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2\xlsx\"/>
    </mc:Choice>
  </mc:AlternateContent>
  <bookViews>
    <workbookView xWindow="0" yWindow="0" windowWidth="19200" windowHeight="11240" activeTab="4"/>
  </bookViews>
  <sheets>
    <sheet name="title" sheetId="5" r:id="rId1"/>
    <sheet name="mtst0903.3" sheetId="1" r:id="rId2"/>
    <sheet name="distrib residui" sheetId="6" r:id="rId3"/>
    <sheet name="distrib stipendio" sheetId="7" r:id="rId4"/>
    <sheet name="mtst0903.3 take 2" sheetId="8" r:id="rId5"/>
    <sheet name="mtst0906.2" sheetId="3" r:id="rId6"/>
    <sheet name="mtst0904.3" sheetId="2" r:id="rId7"/>
    <sheet name="mtst1114.2" sheetId="4" r:id="rId8"/>
  </sheets>
  <externalReferences>
    <externalReference r:id="rId9"/>
  </externalReferences>
  <definedNames>
    <definedName name="AQL" localSheetId="0">#REF!</definedName>
    <definedName name="AQL">#REF!</definedName>
    <definedName name="B">[1]mtst0701.2.2!$G$16:$G$18</definedName>
    <definedName name="cov">[1]mtst0701.2.2!$G$11:$I$13</definedName>
    <definedName name="LAR" localSheetId="0">#REF!</definedName>
    <definedName name="LAR">#REF!</definedName>
    <definedName name="LAR_R" localSheetId="0">#REF!</definedName>
    <definedName name="LAR_R">#REF!</definedName>
    <definedName name="m" localSheetId="0">#REF!</definedName>
    <definedName name="m">#REF!</definedName>
    <definedName name="m0" localSheetId="0">#REF!</definedName>
    <definedName name="m0">#REF!</definedName>
    <definedName name="n" localSheetId="0">#REF!</definedName>
    <definedName name="n">#REF!</definedName>
    <definedName name="q">[1]mtst0701.2.2!$G$28</definedName>
    <definedName name="rAR" localSheetId="0">#REF!</definedName>
    <definedName name="rAR">#REF!</definedName>
    <definedName name="Se">[1]mtst0701.2.2!$G$31</definedName>
    <definedName name="UAR" localSheetId="0">#REF!</definedName>
    <definedName name="UAR">#REF!</definedName>
    <definedName name="UAR_R" localSheetId="0">#REF!</definedName>
    <definedName name="UAR_R">#REF!</definedName>
    <definedName name="X">[1]mtst0701.2.2!$A$2:$C$51</definedName>
    <definedName name="Y">[1]mtst0701.2.2!$E$2:$E$51</definedName>
    <definedName name="α" localSheetId="0">#REF!</definedName>
    <definedName name="α">#REF!</definedName>
    <definedName name="λ" localSheetId="0">#REF!</definedName>
    <definedName name="λ">#REF!</definedName>
    <definedName name="μ" localSheetId="0">#REF!</definedName>
    <definedName name="μ">#REF!</definedName>
    <definedName name="ν0" localSheetId="0">#REF!</definedName>
    <definedName name="ν0">#REF!</definedName>
    <definedName name="σ" localSheetId="0">#REF!</definedName>
    <definedName name="σ">#REF!</definedName>
    <definedName name="σR" localSheetId="0">#REF!</definedName>
    <definedName name="σ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2" i="8"/>
  <c r="J21" i="8"/>
  <c r="K21" i="8"/>
  <c r="K20" i="8"/>
  <c r="J20" i="8"/>
  <c r="F3" i="8"/>
  <c r="H3" i="8"/>
  <c r="F4" i="8"/>
  <c r="H4" i="8"/>
  <c r="F5" i="8"/>
  <c r="H5" i="8"/>
  <c r="F6" i="8"/>
  <c r="H6" i="8"/>
  <c r="F7" i="8"/>
  <c r="H7" i="8"/>
  <c r="F8" i="8"/>
  <c r="H8" i="8"/>
  <c r="F9" i="8"/>
  <c r="H9" i="8"/>
  <c r="F10" i="8"/>
  <c r="H10" i="8"/>
  <c r="F11" i="8"/>
  <c r="H11" i="8"/>
  <c r="F12" i="8"/>
  <c r="H12" i="8"/>
  <c r="F13" i="8"/>
  <c r="H13" i="8"/>
  <c r="F14" i="8"/>
  <c r="H14" i="8"/>
  <c r="F15" i="8"/>
  <c r="H15" i="8"/>
  <c r="F16" i="8"/>
  <c r="H16" i="8"/>
  <c r="F17" i="8"/>
  <c r="H17" i="8"/>
  <c r="F18" i="8"/>
  <c r="H18" i="8"/>
  <c r="F19" i="8"/>
  <c r="H19" i="8"/>
  <c r="F20" i="8"/>
  <c r="H20" i="8"/>
  <c r="F21" i="8"/>
  <c r="H21" i="8"/>
  <c r="F22" i="8"/>
  <c r="H22" i="8"/>
  <c r="F23" i="8"/>
  <c r="H23" i="8"/>
  <c r="F24" i="8"/>
  <c r="H24" i="8"/>
  <c r="F25" i="8"/>
  <c r="H25" i="8"/>
  <c r="F26" i="8"/>
  <c r="H26" i="8"/>
  <c r="F27" i="8"/>
  <c r="H27" i="8"/>
  <c r="F28" i="8"/>
  <c r="H28" i="8"/>
  <c r="F29" i="8"/>
  <c r="H29" i="8"/>
  <c r="F30" i="8"/>
  <c r="H30" i="8"/>
  <c r="F31" i="8"/>
  <c r="H31" i="8"/>
  <c r="F32" i="8"/>
  <c r="H32" i="8"/>
  <c r="F33" i="8"/>
  <c r="H33" i="8"/>
  <c r="F34" i="8"/>
  <c r="H34" i="8"/>
  <c r="F35" i="8"/>
  <c r="H35" i="8"/>
  <c r="F36" i="8"/>
  <c r="H36" i="8"/>
  <c r="F37" i="8"/>
  <c r="H37" i="8"/>
  <c r="F38" i="8"/>
  <c r="H38" i="8"/>
  <c r="F39" i="8"/>
  <c r="H39" i="8"/>
  <c r="F40" i="8"/>
  <c r="H40" i="8"/>
  <c r="F41" i="8"/>
  <c r="H41" i="8"/>
  <c r="F42" i="8"/>
  <c r="H42" i="8"/>
  <c r="F43" i="8"/>
  <c r="H43" i="8"/>
  <c r="F44" i="8"/>
  <c r="H44" i="8"/>
  <c r="F45" i="8"/>
  <c r="H45" i="8"/>
  <c r="F46" i="8"/>
  <c r="H46" i="8"/>
  <c r="F47" i="8"/>
  <c r="H47" i="8"/>
  <c r="F48" i="8"/>
  <c r="H48" i="8"/>
  <c r="F49" i="8"/>
  <c r="H49" i="8"/>
  <c r="F50" i="8"/>
  <c r="H50" i="8"/>
  <c r="F51" i="8"/>
  <c r="H51" i="8"/>
  <c r="F52" i="8"/>
  <c r="H52" i="8"/>
  <c r="F53" i="8"/>
  <c r="H53" i="8"/>
  <c r="F54" i="8"/>
  <c r="H54" i="8"/>
  <c r="F55" i="8"/>
  <c r="H55" i="8"/>
  <c r="F56" i="8"/>
  <c r="H56" i="8"/>
  <c r="F57" i="8"/>
  <c r="H57" i="8"/>
  <c r="F58" i="8"/>
  <c r="H58" i="8"/>
  <c r="F59" i="8"/>
  <c r="H59" i="8"/>
  <c r="F60" i="8"/>
  <c r="H60" i="8"/>
  <c r="F61" i="8"/>
  <c r="H61" i="8"/>
  <c r="F62" i="8"/>
  <c r="H62" i="8"/>
  <c r="F63" i="8"/>
  <c r="H63" i="8"/>
  <c r="F64" i="8"/>
  <c r="H64" i="8"/>
  <c r="F65" i="8"/>
  <c r="H65" i="8"/>
  <c r="F66" i="8"/>
  <c r="H66" i="8"/>
  <c r="F67" i="8"/>
  <c r="H67" i="8"/>
  <c r="F68" i="8"/>
  <c r="H68" i="8"/>
  <c r="F69" i="8"/>
  <c r="H69" i="8"/>
  <c r="F70" i="8"/>
  <c r="H70" i="8"/>
  <c r="F71" i="8"/>
  <c r="H71" i="8"/>
  <c r="F72" i="8"/>
  <c r="H72" i="8"/>
  <c r="F73" i="8"/>
  <c r="H73" i="8"/>
  <c r="F74" i="8"/>
  <c r="H74" i="8"/>
  <c r="F75" i="8"/>
  <c r="H75" i="8"/>
  <c r="F76" i="8"/>
  <c r="H76" i="8"/>
  <c r="F77" i="8"/>
  <c r="H77" i="8"/>
  <c r="F78" i="8"/>
  <c r="H78" i="8"/>
  <c r="F79" i="8"/>
  <c r="H79" i="8"/>
  <c r="F80" i="8"/>
  <c r="H80" i="8"/>
  <c r="F81" i="8"/>
  <c r="H81" i="8"/>
  <c r="F82" i="8"/>
  <c r="H82" i="8"/>
  <c r="F83" i="8"/>
  <c r="H83" i="8"/>
  <c r="F84" i="8"/>
  <c r="H84" i="8"/>
  <c r="F85" i="8"/>
  <c r="H85" i="8"/>
  <c r="F86" i="8"/>
  <c r="H86" i="8"/>
  <c r="F87" i="8"/>
  <c r="H87" i="8"/>
  <c r="F88" i="8"/>
  <c r="H88" i="8"/>
  <c r="F89" i="8"/>
  <c r="H89" i="8"/>
  <c r="F90" i="8"/>
  <c r="H90" i="8"/>
  <c r="F91" i="8"/>
  <c r="H91" i="8"/>
  <c r="F92" i="8"/>
  <c r="H92" i="8"/>
  <c r="F93" i="8"/>
  <c r="H93" i="8"/>
  <c r="F94" i="8"/>
  <c r="H94" i="8"/>
  <c r="F95" i="8"/>
  <c r="H95" i="8"/>
  <c r="F96" i="8"/>
  <c r="H96" i="8"/>
  <c r="F97" i="8"/>
  <c r="H97" i="8"/>
  <c r="F98" i="8"/>
  <c r="H98" i="8"/>
  <c r="F99" i="8"/>
  <c r="H99" i="8"/>
  <c r="F100" i="8"/>
  <c r="H100" i="8"/>
  <c r="F101" i="8"/>
  <c r="H101" i="8"/>
  <c r="F102" i="8"/>
  <c r="H102" i="8"/>
  <c r="F103" i="8"/>
  <c r="H103" i="8"/>
  <c r="F104" i="8"/>
  <c r="H104" i="8"/>
  <c r="F105" i="8"/>
  <c r="H105" i="8"/>
  <c r="F106" i="8"/>
  <c r="H106" i="8"/>
  <c r="F107" i="8"/>
  <c r="H107" i="8"/>
  <c r="F108" i="8"/>
  <c r="H108" i="8"/>
  <c r="F109" i="8"/>
  <c r="H109" i="8"/>
  <c r="F110" i="8"/>
  <c r="H110" i="8"/>
  <c r="F111" i="8"/>
  <c r="H111" i="8"/>
  <c r="F112" i="8"/>
  <c r="H112" i="8"/>
  <c r="F113" i="8"/>
  <c r="H113" i="8"/>
  <c r="F114" i="8"/>
  <c r="H114" i="8"/>
  <c r="F115" i="8"/>
  <c r="H115" i="8"/>
  <c r="F116" i="8"/>
  <c r="H116" i="8"/>
  <c r="F117" i="8"/>
  <c r="H117" i="8"/>
  <c r="F118" i="8"/>
  <c r="H118" i="8"/>
  <c r="F119" i="8"/>
  <c r="H119" i="8"/>
  <c r="F120" i="8"/>
  <c r="H120" i="8"/>
  <c r="F121" i="8"/>
  <c r="H121" i="8"/>
  <c r="F122" i="8"/>
  <c r="H122" i="8"/>
  <c r="F123" i="8"/>
  <c r="H123" i="8"/>
  <c r="F124" i="8"/>
  <c r="H124" i="8"/>
  <c r="F125" i="8"/>
  <c r="H125" i="8"/>
  <c r="F126" i="8"/>
  <c r="H126" i="8"/>
  <c r="F127" i="8"/>
  <c r="H127" i="8"/>
  <c r="F128" i="8"/>
  <c r="H128" i="8"/>
  <c r="F129" i="8"/>
  <c r="H129" i="8"/>
  <c r="F130" i="8"/>
  <c r="H130" i="8"/>
  <c r="F131" i="8"/>
  <c r="H131" i="8"/>
  <c r="F132" i="8"/>
  <c r="H132" i="8"/>
  <c r="F133" i="8"/>
  <c r="H133" i="8"/>
  <c r="F134" i="8"/>
  <c r="H134" i="8"/>
  <c r="F135" i="8"/>
  <c r="H135" i="8"/>
  <c r="F136" i="8"/>
  <c r="H136" i="8"/>
  <c r="F137" i="8"/>
  <c r="H137" i="8"/>
  <c r="F138" i="8"/>
  <c r="H138" i="8"/>
  <c r="F139" i="8"/>
  <c r="H139" i="8"/>
  <c r="F140" i="8"/>
  <c r="H140" i="8"/>
  <c r="F141" i="8"/>
  <c r="H141" i="8"/>
  <c r="F142" i="8"/>
  <c r="H142" i="8"/>
  <c r="F143" i="8"/>
  <c r="H143" i="8"/>
  <c r="F144" i="8"/>
  <c r="H144" i="8"/>
  <c r="F145" i="8"/>
  <c r="H145" i="8"/>
  <c r="F146" i="8"/>
  <c r="H146" i="8"/>
  <c r="F147" i="8"/>
  <c r="H147" i="8"/>
  <c r="F148" i="8"/>
  <c r="H148" i="8"/>
  <c r="F149" i="8"/>
  <c r="H149" i="8"/>
  <c r="F150" i="8"/>
  <c r="H150" i="8"/>
  <c r="F151" i="8"/>
  <c r="H151" i="8"/>
  <c r="F152" i="8"/>
  <c r="H152" i="8"/>
  <c r="F153" i="8"/>
  <c r="H153" i="8"/>
  <c r="F154" i="8"/>
  <c r="H154" i="8"/>
  <c r="F155" i="8"/>
  <c r="H155" i="8"/>
  <c r="F156" i="8"/>
  <c r="H156" i="8"/>
  <c r="F157" i="8"/>
  <c r="H157" i="8"/>
  <c r="F158" i="8"/>
  <c r="H158" i="8"/>
  <c r="F159" i="8"/>
  <c r="H159" i="8"/>
  <c r="F160" i="8"/>
  <c r="H160" i="8"/>
  <c r="F161" i="8"/>
  <c r="H161" i="8"/>
  <c r="F162" i="8"/>
  <c r="H162" i="8"/>
  <c r="F163" i="8"/>
  <c r="H163" i="8"/>
  <c r="F164" i="8"/>
  <c r="H164" i="8"/>
  <c r="F165" i="8"/>
  <c r="H165" i="8"/>
  <c r="F166" i="8"/>
  <c r="H166" i="8"/>
  <c r="F167" i="8"/>
  <c r="H167" i="8"/>
  <c r="F168" i="8"/>
  <c r="H168" i="8"/>
  <c r="F169" i="8"/>
  <c r="H169" i="8"/>
  <c r="F170" i="8"/>
  <c r="H170" i="8"/>
  <c r="F171" i="8"/>
  <c r="H171" i="8"/>
  <c r="F172" i="8"/>
  <c r="H172" i="8"/>
  <c r="F173" i="8"/>
  <c r="H173" i="8"/>
  <c r="F174" i="8"/>
  <c r="H174" i="8"/>
  <c r="F175" i="8"/>
  <c r="H175" i="8"/>
  <c r="F176" i="8"/>
  <c r="H176" i="8"/>
  <c r="F177" i="8"/>
  <c r="H177" i="8"/>
  <c r="F178" i="8"/>
  <c r="H178" i="8"/>
  <c r="F179" i="8"/>
  <c r="H179" i="8"/>
  <c r="F180" i="8"/>
  <c r="H180" i="8"/>
  <c r="F181" i="8"/>
  <c r="H181" i="8"/>
  <c r="F182" i="8"/>
  <c r="H182" i="8"/>
  <c r="F183" i="8"/>
  <c r="H183" i="8"/>
  <c r="F184" i="8"/>
  <c r="H184" i="8"/>
  <c r="F185" i="8"/>
  <c r="H185" i="8"/>
  <c r="F186" i="8"/>
  <c r="H186" i="8"/>
  <c r="F187" i="8"/>
  <c r="H187" i="8"/>
  <c r="F188" i="8"/>
  <c r="H188" i="8"/>
  <c r="F189" i="8"/>
  <c r="H189" i="8"/>
  <c r="F190" i="8"/>
  <c r="H190" i="8"/>
  <c r="F191" i="8"/>
  <c r="H191" i="8"/>
  <c r="F192" i="8"/>
  <c r="H192" i="8"/>
  <c r="F193" i="8"/>
  <c r="H193" i="8"/>
  <c r="F194" i="8"/>
  <c r="H194" i="8"/>
  <c r="F195" i="8"/>
  <c r="H195" i="8"/>
  <c r="F196" i="8"/>
  <c r="H196" i="8"/>
  <c r="F197" i="8"/>
  <c r="H197" i="8"/>
  <c r="F198" i="8"/>
  <c r="H198" i="8"/>
  <c r="F199" i="8"/>
  <c r="H199" i="8"/>
  <c r="F200" i="8"/>
  <c r="H200" i="8"/>
  <c r="F201" i="8"/>
  <c r="H201" i="8"/>
  <c r="F202" i="8"/>
  <c r="H202" i="8"/>
  <c r="F203" i="8"/>
  <c r="H203" i="8"/>
  <c r="F204" i="8"/>
  <c r="H204" i="8"/>
  <c r="F205" i="8"/>
  <c r="H205" i="8"/>
  <c r="F206" i="8"/>
  <c r="H206" i="8"/>
  <c r="F207" i="8"/>
  <c r="H207" i="8"/>
  <c r="F208" i="8"/>
  <c r="H208" i="8"/>
  <c r="F209" i="8"/>
  <c r="H209" i="8"/>
  <c r="F210" i="8"/>
  <c r="H210" i="8"/>
  <c r="F211" i="8"/>
  <c r="H211" i="8"/>
  <c r="F212" i="8"/>
  <c r="H212" i="8"/>
  <c r="F213" i="8"/>
  <c r="H213" i="8"/>
  <c r="F214" i="8"/>
  <c r="H214" i="8"/>
  <c r="F215" i="8"/>
  <c r="H215" i="8"/>
  <c r="F216" i="8"/>
  <c r="H216" i="8"/>
  <c r="F217" i="8"/>
  <c r="H217" i="8"/>
  <c r="F218" i="8"/>
  <c r="H218" i="8"/>
  <c r="F219" i="8"/>
  <c r="H219" i="8"/>
  <c r="F220" i="8"/>
  <c r="H220" i="8"/>
  <c r="F221" i="8"/>
  <c r="H221" i="8"/>
  <c r="F222" i="8"/>
  <c r="H222" i="8"/>
  <c r="F223" i="8"/>
  <c r="H223" i="8"/>
  <c r="F224" i="8"/>
  <c r="H224" i="8"/>
  <c r="F225" i="8"/>
  <c r="H225" i="8"/>
  <c r="F226" i="8"/>
  <c r="H226" i="8"/>
  <c r="F227" i="8"/>
  <c r="H227" i="8"/>
  <c r="F228" i="8"/>
  <c r="H228" i="8"/>
  <c r="F229" i="8"/>
  <c r="H229" i="8"/>
  <c r="F230" i="8"/>
  <c r="H230" i="8"/>
  <c r="F231" i="8"/>
  <c r="H231" i="8"/>
  <c r="F232" i="8"/>
  <c r="H232" i="8"/>
  <c r="F233" i="8"/>
  <c r="H233" i="8"/>
  <c r="F234" i="8"/>
  <c r="H234" i="8"/>
  <c r="F235" i="8"/>
  <c r="H235" i="8"/>
  <c r="F236" i="8"/>
  <c r="H236" i="8"/>
  <c r="F237" i="8"/>
  <c r="H237" i="8"/>
  <c r="F238" i="8"/>
  <c r="H238" i="8"/>
  <c r="F239" i="8"/>
  <c r="H239" i="8"/>
  <c r="F240" i="8"/>
  <c r="H240" i="8"/>
  <c r="F241" i="8"/>
  <c r="H241" i="8"/>
  <c r="F242" i="8"/>
  <c r="H242" i="8"/>
  <c r="F243" i="8"/>
  <c r="H243" i="8"/>
  <c r="F244" i="8"/>
  <c r="H244" i="8"/>
  <c r="F245" i="8"/>
  <c r="H245" i="8"/>
  <c r="F246" i="8"/>
  <c r="H246" i="8"/>
  <c r="F247" i="8"/>
  <c r="H247" i="8"/>
  <c r="F248" i="8"/>
  <c r="H248" i="8"/>
  <c r="F249" i="8"/>
  <c r="H249" i="8"/>
  <c r="F250" i="8"/>
  <c r="H250" i="8"/>
  <c r="F251" i="8"/>
  <c r="H251" i="8"/>
  <c r="F252" i="8"/>
  <c r="H252" i="8"/>
  <c r="F253" i="8"/>
  <c r="H253" i="8"/>
  <c r="F254" i="8"/>
  <c r="H254" i="8"/>
  <c r="F255" i="8"/>
  <c r="H255" i="8"/>
  <c r="F256" i="8"/>
  <c r="H256" i="8"/>
  <c r="F257" i="8"/>
  <c r="H257" i="8"/>
  <c r="F258" i="8"/>
  <c r="H258" i="8"/>
  <c r="F259" i="8"/>
  <c r="H259" i="8"/>
  <c r="F260" i="8"/>
  <c r="H260" i="8"/>
  <c r="F261" i="8"/>
  <c r="H261" i="8"/>
  <c r="F262" i="8"/>
  <c r="H262" i="8"/>
  <c r="F263" i="8"/>
  <c r="H263" i="8"/>
  <c r="F264" i="8"/>
  <c r="H264" i="8"/>
  <c r="F265" i="8"/>
  <c r="H265" i="8"/>
  <c r="F266" i="8"/>
  <c r="H266" i="8"/>
  <c r="F267" i="8"/>
  <c r="H267" i="8"/>
  <c r="F268" i="8"/>
  <c r="H268" i="8"/>
  <c r="F269" i="8"/>
  <c r="H269" i="8"/>
  <c r="F270" i="8"/>
  <c r="H270" i="8"/>
  <c r="F271" i="8"/>
  <c r="H271" i="8"/>
  <c r="F272" i="8"/>
  <c r="H272" i="8"/>
  <c r="F273" i="8"/>
  <c r="H273" i="8"/>
  <c r="F274" i="8"/>
  <c r="H274" i="8"/>
  <c r="F275" i="8"/>
  <c r="H275" i="8"/>
  <c r="F276" i="8"/>
  <c r="H276" i="8"/>
  <c r="F277" i="8"/>
  <c r="H277" i="8"/>
  <c r="F278" i="8"/>
  <c r="H278" i="8"/>
  <c r="F279" i="8"/>
  <c r="H279" i="8"/>
  <c r="F280" i="8"/>
  <c r="H280" i="8"/>
  <c r="F281" i="8"/>
  <c r="H281" i="8"/>
  <c r="F282" i="8"/>
  <c r="H282" i="8"/>
  <c r="F283" i="8"/>
  <c r="H283" i="8"/>
  <c r="F284" i="8"/>
  <c r="H284" i="8"/>
  <c r="F285" i="8"/>
  <c r="H285" i="8"/>
  <c r="F286" i="8"/>
  <c r="H286" i="8"/>
  <c r="F287" i="8"/>
  <c r="H287" i="8"/>
  <c r="F288" i="8"/>
  <c r="H288" i="8"/>
  <c r="F289" i="8"/>
  <c r="H289" i="8"/>
  <c r="F290" i="8"/>
  <c r="H290" i="8"/>
  <c r="F291" i="8"/>
  <c r="H291" i="8"/>
  <c r="F292" i="8"/>
  <c r="H292" i="8"/>
  <c r="F293" i="8"/>
  <c r="H293" i="8"/>
  <c r="F294" i="8"/>
  <c r="H294" i="8"/>
  <c r="F295" i="8"/>
  <c r="H295" i="8"/>
  <c r="F296" i="8"/>
  <c r="H296" i="8"/>
  <c r="F297" i="8"/>
  <c r="H297" i="8"/>
  <c r="F298" i="8"/>
  <c r="H298" i="8"/>
  <c r="F299" i="8"/>
  <c r="H299" i="8"/>
  <c r="F300" i="8"/>
  <c r="H300" i="8"/>
  <c r="F301" i="8"/>
  <c r="H301" i="8"/>
  <c r="F302" i="8"/>
  <c r="H302" i="8"/>
  <c r="F303" i="8"/>
  <c r="H303" i="8"/>
  <c r="F304" i="8"/>
  <c r="H304" i="8"/>
  <c r="F305" i="8"/>
  <c r="H305" i="8"/>
  <c r="F306" i="8"/>
  <c r="H306" i="8"/>
  <c r="F307" i="8"/>
  <c r="H307" i="8"/>
  <c r="F308" i="8"/>
  <c r="H308" i="8"/>
  <c r="F309" i="8"/>
  <c r="H309" i="8"/>
  <c r="F310" i="8"/>
  <c r="H310" i="8"/>
  <c r="F311" i="8"/>
  <c r="H311" i="8"/>
  <c r="F312" i="8"/>
  <c r="H312" i="8"/>
  <c r="F313" i="8"/>
  <c r="H313" i="8"/>
  <c r="F314" i="8"/>
  <c r="H314" i="8"/>
  <c r="F315" i="8"/>
  <c r="H315" i="8"/>
  <c r="F316" i="8"/>
  <c r="H316" i="8"/>
  <c r="F317" i="8"/>
  <c r="H317" i="8"/>
  <c r="F318" i="8"/>
  <c r="H318" i="8"/>
  <c r="F319" i="8"/>
  <c r="H319" i="8"/>
  <c r="F320" i="8"/>
  <c r="H320" i="8"/>
  <c r="F321" i="8"/>
  <c r="H321" i="8"/>
  <c r="F322" i="8"/>
  <c r="H322" i="8"/>
  <c r="F323" i="8"/>
  <c r="H323" i="8"/>
  <c r="F324" i="8"/>
  <c r="H324" i="8"/>
  <c r="F325" i="8"/>
  <c r="H325" i="8"/>
  <c r="F326" i="8"/>
  <c r="H326" i="8"/>
  <c r="F327" i="8"/>
  <c r="H327" i="8"/>
  <c r="F328" i="8"/>
  <c r="H328" i="8"/>
  <c r="F329" i="8"/>
  <c r="H329" i="8"/>
  <c r="F330" i="8"/>
  <c r="H330" i="8"/>
  <c r="F331" i="8"/>
  <c r="H331" i="8"/>
  <c r="F332" i="8"/>
  <c r="H332" i="8"/>
  <c r="F333" i="8"/>
  <c r="H333" i="8"/>
  <c r="F334" i="8"/>
  <c r="H334" i="8"/>
  <c r="F335" i="8"/>
  <c r="H335" i="8"/>
  <c r="F336" i="8"/>
  <c r="H336" i="8"/>
  <c r="F337" i="8"/>
  <c r="H337" i="8"/>
  <c r="F338" i="8"/>
  <c r="H338" i="8"/>
  <c r="F339" i="8"/>
  <c r="H339" i="8"/>
  <c r="F340" i="8"/>
  <c r="H340" i="8"/>
  <c r="F341" i="8"/>
  <c r="H341" i="8"/>
  <c r="F342" i="8"/>
  <c r="H342" i="8"/>
  <c r="F343" i="8"/>
  <c r="H343" i="8"/>
  <c r="F344" i="8"/>
  <c r="H344" i="8"/>
  <c r="F345" i="8"/>
  <c r="H345" i="8"/>
  <c r="F346" i="8"/>
  <c r="H346" i="8"/>
  <c r="F347" i="8"/>
  <c r="H347" i="8"/>
  <c r="F348" i="8"/>
  <c r="H348" i="8"/>
  <c r="F349" i="8"/>
  <c r="H349" i="8"/>
  <c r="F350" i="8"/>
  <c r="H350" i="8"/>
  <c r="F351" i="8"/>
  <c r="H351" i="8"/>
  <c r="F352" i="8"/>
  <c r="H352" i="8"/>
  <c r="F353" i="8"/>
  <c r="H353" i="8"/>
  <c r="F354" i="8"/>
  <c r="H354" i="8"/>
  <c r="F355" i="8"/>
  <c r="H355" i="8"/>
  <c r="F356" i="8"/>
  <c r="H356" i="8"/>
  <c r="F357" i="8"/>
  <c r="H357" i="8"/>
  <c r="F358" i="8"/>
  <c r="H358" i="8"/>
  <c r="F359" i="8"/>
  <c r="H359" i="8"/>
  <c r="F360" i="8"/>
  <c r="H360" i="8"/>
  <c r="F361" i="8"/>
  <c r="H361" i="8"/>
  <c r="F362" i="8"/>
  <c r="H362" i="8"/>
  <c r="F363" i="8"/>
  <c r="H363" i="8"/>
  <c r="F364" i="8"/>
  <c r="H364" i="8"/>
  <c r="F365" i="8"/>
  <c r="H365" i="8"/>
  <c r="F366" i="8"/>
  <c r="H366" i="8"/>
  <c r="F367" i="8"/>
  <c r="H367" i="8"/>
  <c r="F368" i="8"/>
  <c r="H368" i="8"/>
  <c r="F369" i="8"/>
  <c r="H369" i="8"/>
  <c r="F370" i="8"/>
  <c r="H370" i="8"/>
  <c r="F371" i="8"/>
  <c r="H371" i="8"/>
  <c r="F372" i="8"/>
  <c r="H372" i="8"/>
  <c r="F373" i="8"/>
  <c r="H373" i="8"/>
  <c r="F374" i="8"/>
  <c r="H374" i="8"/>
  <c r="F375" i="8"/>
  <c r="H375" i="8"/>
  <c r="F376" i="8"/>
  <c r="H376" i="8"/>
  <c r="F377" i="8"/>
  <c r="H377" i="8"/>
  <c r="F378" i="8"/>
  <c r="H378" i="8"/>
  <c r="F379" i="8"/>
  <c r="H379" i="8"/>
  <c r="F380" i="8"/>
  <c r="H380" i="8"/>
  <c r="F381" i="8"/>
  <c r="H381" i="8"/>
  <c r="F382" i="8"/>
  <c r="H382" i="8"/>
  <c r="F383" i="8"/>
  <c r="H383" i="8"/>
  <c r="F384" i="8"/>
  <c r="H384" i="8"/>
  <c r="F385" i="8"/>
  <c r="H385" i="8"/>
  <c r="F386" i="8"/>
  <c r="H386" i="8"/>
  <c r="F387" i="8"/>
  <c r="H387" i="8"/>
  <c r="F388" i="8"/>
  <c r="H388" i="8"/>
  <c r="F389" i="8"/>
  <c r="H389" i="8"/>
  <c r="F390" i="8"/>
  <c r="H390" i="8"/>
  <c r="F391" i="8"/>
  <c r="H391" i="8"/>
  <c r="F392" i="8"/>
  <c r="H392" i="8"/>
  <c r="F393" i="8"/>
  <c r="H393" i="8"/>
  <c r="F394" i="8"/>
  <c r="H394" i="8"/>
  <c r="F395" i="8"/>
  <c r="H395" i="8"/>
  <c r="F396" i="8"/>
  <c r="H396" i="8"/>
  <c r="F397" i="8"/>
  <c r="H397" i="8"/>
  <c r="F398" i="8"/>
  <c r="H398" i="8"/>
  <c r="F399" i="8"/>
  <c r="H399" i="8"/>
  <c r="F400" i="8"/>
  <c r="H400" i="8"/>
  <c r="F401" i="8"/>
  <c r="H401" i="8"/>
  <c r="F402" i="8"/>
  <c r="H402" i="8"/>
  <c r="F403" i="8"/>
  <c r="H403" i="8"/>
  <c r="F404" i="8"/>
  <c r="H404" i="8"/>
  <c r="F405" i="8"/>
  <c r="H405" i="8"/>
  <c r="F406" i="8"/>
  <c r="H406" i="8"/>
  <c r="F407" i="8"/>
  <c r="H407" i="8"/>
  <c r="F408" i="8"/>
  <c r="H408" i="8"/>
  <c r="F409" i="8"/>
  <c r="H409" i="8"/>
  <c r="F410" i="8"/>
  <c r="H410" i="8"/>
  <c r="F411" i="8"/>
  <c r="H411" i="8"/>
  <c r="F412" i="8"/>
  <c r="H412" i="8"/>
  <c r="F413" i="8"/>
  <c r="H413" i="8"/>
  <c r="H2" i="8"/>
  <c r="F2" i="8"/>
  <c r="AL16" i="7"/>
  <c r="AL14" i="7"/>
  <c r="AL9" i="7"/>
  <c r="AL10" i="7"/>
  <c r="AL11" i="7"/>
  <c r="AL12" i="7"/>
  <c r="AL8" i="7"/>
  <c r="AK8" i="7"/>
  <c r="AK12" i="7"/>
  <c r="AK10" i="7"/>
  <c r="AK11" i="7"/>
  <c r="AK9" i="7"/>
  <c r="AJ8" i="7" a="1"/>
  <c r="AJ8" i="7" s="1"/>
  <c r="AJ10" i="7"/>
  <c r="AJ11" i="7"/>
  <c r="AI9" i="7"/>
  <c r="AI10" i="7"/>
  <c r="AI11" i="7"/>
  <c r="AI8" i="7"/>
  <c r="AH11" i="7"/>
  <c r="AH10" i="7"/>
  <c r="AH9" i="7"/>
  <c r="AH8" i="7"/>
  <c r="AE11" i="7"/>
  <c r="AE10" i="7"/>
  <c r="AE9" i="7"/>
  <c r="AE8" i="7"/>
  <c r="AD13" i="7" a="1"/>
  <c r="AD13" i="7" s="1"/>
  <c r="AD15" i="7"/>
  <c r="AD16" i="7"/>
  <c r="AD11" i="7"/>
  <c r="AD10" i="7"/>
  <c r="AD9" i="7"/>
  <c r="AD8" i="7"/>
  <c r="AD4" i="7"/>
  <c r="AD3" i="7"/>
  <c r="AB25" i="7"/>
  <c r="AA25" i="7"/>
  <c r="Z24" i="7"/>
  <c r="AB23" i="7" a="1"/>
  <c r="AB23" i="7" s="1"/>
  <c r="AA23" i="7" a="1"/>
  <c r="AA23" i="7" s="1"/>
  <c r="AB21" i="7"/>
  <c r="AA21" i="7"/>
  <c r="AB19" i="7"/>
  <c r="AA19" i="7"/>
  <c r="AB13" i="7" a="1"/>
  <c r="AB13" i="7"/>
  <c r="AB14" i="7"/>
  <c r="AB15" i="7"/>
  <c r="AB16" i="7"/>
  <c r="AB17" i="7"/>
  <c r="AA13" i="7" a="1"/>
  <c r="AA13" i="7" s="1"/>
  <c r="AA15" i="7"/>
  <c r="AA16" i="7"/>
  <c r="AB11" i="7"/>
  <c r="AA11" i="7"/>
  <c r="AB10" i="7"/>
  <c r="AA10" i="7"/>
  <c r="AB9" i="7"/>
  <c r="AA9" i="7"/>
  <c r="AB8" i="7"/>
  <c r="AA8" i="7"/>
  <c r="AB4" i="7"/>
  <c r="AB3" i="7"/>
  <c r="AA4" i="7"/>
  <c r="AA3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5" i="7"/>
  <c r="V10" i="7"/>
  <c r="V13" i="7" s="1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15" i="7"/>
  <c r="M13" i="7"/>
  <c r="M12" i="7"/>
  <c r="M10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16" i="7"/>
  <c r="N15" i="7"/>
  <c r="R5" i="6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2" i="1"/>
  <c r="AG413" i="1"/>
  <c r="AG412" i="1"/>
  <c r="AG411" i="1"/>
  <c r="AG410" i="1"/>
  <c r="AG409" i="1"/>
  <c r="AG408" i="1"/>
  <c r="AG407" i="1"/>
  <c r="AG406" i="1"/>
  <c r="AG405" i="1"/>
  <c r="AG404" i="1"/>
  <c r="AG403" i="1"/>
  <c r="AG402" i="1"/>
  <c r="AG401" i="1"/>
  <c r="AG400" i="1"/>
  <c r="AG399" i="1"/>
  <c r="AG398" i="1"/>
  <c r="AG397" i="1"/>
  <c r="AG396" i="1"/>
  <c r="AG395" i="1"/>
  <c r="AG394" i="1"/>
  <c r="AG393" i="1"/>
  <c r="AG392" i="1"/>
  <c r="AG391" i="1"/>
  <c r="AG390" i="1"/>
  <c r="AG389" i="1"/>
  <c r="AG388" i="1"/>
  <c r="AG387" i="1"/>
  <c r="AG386" i="1"/>
  <c r="AG385" i="1"/>
  <c r="AG384" i="1"/>
  <c r="AG383" i="1"/>
  <c r="AG382" i="1"/>
  <c r="AG381" i="1"/>
  <c r="AG380" i="1"/>
  <c r="AG379" i="1"/>
  <c r="AG378" i="1"/>
  <c r="AG377" i="1"/>
  <c r="AG376" i="1"/>
  <c r="AG375" i="1"/>
  <c r="AG374" i="1"/>
  <c r="AG373" i="1"/>
  <c r="AG372" i="1"/>
  <c r="AG371" i="1"/>
  <c r="AG370" i="1"/>
  <c r="AG369" i="1"/>
  <c r="AG368" i="1"/>
  <c r="AG367" i="1"/>
  <c r="AG366" i="1"/>
  <c r="AG365" i="1"/>
  <c r="AG364" i="1"/>
  <c r="AG363" i="1"/>
  <c r="AG362" i="1"/>
  <c r="AG361" i="1"/>
  <c r="AG360" i="1"/>
  <c r="AG359" i="1"/>
  <c r="AG358" i="1"/>
  <c r="AG357" i="1"/>
  <c r="AG356" i="1"/>
  <c r="AG355" i="1"/>
  <c r="AG354" i="1"/>
  <c r="AG353" i="1"/>
  <c r="AG352" i="1"/>
  <c r="AG351" i="1"/>
  <c r="AG350" i="1"/>
  <c r="AG349" i="1"/>
  <c r="AG348" i="1"/>
  <c r="AG347" i="1"/>
  <c r="AG346" i="1"/>
  <c r="AG345" i="1"/>
  <c r="AG344" i="1"/>
  <c r="AG343" i="1"/>
  <c r="AG342" i="1"/>
  <c r="AG341" i="1"/>
  <c r="AG340" i="1"/>
  <c r="AG339" i="1"/>
  <c r="AG338" i="1"/>
  <c r="AG337" i="1"/>
  <c r="AG336" i="1"/>
  <c r="AG335" i="1"/>
  <c r="AG334" i="1"/>
  <c r="AG333" i="1"/>
  <c r="AG332" i="1"/>
  <c r="AG331" i="1"/>
  <c r="AG330" i="1"/>
  <c r="AG329" i="1"/>
  <c r="AG328" i="1"/>
  <c r="AG327" i="1"/>
  <c r="AG326" i="1"/>
  <c r="AG325" i="1"/>
  <c r="AG324" i="1"/>
  <c r="AG323" i="1"/>
  <c r="AG322" i="1"/>
  <c r="AG321" i="1"/>
  <c r="AG320" i="1"/>
  <c r="AG319" i="1"/>
  <c r="AG318" i="1"/>
  <c r="AG317" i="1"/>
  <c r="AG316" i="1"/>
  <c r="AG315" i="1"/>
  <c r="AG314" i="1"/>
  <c r="AG313" i="1"/>
  <c r="AG31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292" i="1"/>
  <c r="AG291" i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263" i="1"/>
  <c r="AG262" i="1"/>
  <c r="AG261" i="1"/>
  <c r="AG260" i="1"/>
  <c r="AG259" i="1"/>
  <c r="AG258" i="1"/>
  <c r="AG257" i="1"/>
  <c r="AG416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J9" i="7" l="1"/>
  <c r="AJ12" i="7"/>
  <c r="AD14" i="7"/>
  <c r="AD17" i="7"/>
  <c r="AA14" i="7"/>
  <c r="AA17" i="7"/>
  <c r="V12" i="7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2" i="1"/>
</calcChain>
</file>

<file path=xl/comments1.xml><?xml version="1.0" encoding="utf-8"?>
<comments xmlns="http://schemas.openxmlformats.org/spreadsheetml/2006/main">
  <authors>
    <author>Vandertic</author>
  </authors>
  <commentList>
    <comment ref="P2" authorId="0" shapeId="0">
      <text>
        <r>
          <rPr>
            <sz val="12"/>
            <color indexed="81"/>
            <rFont val="Tahoma"/>
            <family val="2"/>
          </rPr>
          <t>=IF(O2=P$1,1,0)</t>
        </r>
      </text>
    </comment>
    <comment ref="AZ18" authorId="0" shapeId="0">
      <text>
        <r>
          <rPr>
            <sz val="9"/>
            <color indexed="81"/>
            <rFont val="Tahoma"/>
            <family val="2"/>
          </rPr>
          <t>Le femmine chiedono in media finanziamenti di 3000 € in meno</t>
        </r>
      </text>
    </comment>
  </commentList>
</comments>
</file>

<file path=xl/comments2.xml><?xml version="1.0" encoding="utf-8"?>
<comments xmlns="http://schemas.openxmlformats.org/spreadsheetml/2006/main">
  <authors>
    <author>Vandertic</author>
  </authors>
  <commentList>
    <comment ref="AB8" authorId="0" shapeId="0">
      <text>
        <r>
          <rPr>
            <sz val="11"/>
            <color indexed="81"/>
            <rFont val="Tahoma"/>
            <family val="2"/>
          </rPr>
          <t>=NORM.INV($Z8,AB$3,AB$4)</t>
        </r>
      </text>
    </comment>
    <comment ref="AI8" authorId="0" shapeId="0">
      <text>
        <r>
          <rPr>
            <sz val="12"/>
            <color indexed="81"/>
            <rFont val="Tahoma"/>
            <family val="2"/>
          </rPr>
          <t>=NORM.DIST(AH8,$AD$3,$AD$4,1)</t>
        </r>
      </text>
    </comment>
    <comment ref="AJ8" authorId="0" shapeId="0">
      <text>
        <r>
          <rPr>
            <sz val="9"/>
            <color indexed="81"/>
            <rFont val="Tahoma"/>
            <family val="2"/>
          </rPr>
          <t>=FREQUENCY(X15:X176,AG8:AG11)</t>
        </r>
      </text>
    </comment>
    <comment ref="AK8" authorId="0" shapeId="0">
      <text>
        <r>
          <rPr>
            <sz val="12"/>
            <color indexed="81"/>
            <rFont val="Tahoma"/>
            <family val="2"/>
          </rPr>
          <t>=AB$19*(AI8-0)</t>
        </r>
      </text>
    </comment>
    <comment ref="AL8" authorId="0" shapeId="0">
      <text>
        <r>
          <rPr>
            <sz val="12"/>
            <color indexed="81"/>
            <rFont val="Tahoma"/>
            <family val="2"/>
          </rPr>
          <t>=(AJ8-AK8)^2/AK8</t>
        </r>
      </text>
    </comment>
    <comment ref="AK9" authorId="0" shapeId="0">
      <text>
        <r>
          <rPr>
            <sz val="11"/>
            <color indexed="81"/>
            <rFont val="Tahoma"/>
            <family val="2"/>
          </rPr>
          <t>=AB$19*(AI9-AI8)</t>
        </r>
      </text>
    </comment>
    <comment ref="M10" authorId="0" shapeId="0">
      <text>
        <r>
          <rPr>
            <sz val="9"/>
            <color indexed="81"/>
            <rFont val="Tahoma"/>
            <family val="2"/>
          </rPr>
          <t>=COUNTIF(B2:B413,"M")</t>
        </r>
      </text>
    </comment>
    <comment ref="V10" authorId="0" shapeId="0">
      <text>
        <r>
          <rPr>
            <sz val="9"/>
            <color indexed="81"/>
            <rFont val="Tahoma"/>
            <family val="2"/>
          </rPr>
          <t>=COUNTIF(B2:B413,"F")</t>
        </r>
      </text>
    </comment>
    <comment ref="AK12" authorId="0" shapeId="0">
      <text>
        <r>
          <rPr>
            <sz val="12"/>
            <color indexed="81"/>
            <rFont val="Tahoma"/>
            <family val="2"/>
          </rPr>
          <t>=AB$19*(1-AI11)</t>
        </r>
      </text>
    </comment>
    <comment ref="AB13" authorId="0" shapeId="0">
      <text>
        <r>
          <rPr>
            <sz val="12"/>
            <color indexed="81"/>
            <rFont val="Tahoma"/>
            <family val="2"/>
          </rPr>
          <t>{=FREQUENCY(X15:X176,AB8:AB11)}</t>
        </r>
      </text>
    </comment>
    <comment ref="N15" authorId="0" shapeId="0">
      <text>
        <r>
          <rPr>
            <sz val="9"/>
            <color indexed="81"/>
            <rFont val="Tahoma"/>
            <family val="2"/>
          </rPr>
          <t>=NORM.S.INV(M15)</t>
        </r>
      </text>
    </comment>
    <comment ref="AA23" authorId="0" shapeId="0">
      <text>
        <r>
          <rPr>
            <sz val="12"/>
            <color indexed="81"/>
            <rFont val="Tahoma"/>
            <family val="2"/>
          </rPr>
          <t>=SUMSQ(AA13:AA17-AA21)/AA21</t>
        </r>
      </text>
    </comment>
    <comment ref="AB25" authorId="0" shapeId="0">
      <text>
        <r>
          <rPr>
            <sz val="12"/>
            <color indexed="81"/>
            <rFont val="Tahoma"/>
            <family val="2"/>
          </rPr>
          <t>=CHISQ.DIST.RT(AB23,$Z$24)</t>
        </r>
      </text>
    </comment>
  </commentList>
</comments>
</file>

<file path=xl/sharedStrings.xml><?xml version="1.0" encoding="utf-8"?>
<sst xmlns="http://schemas.openxmlformats.org/spreadsheetml/2006/main" count="3112" uniqueCount="457">
  <si>
    <t>id</t>
  </si>
  <si>
    <t>sesso</t>
  </si>
  <si>
    <t>ultimo stipendio</t>
  </si>
  <si>
    <t>prezzo auto</t>
  </si>
  <si>
    <t>F</t>
  </si>
  <si>
    <t>M</t>
  </si>
  <si>
    <r>
      <t>3.1**</t>
    </r>
    <r>
      <rPr>
        <sz val="11"/>
        <rFont val="Calibri"/>
        <family val="2"/>
      </rPr>
      <t xml:space="preserve"> Si verifichi se lo stipendio abbia distribuzione normale o lognormale, graficamente e con il test di adattamento. Si verifichi se lo stipendio medio sia diverso tra maschi e femmine.</t>
    </r>
  </si>
  <si>
    <r>
      <t>3.2**</t>
    </r>
    <r>
      <rPr>
        <sz val="11"/>
        <rFont val="Calibri"/>
        <family val="2"/>
      </rPr>
      <t xml:space="preserve"> Si costruisca un modello più preciso possibile per prevedere il prezzo dell'auto in funzione del sesso e dell'ultimo stipendio.</t>
    </r>
  </si>
  <si>
    <r>
      <t>3.3**</t>
    </r>
    <r>
      <rPr>
        <sz val="11"/>
        <rFont val="Calibri"/>
        <family val="2"/>
      </rPr>
      <t xml:space="preserve"> Si stimi al 95% di confidenza la </t>
    </r>
    <r>
      <rPr>
        <b/>
        <sz val="11"/>
        <rFont val="Calibri"/>
        <family val="2"/>
      </rPr>
      <t>media</t>
    </r>
    <r>
      <rPr>
        <sz val="11"/>
        <rFont val="Calibri"/>
        <family val="2"/>
      </rPr>
      <t xml:space="preserve"> del prezzo delle auto acquistate da maschi con stipendio di 1600 euro.</t>
    </r>
  </si>
  <si>
    <r>
      <t>3.4**</t>
    </r>
    <r>
      <rPr>
        <sz val="11"/>
        <rFont val="Calibri"/>
        <family val="2"/>
      </rPr>
      <t xml:space="preserve"> Si stimi al 95% di confidenza la </t>
    </r>
    <r>
      <rPr>
        <b/>
        <sz val="11"/>
        <rFont val="Calibri"/>
        <family val="2"/>
      </rPr>
      <t xml:space="preserve">deviazione standard </t>
    </r>
    <r>
      <rPr>
        <sz val="11"/>
        <rFont val="Calibri"/>
        <family val="2"/>
      </rPr>
      <t>del prezzo delle auto acquistate da maschi con stipendio di 1600 euro.</t>
    </r>
  </si>
  <si>
    <t>No</t>
  </si>
  <si>
    <t>Coarse Aggr.</t>
  </si>
  <si>
    <t>Fine Aggr.</t>
  </si>
  <si>
    <t>Cement</t>
  </si>
  <si>
    <t>Water</t>
  </si>
  <si>
    <t>Fly ash
(ceneri leggere)</t>
  </si>
  <si>
    <t>Slag (scoria)</t>
  </si>
  <si>
    <t>SP</t>
  </si>
  <si>
    <t>Compressive Strength [Mpa]</t>
  </si>
  <si>
    <r>
      <t>3.</t>
    </r>
    <r>
      <rPr>
        <sz val="11"/>
        <rFont val="Calibri"/>
        <family val="2"/>
      </rPr>
      <t xml:space="preserve"> I dati presentati a fianco riguardano 103 campioni di calcestruzzo, di cui è nota la composizione (colonne da B a H, tutti dati espressi in kg) per 1 m³ di materiale. La variabile </t>
    </r>
    <r>
      <rPr>
        <b/>
        <sz val="11"/>
        <rFont val="Calibri"/>
        <family val="2"/>
      </rPr>
      <t>compressive strength</t>
    </r>
    <r>
      <rPr>
        <sz val="11"/>
        <rFont val="Calibri"/>
        <family val="2"/>
      </rPr>
      <t xml:space="preserve"> (CS) misura la resistenza alla compressione del materiale dopo 28 giorni dalla posa.</t>
    </r>
  </si>
  <si>
    <r>
      <t>3.1**</t>
    </r>
    <r>
      <rPr>
        <sz val="11"/>
        <rFont val="Calibri"/>
        <family val="2"/>
      </rPr>
      <t xml:space="preserve"> Si costruisca un modello, più preciso possibile, che permetta di prevedere la CS, conoscendo gli altri dati; in particolare, vi è qualche dipendenza nonlineare?</t>
    </r>
  </si>
  <si>
    <r>
      <t>3.2**</t>
    </r>
    <r>
      <rPr>
        <sz val="11"/>
        <rFont val="Calibri"/>
        <family val="2"/>
      </rPr>
      <t xml:space="preserve"> Viene il sospetto che gli 0 presenti nelle colonne F e G siano in realtà dati errati o mancanti. Si usino tutte le altre variabili, compresa CS, per prevedere queste due e si commenti: è credibile che quei valori siano veramente tutti zero o comunque molto bassi? Viceversa, è possibile che fossero valori del tutto normali che sono andati perduti?</t>
    </r>
  </si>
  <si>
    <r>
      <t>3.3**</t>
    </r>
    <r>
      <rPr>
        <sz val="11"/>
        <rFont val="Calibri"/>
        <family val="2"/>
      </rPr>
      <t xml:space="preserve"> Si vorrebbe poter dichiarare che il calcestruzzo numero 49 garantisce come minimo una CS di </t>
    </r>
    <r>
      <rPr>
        <b/>
        <i/>
        <sz val="11"/>
        <rFont val="Calibri"/>
        <family val="2"/>
      </rPr>
      <t>x</t>
    </r>
    <r>
      <rPr>
        <sz val="11"/>
        <rFont val="Calibri"/>
        <family val="2"/>
      </rPr>
      <t xml:space="preserve">. Che valore si può mettere al posto di </t>
    </r>
    <r>
      <rPr>
        <b/>
        <i/>
        <sz val="11"/>
        <rFont val="Calibri"/>
        <family val="2"/>
      </rPr>
      <t>x</t>
    </r>
    <r>
      <rPr>
        <sz val="11"/>
        <rFont val="Calibri"/>
        <family val="2"/>
      </rPr>
      <t xml:space="preserve"> se si vuole una confidenza di almeno il 99% che un esemplare di quella composizione avrà effettivamente resistenza non inferiore a quel valore?</t>
    </r>
  </si>
  <si>
    <r>
      <t>3.4**</t>
    </r>
    <r>
      <rPr>
        <sz val="11"/>
        <rFont val="Calibri"/>
        <family val="2"/>
      </rPr>
      <t xml:space="preserve"> Secondo il modello ottenuto, quale dei calcestruzzi dell'elenco dovrebbe essere tipicamente più resistente? Quale sarebbe la composizione migliore possibile, mantenendo un peso complessivo non superiore a 2400 kg?</t>
    </r>
  </si>
  <si>
    <r>
      <t>3.5***</t>
    </r>
    <r>
      <rPr>
        <sz val="11"/>
        <rFont val="Calibri"/>
        <family val="2"/>
      </rPr>
      <t xml:space="preserve"> Si stimi la densità di ciascuno dei materiali, puntualmente e al 95% di confidenza. Hint: il volume è 1000 dm³ per ciascuno dei campioni.</t>
    </r>
  </si>
  <si>
    <t>mpg</t>
  </si>
  <si>
    <t>cylin</t>
  </si>
  <si>
    <t>disp</t>
  </si>
  <si>
    <t>hp</t>
  </si>
  <si>
    <t>wt</t>
  </si>
  <si>
    <t>accel</t>
  </si>
  <si>
    <t>year</t>
  </si>
  <si>
    <t>orig</t>
  </si>
  <si>
    <t>name</t>
  </si>
  <si>
    <r>
      <t>2.</t>
    </r>
    <r>
      <rPr>
        <sz val="11"/>
        <rFont val="Calibri"/>
        <family val="2"/>
      </rPr>
      <t xml:space="preserve"> Studiamo i consumi di qualche centinaio di modelli di automobili.
Il database a fianco riguarda 406 modelli prodotti tra il 1970 e il 1982. Per ciascuno di essi sono riportati:
</t>
    </r>
    <r>
      <rPr>
        <b/>
        <sz val="11"/>
        <rFont val="Calibri"/>
        <family val="2"/>
      </rPr>
      <t>mpg:</t>
    </r>
    <r>
      <rPr>
        <sz val="11"/>
        <rFont val="Calibri"/>
        <family val="2"/>
      </rPr>
      <t xml:space="preserve"> i consumi (miglia per gallone)
</t>
    </r>
    <r>
      <rPr>
        <b/>
        <sz val="11"/>
        <rFont val="Calibri"/>
        <family val="2"/>
      </rPr>
      <t>cylin:</t>
    </r>
    <r>
      <rPr>
        <sz val="11"/>
        <rFont val="Calibri"/>
        <family val="2"/>
      </rPr>
      <t xml:space="preserve"> numero di cilindri
</t>
    </r>
    <r>
      <rPr>
        <b/>
        <sz val="11"/>
        <rFont val="Calibri"/>
        <family val="2"/>
      </rPr>
      <t>disp:</t>
    </r>
    <r>
      <rPr>
        <sz val="11"/>
        <rFont val="Calibri"/>
        <family val="2"/>
      </rPr>
      <t xml:space="preserve"> cilindrata
</t>
    </r>
    <r>
      <rPr>
        <b/>
        <sz val="11"/>
        <rFont val="Calibri"/>
        <family val="2"/>
      </rPr>
      <t>hp:</t>
    </r>
    <r>
      <rPr>
        <sz val="11"/>
        <rFont val="Calibri"/>
        <family val="2"/>
      </rPr>
      <t xml:space="preserve"> cavalli
</t>
    </r>
    <r>
      <rPr>
        <b/>
        <sz val="11"/>
        <rFont val="Calibri"/>
        <family val="2"/>
      </rPr>
      <t>wt:</t>
    </r>
    <r>
      <rPr>
        <sz val="11"/>
        <rFont val="Calibri"/>
        <family val="2"/>
      </rPr>
      <t xml:space="preserve"> peso
</t>
    </r>
    <r>
      <rPr>
        <b/>
        <sz val="11"/>
        <rFont val="Calibri"/>
        <family val="2"/>
      </rPr>
      <t>accel:</t>
    </r>
    <r>
      <rPr>
        <sz val="11"/>
        <rFont val="Calibri"/>
        <family val="2"/>
      </rPr>
      <t xml:space="preserve"> accelerazione
</t>
    </r>
    <r>
      <rPr>
        <b/>
        <sz val="11"/>
        <rFont val="Calibri"/>
        <family val="2"/>
      </rPr>
      <t>year:</t>
    </r>
    <r>
      <rPr>
        <sz val="11"/>
        <rFont val="Calibri"/>
        <family val="2"/>
      </rPr>
      <t xml:space="preserve"> anno di produzione
</t>
    </r>
    <r>
      <rPr>
        <b/>
        <sz val="11"/>
        <rFont val="Calibri"/>
        <family val="2"/>
      </rPr>
      <t>orig:</t>
    </r>
    <r>
      <rPr>
        <sz val="11"/>
        <rFont val="Calibri"/>
        <family val="2"/>
      </rPr>
      <t xml:space="preserve"> mercato di origine (1=USA, 2=Europa, 3=Giappone)
Notare che ci sono alcuni valori mancanti segnati con '</t>
    </r>
    <r>
      <rPr>
        <b/>
        <sz val="11"/>
        <rFont val="Calibri"/>
        <family val="2"/>
      </rPr>
      <t>NA</t>
    </r>
    <r>
      <rPr>
        <sz val="11"/>
        <rFont val="Calibri"/>
        <family val="2"/>
      </rPr>
      <t>', che andranno gestiti in qualche modo.
Si vuole costruire un modello che permetta di stimare i consumi di un'auto conoscendone le altre caratteristiche.
Il modello con id 406 va trattato a parte.</t>
    </r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</si>
  <si>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</si>
  <si>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</si>
  <si>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</si>
  <si>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</si>
  <si>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</si>
  <si>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</si>
  <si>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</si>
  <si>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</si>
  <si>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</si>
  <si>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</si>
  <si>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</si>
  <si>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</si>
  <si>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</si>
  <si>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</si>
  <si>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</si>
  <si>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</si>
  <si>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</si>
  <si>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</si>
  <si>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r>
      <t>2.1**</t>
    </r>
    <r>
      <rPr>
        <sz val="11"/>
        <rFont val="Calibri"/>
        <family val="2"/>
      </rPr>
      <t xml:space="preserve"> Dire quali variabili non sembrano avere un impatto decisivo sui consumi, e tra quelle che ce l'hanno, dividerle in variabili con impatto positivo e con impatto negativo. Questa analisi va fatta 2 volte: sia considerando il contributo che ciascuna variabile dà da sola, sia considerando quello che dà in aggiunta alle informazioni contenute nelle altre variabili.</t>
    </r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</si>
  <si>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</si>
  <si>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</si>
  <si>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</si>
  <si>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</si>
  <si>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</si>
  <si>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</si>
  <si>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</si>
  <si>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r>
      <t xml:space="preserve">2.2** </t>
    </r>
    <r>
      <rPr>
        <sz val="11"/>
        <rFont val="Calibri"/>
        <family val="2"/>
      </rPr>
      <t>Si prevedano nella maniera più accurata possibile i consumi delle auto che non li riportano, tranne quella con id 406.</t>
    </r>
  </si>
  <si>
    <t>Datsun Pl510</t>
  </si>
  <si>
    <t>Volkswagen 1131 Deluxe Sedan</t>
  </si>
  <si>
    <t>Peugeot 504</t>
  </si>
  <si>
    <r>
      <t xml:space="preserve">2.3* </t>
    </r>
    <r>
      <rPr>
        <sz val="11"/>
        <rFont val="Calibri"/>
        <family val="2"/>
      </rPr>
      <t>Si prevedano nella maniera più accurata possibile i consumi dell'auto con id 406. (Se questo punto viene svolto senza svolgere il precedente, sarà valutato 1.5 stelle.)</t>
    </r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</si>
  <si>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</si>
  <si>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</si>
  <si>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</si>
  <si>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</si>
  <si>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</si>
  <si>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</si>
  <si>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</si>
  <si>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</si>
  <si>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</si>
  <si>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</si>
  <si>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</si>
  <si>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</si>
  <si>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</si>
  <si>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</si>
  <si>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</si>
  <si>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</si>
  <si>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</si>
  <si>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</si>
  <si>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</si>
  <si>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</si>
  <si>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</si>
  <si>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</si>
  <si>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</si>
  <si>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</si>
  <si>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</si>
  <si>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</si>
  <si>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</si>
  <si>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</si>
  <si>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</si>
  <si>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</si>
  <si>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</si>
  <si>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</si>
  <si>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</si>
  <si>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</si>
  <si>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</si>
  <si>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</si>
  <si>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</si>
  <si>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</si>
  <si>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</si>
  <si>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</si>
  <si>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</si>
  <si>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</si>
  <si>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</si>
  <si>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</si>
  <si>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</si>
  <si>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</si>
  <si>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</si>
  <si>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</si>
  <si>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</si>
  <si>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</si>
  <si>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</si>
  <si>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</si>
  <si>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</si>
  <si>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</si>
  <si>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</si>
  <si>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</si>
  <si>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</si>
  <si>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</si>
  <si>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</si>
  <si>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</si>
  <si>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</si>
  <si>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</si>
  <si>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</si>
  <si>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</si>
  <si>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</si>
  <si>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</si>
  <si>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</si>
  <si>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</si>
  <si>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</si>
  <si>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</si>
  <si>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</si>
  <si>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</si>
  <si>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</si>
  <si>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</si>
  <si>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</si>
  <si>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</si>
  <si>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</si>
  <si>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</si>
  <si>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</si>
  <si>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</si>
  <si>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</si>
  <si>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</si>
  <si>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</si>
  <si>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</si>
  <si>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</si>
  <si>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</si>
  <si>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</si>
  <si>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</si>
  <si>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</si>
  <si>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</si>
  <si>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</si>
  <si>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</si>
  <si>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</si>
  <si>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</si>
  <si>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</si>
  <si>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</si>
  <si>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</si>
  <si>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</si>
  <si>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</si>
  <si>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X1,9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</si>
  <si>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</si>
  <si>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</si>
  <si>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</si>
  <si>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</si>
  <si>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</si>
  <si>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</si>
  <si>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</si>
  <si>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</si>
  <si>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</si>
  <si>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</si>
  <si>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</si>
  <si>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</si>
  <si>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</si>
  <si>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</si>
  <si>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</si>
  <si>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</si>
  <si>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</si>
  <si>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</si>
  <si>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</si>
  <si>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</si>
  <si>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</si>
  <si>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</si>
  <si>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</si>
  <si>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</si>
  <si>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</si>
  <si>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</si>
  <si>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</si>
  <si>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</si>
  <si>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</si>
  <si>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</si>
  <si>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</si>
  <si>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</si>
  <si>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</si>
  <si>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</si>
  <si>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</si>
  <si>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</si>
  <si>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</si>
  <si>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</si>
  <si>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</si>
  <si>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</si>
  <si>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</si>
  <si>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</si>
  <si>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</si>
  <si>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</si>
  <si>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</si>
  <si>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</si>
  <si>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</si>
  <si>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</si>
  <si>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</si>
  <si>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</si>
  <si>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</si>
  <si>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</si>
  <si>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</si>
  <si>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</si>
  <si>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</si>
  <si>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</si>
  <si>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</si>
  <si>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</si>
  <si>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</si>
  <si>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</si>
  <si>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</si>
  <si>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</si>
  <si>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</si>
  <si>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</si>
  <si>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</si>
  <si>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</si>
  <si>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</si>
  <si>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</si>
  <si>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</si>
  <si>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</si>
  <si>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</si>
  <si>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</si>
  <si>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</si>
  <si>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</si>
  <si>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</si>
  <si>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</si>
  <si>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</si>
  <si>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</si>
  <si>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</si>
  <si>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</si>
  <si>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</si>
  <si>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</si>
  <si>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</si>
  <si>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</si>
  <si>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</si>
  <si>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</si>
  <si>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</si>
  <si>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</si>
  <si>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</si>
  <si>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</si>
  <si>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</si>
  <si>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</si>
  <si>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</si>
  <si>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</si>
  <si>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</si>
  <si>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</si>
  <si>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</si>
  <si>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 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</si>
  <si>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</si>
  <si>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</si>
  <si>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</si>
  <si>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</si>
  <si>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</si>
  <si>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</si>
  <si>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</si>
  <si>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</si>
  <si>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</si>
  <si>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</si>
  <si>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</si>
  <si>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</si>
  <si>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</si>
  <si>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</si>
  <si>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</si>
  <si>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</si>
  <si>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</si>
  <si>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</si>
  <si>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</si>
  <si>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</si>
  <si>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</si>
  <si>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</si>
  <si>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</si>
  <si>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</si>
  <si>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</si>
  <si>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</si>
  <si>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</si>
  <si>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</si>
  <si>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</si>
  <si>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</si>
  <si>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</si>
  <si>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</si>
  <si>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</si>
  <si>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</si>
  <si>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</si>
  <si>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</si>
  <si>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</si>
  <si>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</si>
  <si>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</si>
  <si>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</si>
  <si>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</si>
  <si>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</si>
  <si>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</si>
  <si>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</si>
  <si>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</si>
  <si>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</si>
  <si>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</si>
  <si>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</si>
  <si>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</si>
  <si>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</si>
  <si>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</si>
  <si>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</si>
  <si>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</si>
  <si>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</si>
  <si>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</si>
  <si>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</si>
  <si>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</si>
  <si>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</si>
  <si>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</si>
  <si>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</si>
  <si>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</si>
  <si>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</si>
  <si>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</si>
  <si>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</si>
  <si>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</si>
  <si>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</si>
  <si>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</si>
  <si>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</si>
  <si>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</si>
  <si>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</si>
  <si>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</si>
  <si>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</si>
  <si>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</si>
  <si>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</si>
  <si>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</si>
  <si>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</si>
  <si>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</si>
  <si>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</si>
  <si>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</si>
  <si>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2,2</t>
  </si>
  <si>
    <t>Chevrolet Camaro</t>
  </si>
  <si>
    <t>Ford Mustang Gl</t>
  </si>
  <si>
    <t>Vw Pickup</t>
  </si>
  <si>
    <t>Dodge Rampage</t>
  </si>
  <si>
    <t>Ford Ranger</t>
  </si>
  <si>
    <t>Chevy S-10</t>
  </si>
  <si>
    <t>Renault 5 Gtl</t>
  </si>
  <si>
    <t>specie</t>
  </si>
  <si>
    <t>peso</t>
  </si>
  <si>
    <t>lung 1</t>
  </si>
  <si>
    <t>lung 2</t>
  </si>
  <si>
    <t>lung 3</t>
  </si>
  <si>
    <t>altez %</t>
  </si>
  <si>
    <t>largh %</t>
  </si>
  <si>
    <r>
      <t>2.</t>
    </r>
    <r>
      <rPr>
        <sz val="11"/>
        <rFont val="Calibri"/>
        <family val="2"/>
      </rPr>
      <t xml:space="preserve"> Questi dati riportano le misurazioni di </t>
    </r>
    <r>
      <rPr>
        <b/>
        <sz val="11"/>
        <rFont val="Calibri"/>
        <family val="2"/>
      </rPr>
      <t>159</t>
    </r>
    <r>
      <rPr>
        <sz val="11"/>
        <rFont val="Calibri"/>
        <family val="2"/>
      </rPr>
      <t xml:space="preserve"> pesci di </t>
    </r>
    <r>
      <rPr>
        <b/>
        <sz val="11"/>
        <rFont val="Calibri"/>
        <family val="2"/>
      </rPr>
      <t>7</t>
    </r>
    <r>
      <rPr>
        <sz val="11"/>
        <rFont val="Calibri"/>
        <family val="2"/>
      </rPr>
      <t xml:space="preserve"> specie diverse, pescati dallo stesso lago (Laengelmavesi) in Finlandia, nei primi del 1900.
Il peso è in grammi, le lunghezze in centimetri. </t>
    </r>
    <r>
      <rPr>
        <i/>
        <sz val="11"/>
        <rFont val="Calibri"/>
        <family val="2"/>
      </rPr>
      <t>Lung 1</t>
    </r>
    <r>
      <rPr>
        <sz val="11"/>
        <rFont val="Calibri"/>
        <family val="2"/>
      </rPr>
      <t xml:space="preserve"> è la lunghezza dal naso all'inizio della coda; </t>
    </r>
    <r>
      <rPr>
        <i/>
        <sz val="11"/>
        <rFont val="Calibri"/>
        <family val="2"/>
      </rPr>
      <t xml:space="preserve">lung 2 </t>
    </r>
    <r>
      <rPr>
        <sz val="11"/>
        <rFont val="Calibri"/>
        <family val="2"/>
      </rPr>
      <t xml:space="preserve">è la lunghezza dal naso alla diramazione a V della coda; </t>
    </r>
    <r>
      <rPr>
        <i/>
        <sz val="11"/>
        <rFont val="Calibri"/>
        <family val="2"/>
      </rPr>
      <t>lung 3</t>
    </r>
    <r>
      <rPr>
        <sz val="11"/>
        <rFont val="Calibri"/>
        <family val="2"/>
      </rPr>
      <t xml:space="preserve"> è la lunghezza dal naso alla fine della coda.
Altezza e larghezza sono espresse in punti percentuali rispetto a </t>
    </r>
    <r>
      <rPr>
        <i/>
        <sz val="11"/>
        <rFont val="Calibri"/>
        <family val="2"/>
      </rPr>
      <t>lung 3</t>
    </r>
    <r>
      <rPr>
        <sz val="11"/>
        <rFont val="Calibri"/>
        <family val="2"/>
      </rPr>
      <t xml:space="preserve">. Il sesso è codificato con </t>
    </r>
    <r>
      <rPr>
        <i/>
        <sz val="11"/>
        <rFont val="Calibri"/>
        <family val="2"/>
      </rPr>
      <t xml:space="preserve">1 = </t>
    </r>
    <r>
      <rPr>
        <sz val="11"/>
        <rFont val="Calibri"/>
        <family val="2"/>
      </rPr>
      <t xml:space="preserve">maschio, </t>
    </r>
    <r>
      <rPr>
        <i/>
        <sz val="11"/>
        <rFont val="Calibri"/>
        <family val="2"/>
      </rPr>
      <t xml:space="preserve">0 = </t>
    </r>
    <r>
      <rPr>
        <sz val="11"/>
        <rFont val="Calibri"/>
        <family val="2"/>
      </rPr>
      <t>femmina.</t>
    </r>
  </si>
  <si>
    <t>breme</t>
  </si>
  <si>
    <r>
      <t>2.1</t>
    </r>
    <r>
      <rPr>
        <sz val="11"/>
        <rFont val="Calibri"/>
        <family val="2"/>
      </rPr>
      <t xml:space="preserve"> Si vuole stimare il peso del breme con id 14 al 95% di confidenza.
Si produca questa stima usando solo i dati dei bremi, con l'esclusione della variabile </t>
    </r>
    <r>
      <rPr>
        <b/>
        <i/>
        <sz val="11"/>
        <rFont val="Calibri"/>
        <family val="2"/>
      </rPr>
      <t>sesso</t>
    </r>
    <r>
      <rPr>
        <sz val="11"/>
        <rFont val="Calibri"/>
        <family val="2"/>
      </rPr>
      <t>. (È richiesto di tenere conto di outlier, nonlinearità e di effettuare una corretta selezione delle variabili.)</t>
    </r>
  </si>
  <si>
    <r>
      <t xml:space="preserve">2.2* </t>
    </r>
    <r>
      <rPr>
        <sz val="11"/>
        <rFont val="Calibri"/>
        <family val="2"/>
      </rPr>
      <t xml:space="preserve">Si ripeta la stima del punto precedente, questa volta usando i dati di tutte le specie di pesci. È richiesto di trovare un modello per tenere conto che il peso non ha dipendenza lineare dalle dimensioni. È richiesto di trovare un modo efficace di inserire la variabile </t>
    </r>
    <r>
      <rPr>
        <b/>
        <i/>
        <sz val="11"/>
        <rFont val="Calibri"/>
        <family val="2"/>
      </rPr>
      <t>sesso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>nel modello. (È richiesto di tenere conto di outlier, nonlinearità e di effettuare una corretta selezione delle variabili.)</t>
    </r>
  </si>
  <si>
    <t>ido</t>
  </si>
  <si>
    <t>triotto</t>
  </si>
  <si>
    <t>blicca</t>
  </si>
  <si>
    <t>sperlano</t>
  </si>
  <si>
    <t>luccio</t>
  </si>
  <si>
    <t>persico reale</t>
  </si>
  <si>
    <t>Introduzione al Machine Learning / Statistica Industriale</t>
  </si>
  <si>
    <t>Regressione lineare multipla</t>
  </si>
  <si>
    <t>Laboratorio 17-18</t>
  </si>
  <si>
    <r>
      <t>3.</t>
    </r>
    <r>
      <rPr>
        <sz val="11"/>
        <rFont val="Calibri"/>
        <family val="2"/>
      </rPr>
      <t xml:space="preserve"> I dati presentati a fianco riguardano 413 richieste di finanziamento (approvate) per l'acquisto di altrettante automobili. Tutti i richiedenti hanno dovuto presentare l'ultimo stipendio e nella tabella sono riportati appunto il sesso dell'acquirente, lo stipendio e il prezzo dell'auto acquistata.</t>
    </r>
  </si>
  <si>
    <t>prezzo auto 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</si>
  <si>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</si>
  <si>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</si>
  <si>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</si>
  <si>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</si>
  <si>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</si>
  <si>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</si>
  <si>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</si>
  <si>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</si>
  <si>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</si>
  <si>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</si>
  <si>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</si>
  <si>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</si>
  <si>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</si>
  <si>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</si>
  <si>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</si>
  <si>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</si>
  <si>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</si>
  <si>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</si>
  <si>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</si>
  <si>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</si>
  <si>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</si>
  <si>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</si>
  <si>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</si>
  <si>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</si>
  <si>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</si>
  <si>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prezzo auto (Y)</t>
  </si>
  <si>
    <t>Residuals</t>
  </si>
  <si>
    <t>outlier?</t>
  </si>
  <si>
    <t>Nonlinearità evidente, provo a correggerla</t>
  </si>
  <si>
    <t>s²</t>
  </si>
  <si>
    <t>Forse "stipendio" era una variabile rapporto</t>
  </si>
  <si>
    <t>F*s</t>
  </si>
  <si>
    <t>€</t>
  </si>
  <si>
    <t>Un po' meglio questo modello</t>
  </si>
  <si>
    <t>Non tolgo nessuna variabile, per la regola gerarchica</t>
  </si>
  <si>
    <t>Standard Residuals</t>
  </si>
  <si>
    <t>PROBABILITY OUTPUT</t>
  </si>
  <si>
    <t>Percentile</t>
  </si>
  <si>
    <t>Kurtosis</t>
  </si>
  <si>
    <t>Verifico la distribuzione separatamente su maschi e femmine</t>
  </si>
  <si>
    <t>Graficamente: diagramma Q-Q o istogramma</t>
  </si>
  <si>
    <t>Test: chi-quadro per distribuzione nota a meno di parametri</t>
  </si>
  <si>
    <t>=0.5/M10</t>
  </si>
  <si>
    <t>=1.5/M10</t>
  </si>
  <si>
    <t>Distribuzione dei residui</t>
  </si>
  <si>
    <t>Distribuzione delle variabili</t>
  </si>
  <si>
    <t>avg</t>
  </si>
  <si>
    <t>stdev</t>
  </si>
  <si>
    <t>Fisso k=5</t>
  </si>
  <si>
    <t>attesi (tutti uguali)</t>
  </si>
  <si>
    <t>Statistica</t>
  </si>
  <si>
    <t>gdl</t>
  </si>
  <si>
    <t>p-value</t>
  </si>
  <si>
    <t>H1</t>
  </si>
  <si>
    <t>H0</t>
  </si>
  <si>
    <t>F, log</t>
  </si>
  <si>
    <t>tagli distanti da 50</t>
  </si>
  <si>
    <t>ln(tagli)</t>
  </si>
  <si>
    <t>probs</t>
  </si>
  <si>
    <t>attesi</t>
  </si>
  <si>
    <t>osservati</t>
  </si>
  <si>
    <t>scarto</t>
  </si>
  <si>
    <t>statistica</t>
  </si>
  <si>
    <t>La distribuzione degli stipendi delle femmine è compatibile con</t>
  </si>
  <si>
    <t>una legge lognormale</t>
  </si>
  <si>
    <t>Per la precisione dovrei rifare anche i test precedenti con tagli</t>
  </si>
  <si>
    <t>a multipli dispari di 25 per evitare effetti di approssimazione</t>
  </si>
  <si>
    <t>di leggi discrete e continue</t>
  </si>
  <si>
    <t>logS</t>
  </si>
  <si>
    <t>logP</t>
  </si>
  <si>
    <t>t-Test: Two-Sample Assuming Equal Variances</t>
  </si>
  <si>
    <t>Variable 1</t>
  </si>
  <si>
    <t>Variable 2</t>
  </si>
  <si>
    <t>Mean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</si>
  <si>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</si>
  <si>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</si>
  <si>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</si>
  <si>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</si>
  <si>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</si>
  <si>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</si>
  <si>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</si>
  <si>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Sicuramente gli stipendi medi sono differenti</t>
  </si>
  <si>
    <t>Predicted logP</t>
  </si>
  <si>
    <t>logS2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</si>
</sst>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indexed="81"/>
      <name val="Tahoma"/>
      <family val="2"/>
    </font>
    <font>
      <sz val="12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3" borderId="0" applyNumberFormat="0" applyBorder="0" applyAlignment="0" applyProtection="0"/>
    <xf numFmtId="0" fontId="6" fillId="4" borderId="0" applyNumberFormat="0" applyBorder="0" applyAlignment="0" applyProtection="0"/>
  </cellStyleXfs>
  <cellXfs count="33">
    <xf numFmtId="0" fontId="0" fillId="0" borderId="0" xfId="0"/>
    <xf numFmtId="0" fontId="2" fillId="0" borderId="0" xfId="1" applyFont="1" applyAlignment="1">
      <alignment horizontal="center" wrapText="1"/>
    </xf>
    <xf numFmtId="0" fontId="3" fillId="0" borderId="0" xfId="1" applyFont="1"/>
    <xf numFmtId="0" fontId="1" fillId="0" borderId="0" xfId="1" applyFont="1"/>
    <xf numFmtId="0" fontId="3" fillId="0" borderId="0" xfId="1" applyNumberFormat="1" applyFont="1" applyAlignment="1">
      <alignment horizontal="center"/>
    </xf>
    <xf numFmtId="0" fontId="3" fillId="0" borderId="0" xfId="1" applyNumberFormat="1" applyFont="1" applyAlignment="1"/>
    <xf numFmtId="164" fontId="3" fillId="0" borderId="0" xfId="1" applyNumberFormat="1" applyFont="1"/>
    <xf numFmtId="0" fontId="2" fillId="0" borderId="0" xfId="1" applyFont="1" applyAlignment="1">
      <alignment vertical="top" wrapText="1"/>
    </xf>
    <xf numFmtId="0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1" applyNumberFormat="1" applyFont="1" applyAlignment="1">
      <alignment horizontal="center" wrapText="1"/>
    </xf>
    <xf numFmtId="165" fontId="1" fillId="0" borderId="0" xfId="1" applyNumberFormat="1" applyFont="1" applyAlignment="1">
      <alignment horizontal="center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4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Continuous"/>
    </xf>
    <xf numFmtId="0" fontId="7" fillId="0" borderId="0" xfId="0" applyFont="1" applyFill="1" applyBorder="1" applyAlignment="1"/>
    <xf numFmtId="0" fontId="15" fillId="0" borderId="0" xfId="1" applyNumberFormat="1" applyFont="1" applyAlignment="1">
      <alignment horizontal="center"/>
    </xf>
    <xf numFmtId="0" fontId="15" fillId="0" borderId="0" xfId="1" applyNumberFormat="1" applyFont="1" applyAlignment="1"/>
    <xf numFmtId="0" fontId="0" fillId="0" borderId="0" xfId="0" applyFont="1" applyFill="1" applyBorder="1" applyAlignment="1"/>
    <xf numFmtId="0" fontId="0" fillId="0" borderId="0" xfId="0" quotePrefix="1"/>
    <xf numFmtId="2" fontId="0" fillId="0" borderId="0" xfId="0" applyNumberFormat="1"/>
    <xf numFmtId="0" fontId="9" fillId="3" borderId="0" xfId="2"/>
    <xf numFmtId="0" fontId="6" fillId="4" borderId="0" xfId="3"/>
    <xf numFmtId="0" fontId="3" fillId="0" borderId="0" xfId="1" applyFont="1" applyAlignment="1">
      <alignment vertical="top" wrapText="1"/>
    </xf>
  </cellXfs>
  <cellStyles count="4">
    <cellStyle name="40% - Accent6" xfId="3" builtinId="51"/>
    <cellStyle name="60% - Accent2" xfId="2" builtinId="36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mtst0903.3!$P$2:$P$414</c:f>
              <c:numCache>
                <c:formatCode>General</c:formatCode>
                <c:ptCount val="41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</c:numCache>
            </c:numRef>
          </c:xVal>
          <c:yVal>
            <c:numRef>
              <c:f>mtst0903.3!$V$26:$V$438</c:f>
              <c:numCache>
                <c:formatCode>General</c:formatCode>
                <c:ptCount val="413"/>
                <c:pt idx="0">
                  <c:v>-1381.5487060938394</c:v>
                </c:pt>
                <c:pt idx="1">
                  <c:v>1596.8395595386701</c:v>
                </c:pt>
                <c:pt idx="2">
                  <c:v>2325.5303497230907</c:v>
                </c:pt>
                <c:pt idx="3">
                  <c:v>-312.52235415486211</c:v>
                </c:pt>
                <c:pt idx="4">
                  <c:v>-2300.5750580328149</c:v>
                </c:pt>
                <c:pt idx="5">
                  <c:v>-392.83589110765388</c:v>
                </c:pt>
                <c:pt idx="6">
                  <c:v>2501.707799843789</c:v>
                </c:pt>
                <c:pt idx="7">
                  <c:v>-794.45863787602684</c:v>
                </c:pt>
                <c:pt idx="8">
                  <c:v>264.24316470927624</c:v>
                </c:pt>
                <c:pt idx="9">
                  <c:v>-1560.8996073864892</c:v>
                </c:pt>
                <c:pt idx="10">
                  <c:v>-1061.8622430466312</c:v>
                </c:pt>
                <c:pt idx="11">
                  <c:v>355.54136212397316</c:v>
                </c:pt>
                <c:pt idx="12">
                  <c:v>1506.5039977841152</c:v>
                </c:pt>
                <c:pt idx="13">
                  <c:v>2035.8548990767649</c:v>
                </c:pt>
                <c:pt idx="14">
                  <c:v>-812.52235415486211</c:v>
                </c:pt>
                <c:pt idx="15">
                  <c:v>-1631.5487060938394</c:v>
                </c:pt>
                <c:pt idx="16">
                  <c:v>-379.26584821723736</c:v>
                </c:pt>
                <c:pt idx="17">
                  <c:v>-641.21314433928274</c:v>
                </c:pt>
                <c:pt idx="18">
                  <c:v>-641.21314433928274</c:v>
                </c:pt>
                <c:pt idx="19">
                  <c:v>327.15309649146366</c:v>
                </c:pt>
                <c:pt idx="20">
                  <c:v>-1260.8996073864892</c:v>
                </c:pt>
                <c:pt idx="21">
                  <c:v>-1562.5223541548621</c:v>
                </c:pt>
                <c:pt idx="22">
                  <c:v>1786.5150101849958</c:v>
                </c:pt>
                <c:pt idx="23">
                  <c:v>-1619.6014099717922</c:v>
                </c:pt>
                <c:pt idx="24">
                  <c:v>-1841.2131443392827</c:v>
                </c:pt>
                <c:pt idx="25">
                  <c:v>-81.548706093839428</c:v>
                </c:pt>
                <c:pt idx="26">
                  <c:v>-782.51134175397965</c:v>
                </c:pt>
                <c:pt idx="27">
                  <c:v>-2552.1978048011879</c:v>
                </c:pt>
                <c:pt idx="28">
                  <c:v>366.82854713778943</c:v>
                </c:pt>
                <c:pt idx="29">
                  <c:v>-212.52235415486211</c:v>
                </c:pt>
                <c:pt idx="30">
                  <c:v>1200.0850530754142</c:v>
                </c:pt>
                <c:pt idx="31">
                  <c:v>2843.0059972584859</c:v>
                </c:pt>
                <c:pt idx="32">
                  <c:v>1132.6814479048116</c:v>
                </c:pt>
                <c:pt idx="33">
                  <c:v>1989.76050372174</c:v>
                </c:pt>
                <c:pt idx="34">
                  <c:v>-1371.2241567401652</c:v>
                </c:pt>
                <c:pt idx="35">
                  <c:v>-679.26584821723736</c:v>
                </c:pt>
                <c:pt idx="36">
                  <c:v>1262.6204179409033</c:v>
                </c:pt>
                <c:pt idx="37">
                  <c:v>2247.8021951988121</c:v>
                </c:pt>
                <c:pt idx="38">
                  <c:v>-1672.1867924003054</c:v>
                </c:pt>
                <c:pt idx="39">
                  <c:v>-1230.8885949856085</c:v>
                </c:pt>
                <c:pt idx="40">
                  <c:v>369.11140501439149</c:v>
                </c:pt>
                <c:pt idx="41">
                  <c:v>-2060.8996073864892</c:v>
                </c:pt>
                <c:pt idx="42">
                  <c:v>-503.82055156955903</c:v>
                </c:pt>
                <c:pt idx="43">
                  <c:v>-141.21314433928274</c:v>
                </c:pt>
                <c:pt idx="44">
                  <c:v>2594.556701662068</c:v>
                </c:pt>
                <c:pt idx="45">
                  <c:v>-1146.0813846443998</c:v>
                </c:pt>
                <c:pt idx="46">
                  <c:v>1149.4249419671851</c:v>
                </c:pt>
                <c:pt idx="47">
                  <c:v>956.5039977841152</c:v>
                </c:pt>
                <c:pt idx="48">
                  <c:v>-1134.1340885223526</c:v>
                </c:pt>
                <c:pt idx="49">
                  <c:v>-544.45863787602684</c:v>
                </c:pt>
                <c:pt idx="50">
                  <c:v>-279.26584821723736</c:v>
                </c:pt>
                <c:pt idx="51">
                  <c:v>876.19046083132162</c:v>
                </c:pt>
                <c:pt idx="52">
                  <c:v>1843.0059972584859</c:v>
                </c:pt>
                <c:pt idx="53">
                  <c:v>3744.556701662068</c:v>
                </c:pt>
                <c:pt idx="54">
                  <c:v>-246.0813846443998</c:v>
                </c:pt>
                <c:pt idx="55">
                  <c:v>4065.2778427342055</c:v>
                </c:pt>
                <c:pt idx="56">
                  <c:v>796.83955953867007</c:v>
                </c:pt>
                <c:pt idx="57">
                  <c:v>1856.5039977841152</c:v>
                </c:pt>
                <c:pt idx="58">
                  <c:v>455.54136212397316</c:v>
                </c:pt>
                <c:pt idx="59">
                  <c:v>599.42494196718508</c:v>
                </c:pt>
                <c:pt idx="60">
                  <c:v>2319.1114050143915</c:v>
                </c:pt>
                <c:pt idx="61">
                  <c:v>-420.56404563193428</c:v>
                </c:pt>
                <c:pt idx="62">
                  <c:v>-413.48498981500416</c:v>
                </c:pt>
                <c:pt idx="63">
                  <c:v>-620.56404563193428</c:v>
                </c:pt>
                <c:pt idx="64">
                  <c:v>617.48865824602035</c:v>
                </c:pt>
                <c:pt idx="65">
                  <c:v>-1551.537693692957</c:v>
                </c:pt>
                <c:pt idx="66">
                  <c:v>-2091.8732554475137</c:v>
                </c:pt>
                <c:pt idx="67">
                  <c:v>-510.89960738648915</c:v>
                </c:pt>
                <c:pt idx="68">
                  <c:v>656.5039977841152</c:v>
                </c:pt>
                <c:pt idx="69">
                  <c:v>-723.80953916867838</c:v>
                </c:pt>
                <c:pt idx="70">
                  <c:v>716.82854713778943</c:v>
                </c:pt>
                <c:pt idx="71">
                  <c:v>1535.8548990767649</c:v>
                </c:pt>
                <c:pt idx="72">
                  <c:v>-1089.5903975709116</c:v>
                </c:pt>
                <c:pt idx="73">
                  <c:v>1462.0323491974632</c:v>
                </c:pt>
                <c:pt idx="74">
                  <c:v>-21.224156740165199</c:v>
                </c:pt>
                <c:pt idx="75">
                  <c:v>-134.13408852235261</c:v>
                </c:pt>
                <c:pt idx="76">
                  <c:v>427.81320759969458</c:v>
                </c:pt>
                <c:pt idx="77">
                  <c:v>-1635.7568352907238</c:v>
                </c:pt>
                <c:pt idx="78">
                  <c:v>834.8922634166247</c:v>
                </c:pt>
                <c:pt idx="79">
                  <c:v>-322.84690350853634</c:v>
                </c:pt>
                <c:pt idx="80">
                  <c:v>977.15309649146366</c:v>
                </c:pt>
                <c:pt idx="81">
                  <c:v>2215.2058003694165</c:v>
                </c:pt>
                <c:pt idx="82">
                  <c:v>48.462306307043036</c:v>
                </c:pt>
                <c:pt idx="83">
                  <c:v>-540.25050867914069</c:v>
                </c:pt>
                <c:pt idx="84">
                  <c:v>-482.51134175397965</c:v>
                </c:pt>
                <c:pt idx="85">
                  <c:v>1450.0850530754142</c:v>
                </c:pt>
                <c:pt idx="86">
                  <c:v>1672.3568985511374</c:v>
                </c:pt>
                <c:pt idx="87">
                  <c:v>-1500.5750580328149</c:v>
                </c:pt>
                <c:pt idx="88">
                  <c:v>-106.40593399807403</c:v>
                </c:pt>
                <c:pt idx="89">
                  <c:v>-1862.5223541548621</c:v>
                </c:pt>
                <c:pt idx="90">
                  <c:v>145.21681277029893</c:v>
                </c:pt>
                <c:pt idx="91">
                  <c:v>-2161.8622430466312</c:v>
                </c:pt>
                <c:pt idx="92">
                  <c:v>-799.91494692458582</c:v>
                </c:pt>
                <c:pt idx="93">
                  <c:v>-593.4960022158848</c:v>
                </c:pt>
                <c:pt idx="94">
                  <c:v>-723.80953916867838</c:v>
                </c:pt>
                <c:pt idx="95">
                  <c:v>1382.6814479048116</c:v>
                </c:pt>
                <c:pt idx="96">
                  <c:v>-287.96765080253681</c:v>
                </c:pt>
                <c:pt idx="97">
                  <c:v>-713.48498981500416</c:v>
                </c:pt>
                <c:pt idx="98">
                  <c:v>353.9186153556002</c:v>
                </c:pt>
                <c:pt idx="99">
                  <c:v>2027.8132075996946</c:v>
                </c:pt>
                <c:pt idx="100">
                  <c:v>886.51501018499584</c:v>
                </c:pt>
                <c:pt idx="101">
                  <c:v>-1710.23949627826</c:v>
                </c:pt>
                <c:pt idx="102">
                  <c:v>1179.4359543680657</c:v>
                </c:pt>
                <c:pt idx="103">
                  <c:v>1246.179448430441</c:v>
                </c:pt>
                <c:pt idx="104">
                  <c:v>-688.62776191076955</c:v>
                </c:pt>
                <c:pt idx="105">
                  <c:v>-931.54870609383943</c:v>
                </c:pt>
                <c:pt idx="106">
                  <c:v>-1030.8885949856085</c:v>
                </c:pt>
                <c:pt idx="107">
                  <c:v>427.81320759969458</c:v>
                </c:pt>
                <c:pt idx="108">
                  <c:v>-82.51134175397965</c:v>
                </c:pt>
                <c:pt idx="109">
                  <c:v>-2899.9149469245858</c:v>
                </c:pt>
                <c:pt idx="110">
                  <c:v>1779.4359543680657</c:v>
                </c:pt>
                <c:pt idx="111">
                  <c:v>-491.87325544751366</c:v>
                </c:pt>
                <c:pt idx="112">
                  <c:v>1827.1530964914637</c:v>
                </c:pt>
                <c:pt idx="113">
                  <c:v>-1003.1604404613299</c:v>
                </c:pt>
                <c:pt idx="114">
                  <c:v>100.08505307541418</c:v>
                </c:pt>
                <c:pt idx="115">
                  <c:v>-312.52235415486211</c:v>
                </c:pt>
                <c:pt idx="116">
                  <c:v>1127.1530964914637</c:v>
                </c:pt>
                <c:pt idx="117">
                  <c:v>556.5039977841152</c:v>
                </c:pt>
                <c:pt idx="118">
                  <c:v>385.85489907676492</c:v>
                </c:pt>
                <c:pt idx="119">
                  <c:v>447.80219519881211</c:v>
                </c:pt>
                <c:pt idx="120">
                  <c:v>783.26951664825174</c:v>
                </c:pt>
                <c:pt idx="121">
                  <c:v>-1529.9259593254665</c:v>
                </c:pt>
                <c:pt idx="122">
                  <c:v>-3.1604404613299266</c:v>
                </c:pt>
                <c:pt idx="123">
                  <c:v>2246.179448430441</c:v>
                </c:pt>
                <c:pt idx="124">
                  <c:v>-623.80953916867838</c:v>
                </c:pt>
                <c:pt idx="125">
                  <c:v>-512.52235415486211</c:v>
                </c:pt>
                <c:pt idx="126">
                  <c:v>-762.52235415486211</c:v>
                </c:pt>
                <c:pt idx="127">
                  <c:v>-950.57505803281492</c:v>
                </c:pt>
                <c:pt idx="128">
                  <c:v>-491.87325544751366</c:v>
                </c:pt>
                <c:pt idx="129">
                  <c:v>-891.87325544751366</c:v>
                </c:pt>
                <c:pt idx="130">
                  <c:v>46.179448430440971</c:v>
                </c:pt>
                <c:pt idx="131">
                  <c:v>-292.83589110765388</c:v>
                </c:pt>
                <c:pt idx="132">
                  <c:v>556.5039977841152</c:v>
                </c:pt>
                <c:pt idx="133">
                  <c:v>1513.6550959658343</c:v>
                </c:pt>
                <c:pt idx="134">
                  <c:v>16.828547137789428</c:v>
                </c:pt>
                <c:pt idx="135">
                  <c:v>-641.21314433928274</c:v>
                </c:pt>
                <c:pt idx="136">
                  <c:v>-1193.4960022158848</c:v>
                </c:pt>
                <c:pt idx="137">
                  <c:v>-1400.5750580328149</c:v>
                </c:pt>
                <c:pt idx="138">
                  <c:v>-1972.1867924003054</c:v>
                </c:pt>
                <c:pt idx="139">
                  <c:v>1186.5150101849958</c:v>
                </c:pt>
                <c:pt idx="140">
                  <c:v>-1160.8996073864892</c:v>
                </c:pt>
                <c:pt idx="141">
                  <c:v>-353.82055156955903</c:v>
                </c:pt>
                <c:pt idx="142">
                  <c:v>-582.51134175397965</c:v>
                </c:pt>
                <c:pt idx="143">
                  <c:v>-2173.8095391686784</c:v>
                </c:pt>
                <c:pt idx="144">
                  <c:v>-891.87325544751366</c:v>
                </c:pt>
                <c:pt idx="145">
                  <c:v>-489.59039757091159</c:v>
                </c:pt>
                <c:pt idx="146">
                  <c:v>845.21681277029893</c:v>
                </c:pt>
                <c:pt idx="147">
                  <c:v>-1105.371255973143</c:v>
                </c:pt>
                <c:pt idx="148">
                  <c:v>196.17944843044097</c:v>
                </c:pt>
                <c:pt idx="149">
                  <c:v>-1451.537693692957</c:v>
                </c:pt>
                <c:pt idx="150">
                  <c:v>574.56771406295047</c:v>
                </c:pt>
                <c:pt idx="151">
                  <c:v>327.15309649146366</c:v>
                </c:pt>
                <c:pt idx="152">
                  <c:v>-672.18679240030542</c:v>
                </c:pt>
                <c:pt idx="153">
                  <c:v>1212.0323491974632</c:v>
                </c:pt>
                <c:pt idx="154">
                  <c:v>1096.8395595386701</c:v>
                </c:pt>
                <c:pt idx="155">
                  <c:v>1370.7341517827626</c:v>
                </c:pt>
                <c:pt idx="156">
                  <c:v>-41.873255447513657</c:v>
                </c:pt>
                <c:pt idx="157">
                  <c:v>-1130.8885949856085</c:v>
                </c:pt>
                <c:pt idx="158">
                  <c:v>-322.84690350853634</c:v>
                </c:pt>
                <c:pt idx="159">
                  <c:v>-244.45863787602684</c:v>
                </c:pt>
                <c:pt idx="160">
                  <c:v>1513.6550959658343</c:v>
                </c:pt>
                <c:pt idx="161">
                  <c:v>-2379.2658482172374</c:v>
                </c:pt>
                <c:pt idx="162">
                  <c:v>-722.84690350853634</c:v>
                </c:pt>
                <c:pt idx="163">
                  <c:v>-191.87325544751366</c:v>
                </c:pt>
                <c:pt idx="164">
                  <c:v>-1553.1604404613299</c:v>
                </c:pt>
                <c:pt idx="165">
                  <c:v>-335.75683529072376</c:v>
                </c:pt>
                <c:pt idx="166">
                  <c:v>854.95329338053125</c:v>
                </c:pt>
                <c:pt idx="167">
                  <c:v>-410.89960738648915</c:v>
                </c:pt>
                <c:pt idx="168">
                  <c:v>1081.0587011364369</c:v>
                </c:pt>
                <c:pt idx="169">
                  <c:v>-1282.5113417539797</c:v>
                </c:pt>
                <c:pt idx="170">
                  <c:v>1837.4776458451379</c:v>
                </c:pt>
                <c:pt idx="171">
                  <c:v>876.19046083132162</c:v>
                </c:pt>
                <c:pt idx="172">
                  <c:v>1370.7341517827626</c:v>
                </c:pt>
                <c:pt idx="173">
                  <c:v>2985.8548990767649</c:v>
                </c:pt>
                <c:pt idx="174">
                  <c:v>-293.4960022158848</c:v>
                </c:pt>
                <c:pt idx="175">
                  <c:v>-703.16044046132993</c:v>
                </c:pt>
                <c:pt idx="176">
                  <c:v>-1110.23949627826</c:v>
                </c:pt>
                <c:pt idx="177">
                  <c:v>-365.1077365833753</c:v>
                </c:pt>
                <c:pt idx="178">
                  <c:v>-941.87325544751366</c:v>
                </c:pt>
                <c:pt idx="179">
                  <c:v>-51.537693692956964</c:v>
                </c:pt>
                <c:pt idx="180">
                  <c:v>-72.846903508536343</c:v>
                </c:pt>
                <c:pt idx="181">
                  <c:v>-793.4960022158848</c:v>
                </c:pt>
                <c:pt idx="182">
                  <c:v>223.97964531950856</c:v>
                </c:pt>
                <c:pt idx="183">
                  <c:v>-1013.4849898150042</c:v>
                </c:pt>
                <c:pt idx="184">
                  <c:v>579.43595436806572</c:v>
                </c:pt>
                <c:pt idx="185">
                  <c:v>-391.87325544751366</c:v>
                </c:pt>
                <c:pt idx="186">
                  <c:v>2485.9269414415539</c:v>
                </c:pt>
                <c:pt idx="187">
                  <c:v>-282.51134175397965</c:v>
                </c:pt>
                <c:pt idx="188">
                  <c:v>569.11140501439149</c:v>
                </c:pt>
                <c:pt idx="189">
                  <c:v>-3189.5903975709116</c:v>
                </c:pt>
                <c:pt idx="190">
                  <c:v>864.24316470927624</c:v>
                </c:pt>
                <c:pt idx="191">
                  <c:v>-1850.5750580328149</c:v>
                </c:pt>
                <c:pt idx="192">
                  <c:v>-854.78318722970107</c:v>
                </c:pt>
                <c:pt idx="193">
                  <c:v>-300.57505803281492</c:v>
                </c:pt>
                <c:pt idx="194">
                  <c:v>658.12674455248634</c:v>
                </c:pt>
                <c:pt idx="195">
                  <c:v>-1172.1867924003054</c:v>
                </c:pt>
                <c:pt idx="196">
                  <c:v>625.53034972309069</c:v>
                </c:pt>
                <c:pt idx="197">
                  <c:v>1115.2058003694165</c:v>
                </c:pt>
                <c:pt idx="198">
                  <c:v>-2950.5750580328149</c:v>
                </c:pt>
                <c:pt idx="199">
                  <c:v>-33.171452862210572</c:v>
                </c:pt>
                <c:pt idx="200">
                  <c:v>-613.48498981500416</c:v>
                </c:pt>
                <c:pt idx="201">
                  <c:v>-361.86224304663119</c:v>
                </c:pt>
                <c:pt idx="202">
                  <c:v>875.53034972309069</c:v>
                </c:pt>
                <c:pt idx="203">
                  <c:v>-1463.4849898150042</c:v>
                </c:pt>
                <c:pt idx="204">
                  <c:v>3644.628744026857</c:v>
                </c:pt>
                <c:pt idx="205">
                  <c:v>379.43595436806572</c:v>
                </c:pt>
                <c:pt idx="206">
                  <c:v>-582.51134175397965</c:v>
                </c:pt>
                <c:pt idx="207">
                  <c:v>-215.1077365833753</c:v>
                </c:pt>
                <c:pt idx="208">
                  <c:v>-834.13408852235261</c:v>
                </c:pt>
                <c:pt idx="209">
                  <c:v>738.13775695336881</c:v>
                </c:pt>
                <c:pt idx="210">
                  <c:v>2041.3832504901147</c:v>
                </c:pt>
                <c:pt idx="211">
                  <c:v>1160.4096024290884</c:v>
                </c:pt>
                <c:pt idx="212">
                  <c:v>-581.54870609383943</c:v>
                </c:pt>
                <c:pt idx="213">
                  <c:v>-1584.1340885223526</c:v>
                </c:pt>
                <c:pt idx="214">
                  <c:v>-25.432285937049528</c:v>
                </c:pt>
                <c:pt idx="215">
                  <c:v>817.48865824602035</c:v>
                </c:pt>
                <c:pt idx="216">
                  <c:v>2819.1114050143915</c:v>
                </c:pt>
                <c:pt idx="217">
                  <c:v>501.70779984378896</c:v>
                </c:pt>
                <c:pt idx="218">
                  <c:v>-230.88859498560851</c:v>
                </c:pt>
                <c:pt idx="219">
                  <c:v>-641.87325544751366</c:v>
                </c:pt>
                <c:pt idx="220">
                  <c:v>-582.51134175397965</c:v>
                </c:pt>
                <c:pt idx="221">
                  <c:v>279.43595436806572</c:v>
                </c:pt>
                <c:pt idx="222">
                  <c:v>1490.723139381882</c:v>
                </c:pt>
                <c:pt idx="223">
                  <c:v>955.54136212397316</c:v>
                </c:pt>
                <c:pt idx="224">
                  <c:v>-2190.2505086791407</c:v>
                </c:pt>
                <c:pt idx="225">
                  <c:v>-35.756835290723757</c:v>
                </c:pt>
                <c:pt idx="226">
                  <c:v>564.24316470927624</c:v>
                </c:pt>
                <c:pt idx="227">
                  <c:v>-721.2241567401652</c:v>
                </c:pt>
                <c:pt idx="228">
                  <c:v>-891.87325544751366</c:v>
                </c:pt>
                <c:pt idx="229">
                  <c:v>870.73415178276264</c:v>
                </c:pt>
                <c:pt idx="230">
                  <c:v>935.85489907676492</c:v>
                </c:pt>
                <c:pt idx="231">
                  <c:v>-160.89960738648915</c:v>
                </c:pt>
                <c:pt idx="232">
                  <c:v>207.16410889234612</c:v>
                </c:pt>
                <c:pt idx="233">
                  <c:v>-9.2768606181180076</c:v>
                </c:pt>
                <c:pt idx="234">
                  <c:v>27.813207599694579</c:v>
                </c:pt>
                <c:pt idx="235">
                  <c:v>-1431.5487060938394</c:v>
                </c:pt>
                <c:pt idx="236">
                  <c:v>-2023.8095391686784</c:v>
                </c:pt>
                <c:pt idx="237">
                  <c:v>620.73415178276264</c:v>
                </c:pt>
                <c:pt idx="238">
                  <c:v>196.17944843044097</c:v>
                </c:pt>
                <c:pt idx="239">
                  <c:v>-544.45863787602684</c:v>
                </c:pt>
                <c:pt idx="240">
                  <c:v>74.567714062950472</c:v>
                </c:pt>
                <c:pt idx="241">
                  <c:v>-312.52235415486211</c:v>
                </c:pt>
                <c:pt idx="242">
                  <c:v>-282.51134175397965</c:v>
                </c:pt>
                <c:pt idx="243">
                  <c:v>145.21681277029893</c:v>
                </c:pt>
                <c:pt idx="244">
                  <c:v>-1052.1978048011879</c:v>
                </c:pt>
                <c:pt idx="245">
                  <c:v>359.74949132085931</c:v>
                </c:pt>
                <c:pt idx="246">
                  <c:v>3423.9076029547196</c:v>
                </c:pt>
                <c:pt idx="247">
                  <c:v>-1210.8996073864892</c:v>
                </c:pt>
                <c:pt idx="248">
                  <c:v>-1131.5487060938394</c:v>
                </c:pt>
                <c:pt idx="249">
                  <c:v>74.567714062950472</c:v>
                </c:pt>
                <c:pt idx="250">
                  <c:v>2529.4359543680657</c:v>
                </c:pt>
                <c:pt idx="251">
                  <c:v>1007.1641088923461</c:v>
                </c:pt>
                <c:pt idx="252">
                  <c:v>2006.5039977841152</c:v>
                </c:pt>
                <c:pt idx="253">
                  <c:v>-2048.292200156211</c:v>
                </c:pt>
                <c:pt idx="254">
                  <c:v>199.42494196718508</c:v>
                </c:pt>
                <c:pt idx="255">
                  <c:v>-8965.6958053268172</c:v>
                </c:pt>
                <c:pt idx="256">
                  <c:v>379.43595436806572</c:v>
                </c:pt>
                <c:pt idx="257">
                  <c:v>-1534.1340885223526</c:v>
                </c:pt>
                <c:pt idx="258">
                  <c:v>696.17944843044097</c:v>
                </c:pt>
                <c:pt idx="259">
                  <c:v>2475.5303497230907</c:v>
                </c:pt>
                <c:pt idx="260">
                  <c:v>796.83955953867007</c:v>
                </c:pt>
                <c:pt idx="261">
                  <c:v>755.54136212397316</c:v>
                </c:pt>
                <c:pt idx="262">
                  <c:v>-1163.4849898150042</c:v>
                </c:pt>
                <c:pt idx="263">
                  <c:v>950.08505307541418</c:v>
                </c:pt>
                <c:pt idx="264">
                  <c:v>1314.2431647092762</c:v>
                </c:pt>
                <c:pt idx="265">
                  <c:v>-188.62776191076955</c:v>
                </c:pt>
                <c:pt idx="266">
                  <c:v>2700.0850530754142</c:v>
                </c:pt>
                <c:pt idx="267">
                  <c:v>2331.0587011364369</c:v>
                </c:pt>
                <c:pt idx="268">
                  <c:v>647.80219519881211</c:v>
                </c:pt>
                <c:pt idx="269">
                  <c:v>-941.87325544751366</c:v>
                </c:pt>
                <c:pt idx="270">
                  <c:v>56.503997784115199</c:v>
                </c:pt>
                <c:pt idx="271">
                  <c:v>1235.8548990767649</c:v>
                </c:pt>
                <c:pt idx="272">
                  <c:v>-1022.8469035085363</c:v>
                </c:pt>
                <c:pt idx="273">
                  <c:v>-903.16044046132993</c:v>
                </c:pt>
                <c:pt idx="274">
                  <c:v>1739.1003926135108</c:v>
                </c:pt>
                <c:pt idx="275">
                  <c:v>-394.45863787602684</c:v>
                </c:pt>
                <c:pt idx="276">
                  <c:v>-530.88859498560851</c:v>
                </c:pt>
                <c:pt idx="277">
                  <c:v>734.8922634166247</c:v>
                </c:pt>
                <c:pt idx="278">
                  <c:v>-1534.1340885223526</c:v>
                </c:pt>
                <c:pt idx="279">
                  <c:v>-460.89960738648915</c:v>
                </c:pt>
                <c:pt idx="280">
                  <c:v>943.59406600192597</c:v>
                </c:pt>
                <c:pt idx="281">
                  <c:v>296.83955953867007</c:v>
                </c:pt>
                <c:pt idx="282">
                  <c:v>106.5039977841152</c:v>
                </c:pt>
                <c:pt idx="283">
                  <c:v>535.85489907676492</c:v>
                </c:pt>
                <c:pt idx="284">
                  <c:v>-135.75683529072376</c:v>
                </c:pt>
                <c:pt idx="285">
                  <c:v>-1471.2241567401652</c:v>
                </c:pt>
                <c:pt idx="286">
                  <c:v>1387.4776458451379</c:v>
                </c:pt>
                <c:pt idx="287">
                  <c:v>4013.6550959658343</c:v>
                </c:pt>
                <c:pt idx="288">
                  <c:v>-943.4960022158848</c:v>
                </c:pt>
                <c:pt idx="289">
                  <c:v>-312.52235415486211</c:v>
                </c:pt>
                <c:pt idx="290">
                  <c:v>-351.53769369295696</c:v>
                </c:pt>
                <c:pt idx="291">
                  <c:v>-993.4960022158848</c:v>
                </c:pt>
                <c:pt idx="292">
                  <c:v>-1263.4849898150042</c:v>
                </c:pt>
                <c:pt idx="293">
                  <c:v>-912.52235415486211</c:v>
                </c:pt>
                <c:pt idx="294">
                  <c:v>345.21681277029893</c:v>
                </c:pt>
                <c:pt idx="295">
                  <c:v>-72.186792400305421</c:v>
                </c:pt>
                <c:pt idx="296">
                  <c:v>128.7758432598348</c:v>
                </c:pt>
                <c:pt idx="297">
                  <c:v>264.24316470927624</c:v>
                </c:pt>
                <c:pt idx="298">
                  <c:v>2422.3568985511374</c:v>
                </c:pt>
                <c:pt idx="299">
                  <c:v>-1420.5640456319343</c:v>
                </c:pt>
                <c:pt idx="300">
                  <c:v>-629.92595932546647</c:v>
                </c:pt>
                <c:pt idx="301">
                  <c:v>-234.13408852235261</c:v>
                </c:pt>
                <c:pt idx="302">
                  <c:v>-1258.6167495098853</c:v>
                </c:pt>
                <c:pt idx="303">
                  <c:v>-2113.4849898150042</c:v>
                </c:pt>
                <c:pt idx="304">
                  <c:v>16.828547137789428</c:v>
                </c:pt>
                <c:pt idx="305">
                  <c:v>-279.26584821723736</c:v>
                </c:pt>
                <c:pt idx="306">
                  <c:v>-199.91494692458582</c:v>
                </c:pt>
                <c:pt idx="307">
                  <c:v>417.48865824602035</c:v>
                </c:pt>
                <c:pt idx="308">
                  <c:v>355.54136212397316</c:v>
                </c:pt>
                <c:pt idx="309">
                  <c:v>-79.265848217237362</c:v>
                </c:pt>
                <c:pt idx="310">
                  <c:v>-361.86224304663119</c:v>
                </c:pt>
                <c:pt idx="311">
                  <c:v>-2961.8622430466312</c:v>
                </c:pt>
                <c:pt idx="312">
                  <c:v>-522.84690350853634</c:v>
                </c:pt>
                <c:pt idx="313">
                  <c:v>-1529.9259593254665</c:v>
                </c:pt>
                <c:pt idx="314">
                  <c:v>256.5039977841152</c:v>
                </c:pt>
                <c:pt idx="315">
                  <c:v>2462.0323491974632</c:v>
                </c:pt>
                <c:pt idx="316">
                  <c:v>1865.2058003694165</c:v>
                </c:pt>
                <c:pt idx="317">
                  <c:v>-1730.8885949856085</c:v>
                </c:pt>
                <c:pt idx="318">
                  <c:v>-3203.1604404613299</c:v>
                </c:pt>
                <c:pt idx="319">
                  <c:v>-310.23949627826005</c:v>
                </c:pt>
                <c:pt idx="320">
                  <c:v>1003.9186153556002</c:v>
                </c:pt>
                <c:pt idx="321">
                  <c:v>-1940.2505086791407</c:v>
                </c:pt>
                <c:pt idx="322">
                  <c:v>917.48865824602035</c:v>
                </c:pt>
                <c:pt idx="323">
                  <c:v>1024.5677140629505</c:v>
                </c:pt>
                <c:pt idx="324">
                  <c:v>-992.83589110765388</c:v>
                </c:pt>
                <c:pt idx="325">
                  <c:v>-961.86224304663119</c:v>
                </c:pt>
                <c:pt idx="326">
                  <c:v>-2251.537693692957</c:v>
                </c:pt>
                <c:pt idx="327">
                  <c:v>855.54136212397316</c:v>
                </c:pt>
                <c:pt idx="328">
                  <c:v>707.16410889234612</c:v>
                </c:pt>
                <c:pt idx="329">
                  <c:v>-233.17145286221057</c:v>
                </c:pt>
                <c:pt idx="330">
                  <c:v>3723.9796453195086</c:v>
                </c:pt>
                <c:pt idx="331">
                  <c:v>945.21681277029893</c:v>
                </c:pt>
                <c:pt idx="332">
                  <c:v>-440.25050867914069</c:v>
                </c:pt>
                <c:pt idx="333">
                  <c:v>-1610.8996073864892</c:v>
                </c:pt>
                <c:pt idx="334">
                  <c:v>4454.8812510157422</c:v>
                </c:pt>
                <c:pt idx="335">
                  <c:v>-1289.5903975709116</c:v>
                </c:pt>
                <c:pt idx="336">
                  <c:v>245.21681277029893</c:v>
                </c:pt>
                <c:pt idx="337">
                  <c:v>2644.556701662068</c:v>
                </c:pt>
                <c:pt idx="338">
                  <c:v>-560.89960738648915</c:v>
                </c:pt>
                <c:pt idx="339">
                  <c:v>103.9186153556002</c:v>
                </c:pt>
                <c:pt idx="340">
                  <c:v>1627.8132075996946</c:v>
                </c:pt>
                <c:pt idx="341">
                  <c:v>-1842.8358911076539</c:v>
                </c:pt>
                <c:pt idx="342">
                  <c:v>-2813.4849898150042</c:v>
                </c:pt>
                <c:pt idx="343">
                  <c:v>-191.87325544751366</c:v>
                </c:pt>
                <c:pt idx="344">
                  <c:v>-1215.1077365833753</c:v>
                </c:pt>
                <c:pt idx="345">
                  <c:v>355.54136212397316</c:v>
                </c:pt>
                <c:pt idx="346">
                  <c:v>1355.5413621239732</c:v>
                </c:pt>
                <c:pt idx="347">
                  <c:v>-1882.5113417539797</c:v>
                </c:pt>
                <c:pt idx="348">
                  <c:v>-781.54870609383943</c:v>
                </c:pt>
                <c:pt idx="349">
                  <c:v>-1361.8622430466312</c:v>
                </c:pt>
                <c:pt idx="350">
                  <c:v>718.45129390616057</c:v>
                </c:pt>
                <c:pt idx="351">
                  <c:v>-1103.1604404613299</c:v>
                </c:pt>
                <c:pt idx="352">
                  <c:v>-179.92595932546647</c:v>
                </c:pt>
                <c:pt idx="353">
                  <c:v>-1390.2505086791407</c:v>
                </c:pt>
                <c:pt idx="354">
                  <c:v>-1092.8358911076539</c:v>
                </c:pt>
                <c:pt idx="355">
                  <c:v>316.82854713778943</c:v>
                </c:pt>
                <c:pt idx="356">
                  <c:v>-282.51134175397965</c:v>
                </c:pt>
                <c:pt idx="357">
                  <c:v>37.477645845137886</c:v>
                </c:pt>
                <c:pt idx="358">
                  <c:v>-354.78318722970107</c:v>
                </c:pt>
                <c:pt idx="359">
                  <c:v>950.08505307541418</c:v>
                </c:pt>
                <c:pt idx="360">
                  <c:v>-1292.8358911076539</c:v>
                </c:pt>
                <c:pt idx="361">
                  <c:v>-703.16044046132993</c:v>
                </c:pt>
                <c:pt idx="362">
                  <c:v>16.828547137789428</c:v>
                </c:pt>
                <c:pt idx="363">
                  <c:v>-1247.3295644960726</c:v>
                </c:pt>
                <c:pt idx="364">
                  <c:v>-1451.537693692957</c:v>
                </c:pt>
                <c:pt idx="365">
                  <c:v>-592.83589110765388</c:v>
                </c:pt>
                <c:pt idx="366">
                  <c:v>1548.462306307043</c:v>
                </c:pt>
                <c:pt idx="367">
                  <c:v>370.73415178276264</c:v>
                </c:pt>
                <c:pt idx="368">
                  <c:v>-41.213144339282735</c:v>
                </c:pt>
                <c:pt idx="369">
                  <c:v>-644.45863787602684</c:v>
                </c:pt>
                <c:pt idx="370">
                  <c:v>-558.61674950988527</c:v>
                </c:pt>
                <c:pt idx="371">
                  <c:v>-203.16044046132993</c:v>
                </c:pt>
                <c:pt idx="372">
                  <c:v>353.9186153556002</c:v>
                </c:pt>
                <c:pt idx="373">
                  <c:v>356.5039977841152</c:v>
                </c:pt>
                <c:pt idx="374">
                  <c:v>-46.081384644399805</c:v>
                </c:pt>
                <c:pt idx="375">
                  <c:v>-1272.1867924003054</c:v>
                </c:pt>
                <c:pt idx="376">
                  <c:v>-1679.9259593254665</c:v>
                </c:pt>
                <c:pt idx="377">
                  <c:v>-82.51134175397965</c:v>
                </c:pt>
                <c:pt idx="378">
                  <c:v>127.15309649146366</c:v>
                </c:pt>
                <c:pt idx="379">
                  <c:v>1296.179448430441</c:v>
                </c:pt>
                <c:pt idx="380">
                  <c:v>-282.51134175397965</c:v>
                </c:pt>
                <c:pt idx="381">
                  <c:v>1142.3458861502531</c:v>
                </c:pt>
                <c:pt idx="382">
                  <c:v>-61.862243046631193</c:v>
                </c:pt>
                <c:pt idx="383">
                  <c:v>2385.8548990767649</c:v>
                </c:pt>
                <c:pt idx="384">
                  <c:v>885.85489907676492</c:v>
                </c:pt>
                <c:pt idx="385">
                  <c:v>2489.76050372174</c:v>
                </c:pt>
                <c:pt idx="386">
                  <c:v>1819.1114050143915</c:v>
                </c:pt>
                <c:pt idx="387">
                  <c:v>-603.16044046132993</c:v>
                </c:pt>
                <c:pt idx="388">
                  <c:v>545.21681277029893</c:v>
                </c:pt>
                <c:pt idx="389">
                  <c:v>907.16410889234612</c:v>
                </c:pt>
                <c:pt idx="390">
                  <c:v>1775.5303497230907</c:v>
                </c:pt>
                <c:pt idx="391">
                  <c:v>3093.0059972584859</c:v>
                </c:pt>
                <c:pt idx="392">
                  <c:v>-969.60140997179224</c:v>
                </c:pt>
                <c:pt idx="393">
                  <c:v>27.813207599694579</c:v>
                </c:pt>
                <c:pt idx="394">
                  <c:v>-683.17145286221057</c:v>
                </c:pt>
                <c:pt idx="395">
                  <c:v>933.26951664825174</c:v>
                </c:pt>
                <c:pt idx="396">
                  <c:v>387.47764584513789</c:v>
                </c:pt>
                <c:pt idx="397">
                  <c:v>-1072.1867924003054</c:v>
                </c:pt>
                <c:pt idx="398">
                  <c:v>-1860.8996073864892</c:v>
                </c:pt>
                <c:pt idx="399">
                  <c:v>-982.51134175397965</c:v>
                </c:pt>
                <c:pt idx="400">
                  <c:v>581.05870113643687</c:v>
                </c:pt>
                <c:pt idx="401">
                  <c:v>403.9186153556002</c:v>
                </c:pt>
                <c:pt idx="402">
                  <c:v>3319.1114050143915</c:v>
                </c:pt>
                <c:pt idx="403">
                  <c:v>-123.80953916867838</c:v>
                </c:pt>
                <c:pt idx="404">
                  <c:v>1239.1003926135108</c:v>
                </c:pt>
                <c:pt idx="405">
                  <c:v>-873.80953916867838</c:v>
                </c:pt>
                <c:pt idx="406">
                  <c:v>-861.86224304663119</c:v>
                </c:pt>
                <c:pt idx="407">
                  <c:v>1456.5039977841152</c:v>
                </c:pt>
                <c:pt idx="408">
                  <c:v>696.17944843044097</c:v>
                </c:pt>
                <c:pt idx="409">
                  <c:v>1307.1641088923461</c:v>
                </c:pt>
                <c:pt idx="410">
                  <c:v>-1592.8358911076539</c:v>
                </c:pt>
                <c:pt idx="411">
                  <c:v>117.48865824602035</c:v>
                </c:pt>
                <c:pt idx="412">
                  <c:v>-935.75683529072376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3-4A00-877D-7A01713A1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66368"/>
        <c:axId val="129267200"/>
      </c:scatterChart>
      <c:valAx>
        <c:axId val="12926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267200"/>
        <c:crosses val="autoZero"/>
        <c:crossBetween val="midCat"/>
      </c:valAx>
      <c:valAx>
        <c:axId val="129267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2663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GB" sz="1200"/>
              <a:t>ultimo stipendio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mtst0903.3!$Q$2:$Q$414</c:f>
              <c:numCache>
                <c:formatCode>General</c:formatCode>
                <c:ptCount val="413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2700</c:v>
                </c:pt>
                <c:pt idx="256">
                  <c:v>1950</c:v>
                </c:pt>
                <c:pt idx="257">
                  <c:v>1400</c:v>
                </c:pt>
                <c:pt idx="258">
                  <c:v>1150</c:v>
                </c:pt>
                <c:pt idx="259">
                  <c:v>1050</c:v>
                </c:pt>
                <c:pt idx="260">
                  <c:v>1550</c:v>
                </c:pt>
                <c:pt idx="261">
                  <c:v>1350</c:v>
                </c:pt>
                <c:pt idx="262">
                  <c:v>1500</c:v>
                </c:pt>
                <c:pt idx="263">
                  <c:v>2050</c:v>
                </c:pt>
                <c:pt idx="264">
                  <c:v>1150</c:v>
                </c:pt>
                <c:pt idx="265">
                  <c:v>1950</c:v>
                </c:pt>
                <c:pt idx="266">
                  <c:v>2050</c:v>
                </c:pt>
                <c:pt idx="267">
                  <c:v>2200</c:v>
                </c:pt>
                <c:pt idx="268">
                  <c:v>1400</c:v>
                </c:pt>
                <c:pt idx="269">
                  <c:v>1450</c:v>
                </c:pt>
                <c:pt idx="270">
                  <c:v>1200</c:v>
                </c:pt>
                <c:pt idx="271">
                  <c:v>1100</c:v>
                </c:pt>
                <c:pt idx="272">
                  <c:v>1300</c:v>
                </c:pt>
                <c:pt idx="273">
                  <c:v>1550</c:v>
                </c:pt>
                <c:pt idx="274">
                  <c:v>1600</c:v>
                </c:pt>
                <c:pt idx="275">
                  <c:v>1350</c:v>
                </c:pt>
                <c:pt idx="276">
                  <c:v>1900</c:v>
                </c:pt>
                <c:pt idx="277">
                  <c:v>1250</c:v>
                </c:pt>
                <c:pt idx="278">
                  <c:v>1400</c:v>
                </c:pt>
                <c:pt idx="279">
                  <c:v>1600</c:v>
                </c:pt>
                <c:pt idx="280">
                  <c:v>1050</c:v>
                </c:pt>
                <c:pt idx="281">
                  <c:v>1550</c:v>
                </c:pt>
                <c:pt idx="282">
                  <c:v>1200</c:v>
                </c:pt>
                <c:pt idx="283">
                  <c:v>1100</c:v>
                </c:pt>
                <c:pt idx="284">
                  <c:v>1150</c:v>
                </c:pt>
                <c:pt idx="285">
                  <c:v>1550</c:v>
                </c:pt>
                <c:pt idx="286">
                  <c:v>1350</c:v>
                </c:pt>
                <c:pt idx="287">
                  <c:v>2600</c:v>
                </c:pt>
                <c:pt idx="288">
                  <c:v>1200</c:v>
                </c:pt>
                <c:pt idx="289">
                  <c:v>1350</c:v>
                </c:pt>
                <c:pt idx="290">
                  <c:v>1800</c:v>
                </c:pt>
                <c:pt idx="291">
                  <c:v>1200</c:v>
                </c:pt>
                <c:pt idx="292">
                  <c:v>1500</c:v>
                </c:pt>
                <c:pt idx="293">
                  <c:v>1350</c:v>
                </c:pt>
                <c:pt idx="294">
                  <c:v>1300</c:v>
                </c:pt>
                <c:pt idx="295">
                  <c:v>1700</c:v>
                </c:pt>
                <c:pt idx="296">
                  <c:v>1550</c:v>
                </c:pt>
                <c:pt idx="297">
                  <c:v>1150</c:v>
                </c:pt>
                <c:pt idx="298">
                  <c:v>2400</c:v>
                </c:pt>
                <c:pt idx="299">
                  <c:v>1950</c:v>
                </c:pt>
                <c:pt idx="300">
                  <c:v>1750</c:v>
                </c:pt>
                <c:pt idx="301">
                  <c:v>1400</c:v>
                </c:pt>
                <c:pt idx="302">
                  <c:v>2250</c:v>
                </c:pt>
                <c:pt idx="303">
                  <c:v>1500</c:v>
                </c:pt>
                <c:pt idx="304">
                  <c:v>1250</c:v>
                </c:pt>
                <c:pt idx="305">
                  <c:v>2150</c:v>
                </c:pt>
                <c:pt idx="306">
                  <c:v>2050</c:v>
                </c:pt>
                <c:pt idx="307">
                  <c:v>1650</c:v>
                </c:pt>
                <c:pt idx="308">
                  <c:v>1350</c:v>
                </c:pt>
                <c:pt idx="309">
                  <c:v>2150</c:v>
                </c:pt>
                <c:pt idx="310">
                  <c:v>1750</c:v>
                </c:pt>
                <c:pt idx="311">
                  <c:v>1750</c:v>
                </c:pt>
                <c:pt idx="312">
                  <c:v>1300</c:v>
                </c:pt>
                <c:pt idx="313">
                  <c:v>1750</c:v>
                </c:pt>
                <c:pt idx="314">
                  <c:v>1200</c:v>
                </c:pt>
                <c:pt idx="315">
                  <c:v>2350</c:v>
                </c:pt>
                <c:pt idx="316">
                  <c:v>1000</c:v>
                </c:pt>
                <c:pt idx="317">
                  <c:v>1900</c:v>
                </c:pt>
                <c:pt idx="318">
                  <c:v>1550</c:v>
                </c:pt>
                <c:pt idx="319">
                  <c:v>2000</c:v>
                </c:pt>
                <c:pt idx="320">
                  <c:v>1100</c:v>
                </c:pt>
                <c:pt idx="321">
                  <c:v>1700</c:v>
                </c:pt>
                <c:pt idx="322">
                  <c:v>1650</c:v>
                </c:pt>
                <c:pt idx="323">
                  <c:v>1200</c:v>
                </c:pt>
                <c:pt idx="324">
                  <c:v>1600</c:v>
                </c:pt>
                <c:pt idx="325">
                  <c:v>1750</c:v>
                </c:pt>
                <c:pt idx="326">
                  <c:v>1800</c:v>
                </c:pt>
                <c:pt idx="327">
                  <c:v>1350</c:v>
                </c:pt>
                <c:pt idx="328">
                  <c:v>1600</c:v>
                </c:pt>
                <c:pt idx="329">
                  <c:v>1250</c:v>
                </c:pt>
                <c:pt idx="330">
                  <c:v>2650</c:v>
                </c:pt>
                <c:pt idx="331">
                  <c:v>1300</c:v>
                </c:pt>
                <c:pt idx="332">
                  <c:v>1700</c:v>
                </c:pt>
                <c:pt idx="333">
                  <c:v>1600</c:v>
                </c:pt>
                <c:pt idx="334">
                  <c:v>950</c:v>
                </c:pt>
                <c:pt idx="335">
                  <c:v>2100</c:v>
                </c:pt>
                <c:pt idx="336">
                  <c:v>1300</c:v>
                </c:pt>
                <c:pt idx="337">
                  <c:v>900</c:v>
                </c:pt>
                <c:pt idx="338">
                  <c:v>1600</c:v>
                </c:pt>
                <c:pt idx="339">
                  <c:v>1100</c:v>
                </c:pt>
                <c:pt idx="340">
                  <c:v>1700</c:v>
                </c:pt>
                <c:pt idx="341">
                  <c:v>1600</c:v>
                </c:pt>
                <c:pt idx="342">
                  <c:v>1500</c:v>
                </c:pt>
                <c:pt idx="343">
                  <c:v>1450</c:v>
                </c:pt>
                <c:pt idx="344">
                  <c:v>1250</c:v>
                </c:pt>
                <c:pt idx="345">
                  <c:v>1350</c:v>
                </c:pt>
                <c:pt idx="346">
                  <c:v>1350</c:v>
                </c:pt>
                <c:pt idx="347">
                  <c:v>1650</c:v>
                </c:pt>
                <c:pt idx="348">
                  <c:v>1500</c:v>
                </c:pt>
                <c:pt idx="349">
                  <c:v>1750</c:v>
                </c:pt>
                <c:pt idx="350">
                  <c:v>1500</c:v>
                </c:pt>
                <c:pt idx="351">
                  <c:v>1550</c:v>
                </c:pt>
                <c:pt idx="352">
                  <c:v>1750</c:v>
                </c:pt>
                <c:pt idx="353">
                  <c:v>1700</c:v>
                </c:pt>
                <c:pt idx="354">
                  <c:v>1600</c:v>
                </c:pt>
                <c:pt idx="355">
                  <c:v>1250</c:v>
                </c:pt>
                <c:pt idx="356">
                  <c:v>1650</c:v>
                </c:pt>
                <c:pt idx="357">
                  <c:v>1350</c:v>
                </c:pt>
                <c:pt idx="358">
                  <c:v>1300</c:v>
                </c:pt>
                <c:pt idx="359">
                  <c:v>2050</c:v>
                </c:pt>
                <c:pt idx="360">
                  <c:v>1600</c:v>
                </c:pt>
                <c:pt idx="361">
                  <c:v>1550</c:v>
                </c:pt>
                <c:pt idx="362">
                  <c:v>1250</c:v>
                </c:pt>
                <c:pt idx="363">
                  <c:v>2150</c:v>
                </c:pt>
                <c:pt idx="364">
                  <c:v>1800</c:v>
                </c:pt>
                <c:pt idx="365">
                  <c:v>1600</c:v>
                </c:pt>
                <c:pt idx="366">
                  <c:v>1800</c:v>
                </c:pt>
                <c:pt idx="367">
                  <c:v>2150</c:v>
                </c:pt>
                <c:pt idx="368">
                  <c:v>1850</c:v>
                </c:pt>
                <c:pt idx="369">
                  <c:v>1350</c:v>
                </c:pt>
                <c:pt idx="370">
                  <c:v>2250</c:v>
                </c:pt>
                <c:pt idx="371">
                  <c:v>1550</c:v>
                </c:pt>
                <c:pt idx="372">
                  <c:v>1100</c:v>
                </c:pt>
                <c:pt idx="373">
                  <c:v>1200</c:v>
                </c:pt>
                <c:pt idx="374">
                  <c:v>1100</c:v>
                </c:pt>
                <c:pt idx="375">
                  <c:v>1700</c:v>
                </c:pt>
                <c:pt idx="376">
                  <c:v>1750</c:v>
                </c:pt>
                <c:pt idx="377">
                  <c:v>1650</c:v>
                </c:pt>
                <c:pt idx="378">
                  <c:v>1300</c:v>
                </c:pt>
                <c:pt idx="379">
                  <c:v>1150</c:v>
                </c:pt>
                <c:pt idx="380">
                  <c:v>1650</c:v>
                </c:pt>
                <c:pt idx="381">
                  <c:v>2100</c:v>
                </c:pt>
                <c:pt idx="382">
                  <c:v>1750</c:v>
                </c:pt>
                <c:pt idx="383">
                  <c:v>1100</c:v>
                </c:pt>
                <c:pt idx="384">
                  <c:v>1100</c:v>
                </c:pt>
                <c:pt idx="385">
                  <c:v>2000</c:v>
                </c:pt>
                <c:pt idx="386">
                  <c:v>1900</c:v>
                </c:pt>
                <c:pt idx="387">
                  <c:v>1550</c:v>
                </c:pt>
                <c:pt idx="388">
                  <c:v>1300</c:v>
                </c:pt>
                <c:pt idx="389">
                  <c:v>1600</c:v>
                </c:pt>
                <c:pt idx="390">
                  <c:v>1050</c:v>
                </c:pt>
                <c:pt idx="391">
                  <c:v>2500</c:v>
                </c:pt>
                <c:pt idx="392">
                  <c:v>1800</c:v>
                </c:pt>
                <c:pt idx="393">
                  <c:v>1700</c:v>
                </c:pt>
                <c:pt idx="394">
                  <c:v>1250</c:v>
                </c:pt>
                <c:pt idx="395">
                  <c:v>1000</c:v>
                </c:pt>
                <c:pt idx="396">
                  <c:v>1350</c:v>
                </c:pt>
                <c:pt idx="397">
                  <c:v>1700</c:v>
                </c:pt>
                <c:pt idx="398">
                  <c:v>1600</c:v>
                </c:pt>
                <c:pt idx="399">
                  <c:v>1650</c:v>
                </c:pt>
                <c:pt idx="400">
                  <c:v>2200</c:v>
                </c:pt>
                <c:pt idx="401">
                  <c:v>1100</c:v>
                </c:pt>
                <c:pt idx="402">
                  <c:v>1900</c:v>
                </c:pt>
                <c:pt idx="403">
                  <c:v>1450</c:v>
                </c:pt>
                <c:pt idx="404">
                  <c:v>1600</c:v>
                </c:pt>
                <c:pt idx="405">
                  <c:v>1450</c:v>
                </c:pt>
                <c:pt idx="406">
                  <c:v>1750</c:v>
                </c:pt>
                <c:pt idx="407">
                  <c:v>1200</c:v>
                </c:pt>
                <c:pt idx="408">
                  <c:v>1150</c:v>
                </c:pt>
                <c:pt idx="409">
                  <c:v>1600</c:v>
                </c:pt>
                <c:pt idx="410">
                  <c:v>1600</c:v>
                </c:pt>
                <c:pt idx="411">
                  <c:v>1650</c:v>
                </c:pt>
                <c:pt idx="412">
                  <c:v>1150</c:v>
                </c:pt>
              </c:numCache>
            </c:numRef>
          </c:xVal>
          <c:yVal>
            <c:numRef>
              <c:f>mtst0903.3!$V$26:$V$438</c:f>
              <c:numCache>
                <c:formatCode>General</c:formatCode>
                <c:ptCount val="413"/>
                <c:pt idx="0">
                  <c:v>-1381.5487060938394</c:v>
                </c:pt>
                <c:pt idx="1">
                  <c:v>1596.8395595386701</c:v>
                </c:pt>
                <c:pt idx="2">
                  <c:v>2325.5303497230907</c:v>
                </c:pt>
                <c:pt idx="3">
                  <c:v>-312.52235415486211</c:v>
                </c:pt>
                <c:pt idx="4">
                  <c:v>-2300.5750580328149</c:v>
                </c:pt>
                <c:pt idx="5">
                  <c:v>-392.83589110765388</c:v>
                </c:pt>
                <c:pt idx="6">
                  <c:v>2501.707799843789</c:v>
                </c:pt>
                <c:pt idx="7">
                  <c:v>-794.45863787602684</c:v>
                </c:pt>
                <c:pt idx="8">
                  <c:v>264.24316470927624</c:v>
                </c:pt>
                <c:pt idx="9">
                  <c:v>-1560.8996073864892</c:v>
                </c:pt>
                <c:pt idx="10">
                  <c:v>-1061.8622430466312</c:v>
                </c:pt>
                <c:pt idx="11">
                  <c:v>355.54136212397316</c:v>
                </c:pt>
                <c:pt idx="12">
                  <c:v>1506.5039977841152</c:v>
                </c:pt>
                <c:pt idx="13">
                  <c:v>2035.8548990767649</c:v>
                </c:pt>
                <c:pt idx="14">
                  <c:v>-812.52235415486211</c:v>
                </c:pt>
                <c:pt idx="15">
                  <c:v>-1631.5487060938394</c:v>
                </c:pt>
                <c:pt idx="16">
                  <c:v>-379.26584821723736</c:v>
                </c:pt>
                <c:pt idx="17">
                  <c:v>-641.21314433928274</c:v>
                </c:pt>
                <c:pt idx="18">
                  <c:v>-641.21314433928274</c:v>
                </c:pt>
                <c:pt idx="19">
                  <c:v>327.15309649146366</c:v>
                </c:pt>
                <c:pt idx="20">
                  <c:v>-1260.8996073864892</c:v>
                </c:pt>
                <c:pt idx="21">
                  <c:v>-1562.5223541548621</c:v>
                </c:pt>
                <c:pt idx="22">
                  <c:v>1786.5150101849958</c:v>
                </c:pt>
                <c:pt idx="23">
                  <c:v>-1619.6014099717922</c:v>
                </c:pt>
                <c:pt idx="24">
                  <c:v>-1841.2131443392827</c:v>
                </c:pt>
                <c:pt idx="25">
                  <c:v>-81.548706093839428</c:v>
                </c:pt>
                <c:pt idx="26">
                  <c:v>-782.51134175397965</c:v>
                </c:pt>
                <c:pt idx="27">
                  <c:v>-2552.1978048011879</c:v>
                </c:pt>
                <c:pt idx="28">
                  <c:v>366.82854713778943</c:v>
                </c:pt>
                <c:pt idx="29">
                  <c:v>-212.52235415486211</c:v>
                </c:pt>
                <c:pt idx="30">
                  <c:v>1200.0850530754142</c:v>
                </c:pt>
                <c:pt idx="31">
                  <c:v>2843.0059972584859</c:v>
                </c:pt>
                <c:pt idx="32">
                  <c:v>1132.6814479048116</c:v>
                </c:pt>
                <c:pt idx="33">
                  <c:v>1989.76050372174</c:v>
                </c:pt>
                <c:pt idx="34">
                  <c:v>-1371.2241567401652</c:v>
                </c:pt>
                <c:pt idx="35">
                  <c:v>-679.26584821723736</c:v>
                </c:pt>
                <c:pt idx="36">
                  <c:v>1262.6204179409033</c:v>
                </c:pt>
                <c:pt idx="37">
                  <c:v>2247.8021951988121</c:v>
                </c:pt>
                <c:pt idx="38">
                  <c:v>-1672.1867924003054</c:v>
                </c:pt>
                <c:pt idx="39">
                  <c:v>-1230.8885949856085</c:v>
                </c:pt>
                <c:pt idx="40">
                  <c:v>369.11140501439149</c:v>
                </c:pt>
                <c:pt idx="41">
                  <c:v>-2060.8996073864892</c:v>
                </c:pt>
                <c:pt idx="42">
                  <c:v>-503.82055156955903</c:v>
                </c:pt>
                <c:pt idx="43">
                  <c:v>-141.21314433928274</c:v>
                </c:pt>
                <c:pt idx="44">
                  <c:v>2594.556701662068</c:v>
                </c:pt>
                <c:pt idx="45">
                  <c:v>-1146.0813846443998</c:v>
                </c:pt>
                <c:pt idx="46">
                  <c:v>1149.4249419671851</c:v>
                </c:pt>
                <c:pt idx="47">
                  <c:v>956.5039977841152</c:v>
                </c:pt>
                <c:pt idx="48">
                  <c:v>-1134.1340885223526</c:v>
                </c:pt>
                <c:pt idx="49">
                  <c:v>-544.45863787602684</c:v>
                </c:pt>
                <c:pt idx="50">
                  <c:v>-279.26584821723736</c:v>
                </c:pt>
                <c:pt idx="51">
                  <c:v>876.19046083132162</c:v>
                </c:pt>
                <c:pt idx="52">
                  <c:v>1843.0059972584859</c:v>
                </c:pt>
                <c:pt idx="53">
                  <c:v>3744.556701662068</c:v>
                </c:pt>
                <c:pt idx="54">
                  <c:v>-246.0813846443998</c:v>
                </c:pt>
                <c:pt idx="55">
                  <c:v>4065.2778427342055</c:v>
                </c:pt>
                <c:pt idx="56">
                  <c:v>796.83955953867007</c:v>
                </c:pt>
                <c:pt idx="57">
                  <c:v>1856.5039977841152</c:v>
                </c:pt>
                <c:pt idx="58">
                  <c:v>455.54136212397316</c:v>
                </c:pt>
                <c:pt idx="59">
                  <c:v>599.42494196718508</c:v>
                </c:pt>
                <c:pt idx="60">
                  <c:v>2319.1114050143915</c:v>
                </c:pt>
                <c:pt idx="61">
                  <c:v>-420.56404563193428</c:v>
                </c:pt>
                <c:pt idx="62">
                  <c:v>-413.48498981500416</c:v>
                </c:pt>
                <c:pt idx="63">
                  <c:v>-620.56404563193428</c:v>
                </c:pt>
                <c:pt idx="64">
                  <c:v>617.48865824602035</c:v>
                </c:pt>
                <c:pt idx="65">
                  <c:v>-1551.537693692957</c:v>
                </c:pt>
                <c:pt idx="66">
                  <c:v>-2091.8732554475137</c:v>
                </c:pt>
                <c:pt idx="67">
                  <c:v>-510.89960738648915</c:v>
                </c:pt>
                <c:pt idx="68">
                  <c:v>656.5039977841152</c:v>
                </c:pt>
                <c:pt idx="69">
                  <c:v>-723.80953916867838</c:v>
                </c:pt>
                <c:pt idx="70">
                  <c:v>716.82854713778943</c:v>
                </c:pt>
                <c:pt idx="71">
                  <c:v>1535.8548990767649</c:v>
                </c:pt>
                <c:pt idx="72">
                  <c:v>-1089.5903975709116</c:v>
                </c:pt>
                <c:pt idx="73">
                  <c:v>1462.0323491974632</c:v>
                </c:pt>
                <c:pt idx="74">
                  <c:v>-21.224156740165199</c:v>
                </c:pt>
                <c:pt idx="75">
                  <c:v>-134.13408852235261</c:v>
                </c:pt>
                <c:pt idx="76">
                  <c:v>427.81320759969458</c:v>
                </c:pt>
                <c:pt idx="77">
                  <c:v>-1635.7568352907238</c:v>
                </c:pt>
                <c:pt idx="78">
                  <c:v>834.8922634166247</c:v>
                </c:pt>
                <c:pt idx="79">
                  <c:v>-322.84690350853634</c:v>
                </c:pt>
                <c:pt idx="80">
                  <c:v>977.15309649146366</c:v>
                </c:pt>
                <c:pt idx="81">
                  <c:v>2215.2058003694165</c:v>
                </c:pt>
                <c:pt idx="82">
                  <c:v>48.462306307043036</c:v>
                </c:pt>
                <c:pt idx="83">
                  <c:v>-540.25050867914069</c:v>
                </c:pt>
                <c:pt idx="84">
                  <c:v>-482.51134175397965</c:v>
                </c:pt>
                <c:pt idx="85">
                  <c:v>1450.0850530754142</c:v>
                </c:pt>
                <c:pt idx="86">
                  <c:v>1672.3568985511374</c:v>
                </c:pt>
                <c:pt idx="87">
                  <c:v>-1500.5750580328149</c:v>
                </c:pt>
                <c:pt idx="88">
                  <c:v>-106.40593399807403</c:v>
                </c:pt>
                <c:pt idx="89">
                  <c:v>-1862.5223541548621</c:v>
                </c:pt>
                <c:pt idx="90">
                  <c:v>145.21681277029893</c:v>
                </c:pt>
                <c:pt idx="91">
                  <c:v>-2161.8622430466312</c:v>
                </c:pt>
                <c:pt idx="92">
                  <c:v>-799.91494692458582</c:v>
                </c:pt>
                <c:pt idx="93">
                  <c:v>-593.4960022158848</c:v>
                </c:pt>
                <c:pt idx="94">
                  <c:v>-723.80953916867838</c:v>
                </c:pt>
                <c:pt idx="95">
                  <c:v>1382.6814479048116</c:v>
                </c:pt>
                <c:pt idx="96">
                  <c:v>-287.96765080253681</c:v>
                </c:pt>
                <c:pt idx="97">
                  <c:v>-713.48498981500416</c:v>
                </c:pt>
                <c:pt idx="98">
                  <c:v>353.9186153556002</c:v>
                </c:pt>
                <c:pt idx="99">
                  <c:v>2027.8132075996946</c:v>
                </c:pt>
                <c:pt idx="100">
                  <c:v>886.51501018499584</c:v>
                </c:pt>
                <c:pt idx="101">
                  <c:v>-1710.23949627826</c:v>
                </c:pt>
                <c:pt idx="102">
                  <c:v>1179.4359543680657</c:v>
                </c:pt>
                <c:pt idx="103">
                  <c:v>1246.179448430441</c:v>
                </c:pt>
                <c:pt idx="104">
                  <c:v>-688.62776191076955</c:v>
                </c:pt>
                <c:pt idx="105">
                  <c:v>-931.54870609383943</c:v>
                </c:pt>
                <c:pt idx="106">
                  <c:v>-1030.8885949856085</c:v>
                </c:pt>
                <c:pt idx="107">
                  <c:v>427.81320759969458</c:v>
                </c:pt>
                <c:pt idx="108">
                  <c:v>-82.51134175397965</c:v>
                </c:pt>
                <c:pt idx="109">
                  <c:v>-2899.9149469245858</c:v>
                </c:pt>
                <c:pt idx="110">
                  <c:v>1779.4359543680657</c:v>
                </c:pt>
                <c:pt idx="111">
                  <c:v>-491.87325544751366</c:v>
                </c:pt>
                <c:pt idx="112">
                  <c:v>1827.1530964914637</c:v>
                </c:pt>
                <c:pt idx="113">
                  <c:v>-1003.1604404613299</c:v>
                </c:pt>
                <c:pt idx="114">
                  <c:v>100.08505307541418</c:v>
                </c:pt>
                <c:pt idx="115">
                  <c:v>-312.52235415486211</c:v>
                </c:pt>
                <c:pt idx="116">
                  <c:v>1127.1530964914637</c:v>
                </c:pt>
                <c:pt idx="117">
                  <c:v>556.5039977841152</c:v>
                </c:pt>
                <c:pt idx="118">
                  <c:v>385.85489907676492</c:v>
                </c:pt>
                <c:pt idx="119">
                  <c:v>447.80219519881211</c:v>
                </c:pt>
                <c:pt idx="120">
                  <c:v>783.26951664825174</c:v>
                </c:pt>
                <c:pt idx="121">
                  <c:v>-1529.9259593254665</c:v>
                </c:pt>
                <c:pt idx="122">
                  <c:v>-3.1604404613299266</c:v>
                </c:pt>
                <c:pt idx="123">
                  <c:v>2246.179448430441</c:v>
                </c:pt>
                <c:pt idx="124">
                  <c:v>-623.80953916867838</c:v>
                </c:pt>
                <c:pt idx="125">
                  <c:v>-512.52235415486211</c:v>
                </c:pt>
                <c:pt idx="126">
                  <c:v>-762.52235415486211</c:v>
                </c:pt>
                <c:pt idx="127">
                  <c:v>-950.57505803281492</c:v>
                </c:pt>
                <c:pt idx="128">
                  <c:v>-491.87325544751366</c:v>
                </c:pt>
                <c:pt idx="129">
                  <c:v>-891.87325544751366</c:v>
                </c:pt>
                <c:pt idx="130">
                  <c:v>46.179448430440971</c:v>
                </c:pt>
                <c:pt idx="131">
                  <c:v>-292.83589110765388</c:v>
                </c:pt>
                <c:pt idx="132">
                  <c:v>556.5039977841152</c:v>
                </c:pt>
                <c:pt idx="133">
                  <c:v>1513.6550959658343</c:v>
                </c:pt>
                <c:pt idx="134">
                  <c:v>16.828547137789428</c:v>
                </c:pt>
                <c:pt idx="135">
                  <c:v>-641.21314433928274</c:v>
                </c:pt>
                <c:pt idx="136">
                  <c:v>-1193.4960022158848</c:v>
                </c:pt>
                <c:pt idx="137">
                  <c:v>-1400.5750580328149</c:v>
                </c:pt>
                <c:pt idx="138">
                  <c:v>-1972.1867924003054</c:v>
                </c:pt>
                <c:pt idx="139">
                  <c:v>1186.5150101849958</c:v>
                </c:pt>
                <c:pt idx="140">
                  <c:v>-1160.8996073864892</c:v>
                </c:pt>
                <c:pt idx="141">
                  <c:v>-353.82055156955903</c:v>
                </c:pt>
                <c:pt idx="142">
                  <c:v>-582.51134175397965</c:v>
                </c:pt>
                <c:pt idx="143">
                  <c:v>-2173.8095391686784</c:v>
                </c:pt>
                <c:pt idx="144">
                  <c:v>-891.87325544751366</c:v>
                </c:pt>
                <c:pt idx="145">
                  <c:v>-489.59039757091159</c:v>
                </c:pt>
                <c:pt idx="146">
                  <c:v>845.21681277029893</c:v>
                </c:pt>
                <c:pt idx="147">
                  <c:v>-1105.371255973143</c:v>
                </c:pt>
                <c:pt idx="148">
                  <c:v>196.17944843044097</c:v>
                </c:pt>
                <c:pt idx="149">
                  <c:v>-1451.537693692957</c:v>
                </c:pt>
                <c:pt idx="150">
                  <c:v>574.56771406295047</c:v>
                </c:pt>
                <c:pt idx="151">
                  <c:v>327.15309649146366</c:v>
                </c:pt>
                <c:pt idx="152">
                  <c:v>-672.18679240030542</c:v>
                </c:pt>
                <c:pt idx="153">
                  <c:v>1212.0323491974632</c:v>
                </c:pt>
                <c:pt idx="154">
                  <c:v>1096.8395595386701</c:v>
                </c:pt>
                <c:pt idx="155">
                  <c:v>1370.7341517827626</c:v>
                </c:pt>
                <c:pt idx="156">
                  <c:v>-41.873255447513657</c:v>
                </c:pt>
                <c:pt idx="157">
                  <c:v>-1130.8885949856085</c:v>
                </c:pt>
                <c:pt idx="158">
                  <c:v>-322.84690350853634</c:v>
                </c:pt>
                <c:pt idx="159">
                  <c:v>-244.45863787602684</c:v>
                </c:pt>
                <c:pt idx="160">
                  <c:v>1513.6550959658343</c:v>
                </c:pt>
                <c:pt idx="161">
                  <c:v>-2379.2658482172374</c:v>
                </c:pt>
                <c:pt idx="162">
                  <c:v>-722.84690350853634</c:v>
                </c:pt>
                <c:pt idx="163">
                  <c:v>-191.87325544751366</c:v>
                </c:pt>
                <c:pt idx="164">
                  <c:v>-1553.1604404613299</c:v>
                </c:pt>
                <c:pt idx="165">
                  <c:v>-335.75683529072376</c:v>
                </c:pt>
                <c:pt idx="166">
                  <c:v>854.95329338053125</c:v>
                </c:pt>
                <c:pt idx="167">
                  <c:v>-410.89960738648915</c:v>
                </c:pt>
                <c:pt idx="168">
                  <c:v>1081.0587011364369</c:v>
                </c:pt>
                <c:pt idx="169">
                  <c:v>-1282.5113417539797</c:v>
                </c:pt>
                <c:pt idx="170">
                  <c:v>1837.4776458451379</c:v>
                </c:pt>
                <c:pt idx="171">
                  <c:v>876.19046083132162</c:v>
                </c:pt>
                <c:pt idx="172">
                  <c:v>1370.7341517827626</c:v>
                </c:pt>
                <c:pt idx="173">
                  <c:v>2985.8548990767649</c:v>
                </c:pt>
                <c:pt idx="174">
                  <c:v>-293.4960022158848</c:v>
                </c:pt>
                <c:pt idx="175">
                  <c:v>-703.16044046132993</c:v>
                </c:pt>
                <c:pt idx="176">
                  <c:v>-1110.23949627826</c:v>
                </c:pt>
                <c:pt idx="177">
                  <c:v>-365.1077365833753</c:v>
                </c:pt>
                <c:pt idx="178">
                  <c:v>-941.87325544751366</c:v>
                </c:pt>
                <c:pt idx="179">
                  <c:v>-51.537693692956964</c:v>
                </c:pt>
                <c:pt idx="180">
                  <c:v>-72.846903508536343</c:v>
                </c:pt>
                <c:pt idx="181">
                  <c:v>-793.4960022158848</c:v>
                </c:pt>
                <c:pt idx="182">
                  <c:v>223.97964531950856</c:v>
                </c:pt>
                <c:pt idx="183">
                  <c:v>-1013.4849898150042</c:v>
                </c:pt>
                <c:pt idx="184">
                  <c:v>579.43595436806572</c:v>
                </c:pt>
                <c:pt idx="185">
                  <c:v>-391.87325544751366</c:v>
                </c:pt>
                <c:pt idx="186">
                  <c:v>2485.9269414415539</c:v>
                </c:pt>
                <c:pt idx="187">
                  <c:v>-282.51134175397965</c:v>
                </c:pt>
                <c:pt idx="188">
                  <c:v>569.11140501439149</c:v>
                </c:pt>
                <c:pt idx="189">
                  <c:v>-3189.5903975709116</c:v>
                </c:pt>
                <c:pt idx="190">
                  <c:v>864.24316470927624</c:v>
                </c:pt>
                <c:pt idx="191">
                  <c:v>-1850.5750580328149</c:v>
                </c:pt>
                <c:pt idx="192">
                  <c:v>-854.78318722970107</c:v>
                </c:pt>
                <c:pt idx="193">
                  <c:v>-300.57505803281492</c:v>
                </c:pt>
                <c:pt idx="194">
                  <c:v>658.12674455248634</c:v>
                </c:pt>
                <c:pt idx="195">
                  <c:v>-1172.1867924003054</c:v>
                </c:pt>
                <c:pt idx="196">
                  <c:v>625.53034972309069</c:v>
                </c:pt>
                <c:pt idx="197">
                  <c:v>1115.2058003694165</c:v>
                </c:pt>
                <c:pt idx="198">
                  <c:v>-2950.5750580328149</c:v>
                </c:pt>
                <c:pt idx="199">
                  <c:v>-33.171452862210572</c:v>
                </c:pt>
                <c:pt idx="200">
                  <c:v>-613.48498981500416</c:v>
                </c:pt>
                <c:pt idx="201">
                  <c:v>-361.86224304663119</c:v>
                </c:pt>
                <c:pt idx="202">
                  <c:v>875.53034972309069</c:v>
                </c:pt>
                <c:pt idx="203">
                  <c:v>-1463.4849898150042</c:v>
                </c:pt>
                <c:pt idx="204">
                  <c:v>3644.628744026857</c:v>
                </c:pt>
                <c:pt idx="205">
                  <c:v>379.43595436806572</c:v>
                </c:pt>
                <c:pt idx="206">
                  <c:v>-582.51134175397965</c:v>
                </c:pt>
                <c:pt idx="207">
                  <c:v>-215.1077365833753</c:v>
                </c:pt>
                <c:pt idx="208">
                  <c:v>-834.13408852235261</c:v>
                </c:pt>
                <c:pt idx="209">
                  <c:v>738.13775695336881</c:v>
                </c:pt>
                <c:pt idx="210">
                  <c:v>2041.3832504901147</c:v>
                </c:pt>
                <c:pt idx="211">
                  <c:v>1160.4096024290884</c:v>
                </c:pt>
                <c:pt idx="212">
                  <c:v>-581.54870609383943</c:v>
                </c:pt>
                <c:pt idx="213">
                  <c:v>-1584.1340885223526</c:v>
                </c:pt>
                <c:pt idx="214">
                  <c:v>-25.432285937049528</c:v>
                </c:pt>
                <c:pt idx="215">
                  <c:v>817.48865824602035</c:v>
                </c:pt>
                <c:pt idx="216">
                  <c:v>2819.1114050143915</c:v>
                </c:pt>
                <c:pt idx="217">
                  <c:v>501.70779984378896</c:v>
                </c:pt>
                <c:pt idx="218">
                  <c:v>-230.88859498560851</c:v>
                </c:pt>
                <c:pt idx="219">
                  <c:v>-641.87325544751366</c:v>
                </c:pt>
                <c:pt idx="220">
                  <c:v>-582.51134175397965</c:v>
                </c:pt>
                <c:pt idx="221">
                  <c:v>279.43595436806572</c:v>
                </c:pt>
                <c:pt idx="222">
                  <c:v>1490.723139381882</c:v>
                </c:pt>
                <c:pt idx="223">
                  <c:v>955.54136212397316</c:v>
                </c:pt>
                <c:pt idx="224">
                  <c:v>-2190.2505086791407</c:v>
                </c:pt>
                <c:pt idx="225">
                  <c:v>-35.756835290723757</c:v>
                </c:pt>
                <c:pt idx="226">
                  <c:v>564.24316470927624</c:v>
                </c:pt>
                <c:pt idx="227">
                  <c:v>-721.2241567401652</c:v>
                </c:pt>
                <c:pt idx="228">
                  <c:v>-891.87325544751366</c:v>
                </c:pt>
                <c:pt idx="229">
                  <c:v>870.73415178276264</c:v>
                </c:pt>
                <c:pt idx="230">
                  <c:v>935.85489907676492</c:v>
                </c:pt>
                <c:pt idx="231">
                  <c:v>-160.89960738648915</c:v>
                </c:pt>
                <c:pt idx="232">
                  <c:v>207.16410889234612</c:v>
                </c:pt>
                <c:pt idx="233">
                  <c:v>-9.2768606181180076</c:v>
                </c:pt>
                <c:pt idx="234">
                  <c:v>27.813207599694579</c:v>
                </c:pt>
                <c:pt idx="235">
                  <c:v>-1431.5487060938394</c:v>
                </c:pt>
                <c:pt idx="236">
                  <c:v>-2023.8095391686784</c:v>
                </c:pt>
                <c:pt idx="237">
                  <c:v>620.73415178276264</c:v>
                </c:pt>
                <c:pt idx="238">
                  <c:v>196.17944843044097</c:v>
                </c:pt>
                <c:pt idx="239">
                  <c:v>-544.45863787602684</c:v>
                </c:pt>
                <c:pt idx="240">
                  <c:v>74.567714062950472</c:v>
                </c:pt>
                <c:pt idx="241">
                  <c:v>-312.52235415486211</c:v>
                </c:pt>
                <c:pt idx="242">
                  <c:v>-282.51134175397965</c:v>
                </c:pt>
                <c:pt idx="243">
                  <c:v>145.21681277029893</c:v>
                </c:pt>
                <c:pt idx="244">
                  <c:v>-1052.1978048011879</c:v>
                </c:pt>
                <c:pt idx="245">
                  <c:v>359.74949132085931</c:v>
                </c:pt>
                <c:pt idx="246">
                  <c:v>3423.9076029547196</c:v>
                </c:pt>
                <c:pt idx="247">
                  <c:v>-1210.8996073864892</c:v>
                </c:pt>
                <c:pt idx="248">
                  <c:v>-1131.5487060938394</c:v>
                </c:pt>
                <c:pt idx="249">
                  <c:v>74.567714062950472</c:v>
                </c:pt>
                <c:pt idx="250">
                  <c:v>2529.4359543680657</c:v>
                </c:pt>
                <c:pt idx="251">
                  <c:v>1007.1641088923461</c:v>
                </c:pt>
                <c:pt idx="252">
                  <c:v>2006.5039977841152</c:v>
                </c:pt>
                <c:pt idx="253">
                  <c:v>-2048.292200156211</c:v>
                </c:pt>
                <c:pt idx="254">
                  <c:v>199.42494196718508</c:v>
                </c:pt>
                <c:pt idx="255">
                  <c:v>-8965.6958053268172</c:v>
                </c:pt>
                <c:pt idx="256">
                  <c:v>379.43595436806572</c:v>
                </c:pt>
                <c:pt idx="257">
                  <c:v>-1534.1340885223526</c:v>
                </c:pt>
                <c:pt idx="258">
                  <c:v>696.17944843044097</c:v>
                </c:pt>
                <c:pt idx="259">
                  <c:v>2475.5303497230907</c:v>
                </c:pt>
                <c:pt idx="260">
                  <c:v>796.83955953867007</c:v>
                </c:pt>
                <c:pt idx="261">
                  <c:v>755.54136212397316</c:v>
                </c:pt>
                <c:pt idx="262">
                  <c:v>-1163.4849898150042</c:v>
                </c:pt>
                <c:pt idx="263">
                  <c:v>950.08505307541418</c:v>
                </c:pt>
                <c:pt idx="264">
                  <c:v>1314.2431647092762</c:v>
                </c:pt>
                <c:pt idx="265">
                  <c:v>-188.62776191076955</c:v>
                </c:pt>
                <c:pt idx="266">
                  <c:v>2700.0850530754142</c:v>
                </c:pt>
                <c:pt idx="267">
                  <c:v>2331.0587011364369</c:v>
                </c:pt>
                <c:pt idx="268">
                  <c:v>647.80219519881211</c:v>
                </c:pt>
                <c:pt idx="269">
                  <c:v>-941.87325544751366</c:v>
                </c:pt>
                <c:pt idx="270">
                  <c:v>56.503997784115199</c:v>
                </c:pt>
                <c:pt idx="271">
                  <c:v>1235.8548990767649</c:v>
                </c:pt>
                <c:pt idx="272">
                  <c:v>-1022.8469035085363</c:v>
                </c:pt>
                <c:pt idx="273">
                  <c:v>-903.16044046132993</c:v>
                </c:pt>
                <c:pt idx="274">
                  <c:v>1739.1003926135108</c:v>
                </c:pt>
                <c:pt idx="275">
                  <c:v>-394.45863787602684</c:v>
                </c:pt>
                <c:pt idx="276">
                  <c:v>-530.88859498560851</c:v>
                </c:pt>
                <c:pt idx="277">
                  <c:v>734.8922634166247</c:v>
                </c:pt>
                <c:pt idx="278">
                  <c:v>-1534.1340885223526</c:v>
                </c:pt>
                <c:pt idx="279">
                  <c:v>-460.89960738648915</c:v>
                </c:pt>
                <c:pt idx="280">
                  <c:v>943.59406600192597</c:v>
                </c:pt>
                <c:pt idx="281">
                  <c:v>296.83955953867007</c:v>
                </c:pt>
                <c:pt idx="282">
                  <c:v>106.5039977841152</c:v>
                </c:pt>
                <c:pt idx="283">
                  <c:v>535.85489907676492</c:v>
                </c:pt>
                <c:pt idx="284">
                  <c:v>-135.75683529072376</c:v>
                </c:pt>
                <c:pt idx="285">
                  <c:v>-1471.2241567401652</c:v>
                </c:pt>
                <c:pt idx="286">
                  <c:v>1387.4776458451379</c:v>
                </c:pt>
                <c:pt idx="287">
                  <c:v>4013.6550959658343</c:v>
                </c:pt>
                <c:pt idx="288">
                  <c:v>-943.4960022158848</c:v>
                </c:pt>
                <c:pt idx="289">
                  <c:v>-312.52235415486211</c:v>
                </c:pt>
                <c:pt idx="290">
                  <c:v>-351.53769369295696</c:v>
                </c:pt>
                <c:pt idx="291">
                  <c:v>-993.4960022158848</c:v>
                </c:pt>
                <c:pt idx="292">
                  <c:v>-1263.4849898150042</c:v>
                </c:pt>
                <c:pt idx="293">
                  <c:v>-912.52235415486211</c:v>
                </c:pt>
                <c:pt idx="294">
                  <c:v>345.21681277029893</c:v>
                </c:pt>
                <c:pt idx="295">
                  <c:v>-72.186792400305421</c:v>
                </c:pt>
                <c:pt idx="296">
                  <c:v>128.7758432598348</c:v>
                </c:pt>
                <c:pt idx="297">
                  <c:v>264.24316470927624</c:v>
                </c:pt>
                <c:pt idx="298">
                  <c:v>2422.3568985511374</c:v>
                </c:pt>
                <c:pt idx="299">
                  <c:v>-1420.5640456319343</c:v>
                </c:pt>
                <c:pt idx="300">
                  <c:v>-629.92595932546647</c:v>
                </c:pt>
                <c:pt idx="301">
                  <c:v>-234.13408852235261</c:v>
                </c:pt>
                <c:pt idx="302">
                  <c:v>-1258.6167495098853</c:v>
                </c:pt>
                <c:pt idx="303">
                  <c:v>-2113.4849898150042</c:v>
                </c:pt>
                <c:pt idx="304">
                  <c:v>16.828547137789428</c:v>
                </c:pt>
                <c:pt idx="305">
                  <c:v>-279.26584821723736</c:v>
                </c:pt>
                <c:pt idx="306">
                  <c:v>-199.91494692458582</c:v>
                </c:pt>
                <c:pt idx="307">
                  <c:v>417.48865824602035</c:v>
                </c:pt>
                <c:pt idx="308">
                  <c:v>355.54136212397316</c:v>
                </c:pt>
                <c:pt idx="309">
                  <c:v>-79.265848217237362</c:v>
                </c:pt>
                <c:pt idx="310">
                  <c:v>-361.86224304663119</c:v>
                </c:pt>
                <c:pt idx="311">
                  <c:v>-2961.8622430466312</c:v>
                </c:pt>
                <c:pt idx="312">
                  <c:v>-522.84690350853634</c:v>
                </c:pt>
                <c:pt idx="313">
                  <c:v>-1529.9259593254665</c:v>
                </c:pt>
                <c:pt idx="314">
                  <c:v>256.5039977841152</c:v>
                </c:pt>
                <c:pt idx="315">
                  <c:v>2462.0323491974632</c:v>
                </c:pt>
                <c:pt idx="316">
                  <c:v>1865.2058003694165</c:v>
                </c:pt>
                <c:pt idx="317">
                  <c:v>-1730.8885949856085</c:v>
                </c:pt>
                <c:pt idx="318">
                  <c:v>-3203.1604404613299</c:v>
                </c:pt>
                <c:pt idx="319">
                  <c:v>-310.23949627826005</c:v>
                </c:pt>
                <c:pt idx="320">
                  <c:v>1003.9186153556002</c:v>
                </c:pt>
                <c:pt idx="321">
                  <c:v>-1940.2505086791407</c:v>
                </c:pt>
                <c:pt idx="322">
                  <c:v>917.48865824602035</c:v>
                </c:pt>
                <c:pt idx="323">
                  <c:v>1024.5677140629505</c:v>
                </c:pt>
                <c:pt idx="324">
                  <c:v>-992.83589110765388</c:v>
                </c:pt>
                <c:pt idx="325">
                  <c:v>-961.86224304663119</c:v>
                </c:pt>
                <c:pt idx="326">
                  <c:v>-2251.537693692957</c:v>
                </c:pt>
                <c:pt idx="327">
                  <c:v>855.54136212397316</c:v>
                </c:pt>
                <c:pt idx="328">
                  <c:v>707.16410889234612</c:v>
                </c:pt>
                <c:pt idx="329">
                  <c:v>-233.17145286221057</c:v>
                </c:pt>
                <c:pt idx="330">
                  <c:v>3723.9796453195086</c:v>
                </c:pt>
                <c:pt idx="331">
                  <c:v>945.21681277029893</c:v>
                </c:pt>
                <c:pt idx="332">
                  <c:v>-440.25050867914069</c:v>
                </c:pt>
                <c:pt idx="333">
                  <c:v>-1610.8996073864892</c:v>
                </c:pt>
                <c:pt idx="334">
                  <c:v>4454.8812510157422</c:v>
                </c:pt>
                <c:pt idx="335">
                  <c:v>-1289.5903975709116</c:v>
                </c:pt>
                <c:pt idx="336">
                  <c:v>245.21681277029893</c:v>
                </c:pt>
                <c:pt idx="337">
                  <c:v>2644.556701662068</c:v>
                </c:pt>
                <c:pt idx="338">
                  <c:v>-560.89960738648915</c:v>
                </c:pt>
                <c:pt idx="339">
                  <c:v>103.9186153556002</c:v>
                </c:pt>
                <c:pt idx="340">
                  <c:v>1627.8132075996946</c:v>
                </c:pt>
                <c:pt idx="341">
                  <c:v>-1842.8358911076539</c:v>
                </c:pt>
                <c:pt idx="342">
                  <c:v>-2813.4849898150042</c:v>
                </c:pt>
                <c:pt idx="343">
                  <c:v>-191.87325544751366</c:v>
                </c:pt>
                <c:pt idx="344">
                  <c:v>-1215.1077365833753</c:v>
                </c:pt>
                <c:pt idx="345">
                  <c:v>355.54136212397316</c:v>
                </c:pt>
                <c:pt idx="346">
                  <c:v>1355.5413621239732</c:v>
                </c:pt>
                <c:pt idx="347">
                  <c:v>-1882.5113417539797</c:v>
                </c:pt>
                <c:pt idx="348">
                  <c:v>-781.54870609383943</c:v>
                </c:pt>
                <c:pt idx="349">
                  <c:v>-1361.8622430466312</c:v>
                </c:pt>
                <c:pt idx="350">
                  <c:v>718.45129390616057</c:v>
                </c:pt>
                <c:pt idx="351">
                  <c:v>-1103.1604404613299</c:v>
                </c:pt>
                <c:pt idx="352">
                  <c:v>-179.92595932546647</c:v>
                </c:pt>
                <c:pt idx="353">
                  <c:v>-1390.2505086791407</c:v>
                </c:pt>
                <c:pt idx="354">
                  <c:v>-1092.8358911076539</c:v>
                </c:pt>
                <c:pt idx="355">
                  <c:v>316.82854713778943</c:v>
                </c:pt>
                <c:pt idx="356">
                  <c:v>-282.51134175397965</c:v>
                </c:pt>
                <c:pt idx="357">
                  <c:v>37.477645845137886</c:v>
                </c:pt>
                <c:pt idx="358">
                  <c:v>-354.78318722970107</c:v>
                </c:pt>
                <c:pt idx="359">
                  <c:v>950.08505307541418</c:v>
                </c:pt>
                <c:pt idx="360">
                  <c:v>-1292.8358911076539</c:v>
                </c:pt>
                <c:pt idx="361">
                  <c:v>-703.16044046132993</c:v>
                </c:pt>
                <c:pt idx="362">
                  <c:v>16.828547137789428</c:v>
                </c:pt>
                <c:pt idx="363">
                  <c:v>-1247.3295644960726</c:v>
                </c:pt>
                <c:pt idx="364">
                  <c:v>-1451.537693692957</c:v>
                </c:pt>
                <c:pt idx="365">
                  <c:v>-592.83589110765388</c:v>
                </c:pt>
                <c:pt idx="366">
                  <c:v>1548.462306307043</c:v>
                </c:pt>
                <c:pt idx="367">
                  <c:v>370.73415178276264</c:v>
                </c:pt>
                <c:pt idx="368">
                  <c:v>-41.213144339282735</c:v>
                </c:pt>
                <c:pt idx="369">
                  <c:v>-644.45863787602684</c:v>
                </c:pt>
                <c:pt idx="370">
                  <c:v>-558.61674950988527</c:v>
                </c:pt>
                <c:pt idx="371">
                  <c:v>-203.16044046132993</c:v>
                </c:pt>
                <c:pt idx="372">
                  <c:v>353.9186153556002</c:v>
                </c:pt>
                <c:pt idx="373">
                  <c:v>356.5039977841152</c:v>
                </c:pt>
                <c:pt idx="374">
                  <c:v>-46.081384644399805</c:v>
                </c:pt>
                <c:pt idx="375">
                  <c:v>-1272.1867924003054</c:v>
                </c:pt>
                <c:pt idx="376">
                  <c:v>-1679.9259593254665</c:v>
                </c:pt>
                <c:pt idx="377">
                  <c:v>-82.51134175397965</c:v>
                </c:pt>
                <c:pt idx="378">
                  <c:v>127.15309649146366</c:v>
                </c:pt>
                <c:pt idx="379">
                  <c:v>1296.179448430441</c:v>
                </c:pt>
                <c:pt idx="380">
                  <c:v>-282.51134175397965</c:v>
                </c:pt>
                <c:pt idx="381">
                  <c:v>1142.3458861502531</c:v>
                </c:pt>
                <c:pt idx="382">
                  <c:v>-61.862243046631193</c:v>
                </c:pt>
                <c:pt idx="383">
                  <c:v>2385.8548990767649</c:v>
                </c:pt>
                <c:pt idx="384">
                  <c:v>885.85489907676492</c:v>
                </c:pt>
                <c:pt idx="385">
                  <c:v>2489.76050372174</c:v>
                </c:pt>
                <c:pt idx="386">
                  <c:v>1819.1114050143915</c:v>
                </c:pt>
                <c:pt idx="387">
                  <c:v>-603.16044046132993</c:v>
                </c:pt>
                <c:pt idx="388">
                  <c:v>545.21681277029893</c:v>
                </c:pt>
                <c:pt idx="389">
                  <c:v>907.16410889234612</c:v>
                </c:pt>
                <c:pt idx="390">
                  <c:v>1775.5303497230907</c:v>
                </c:pt>
                <c:pt idx="391">
                  <c:v>3093.0059972584859</c:v>
                </c:pt>
                <c:pt idx="392">
                  <c:v>-969.60140997179224</c:v>
                </c:pt>
                <c:pt idx="393">
                  <c:v>27.813207599694579</c:v>
                </c:pt>
                <c:pt idx="394">
                  <c:v>-683.17145286221057</c:v>
                </c:pt>
                <c:pt idx="395">
                  <c:v>933.26951664825174</c:v>
                </c:pt>
                <c:pt idx="396">
                  <c:v>387.47764584513789</c:v>
                </c:pt>
                <c:pt idx="397">
                  <c:v>-1072.1867924003054</c:v>
                </c:pt>
                <c:pt idx="398">
                  <c:v>-1860.8996073864892</c:v>
                </c:pt>
                <c:pt idx="399">
                  <c:v>-982.51134175397965</c:v>
                </c:pt>
                <c:pt idx="400">
                  <c:v>581.05870113643687</c:v>
                </c:pt>
                <c:pt idx="401">
                  <c:v>403.9186153556002</c:v>
                </c:pt>
                <c:pt idx="402">
                  <c:v>3319.1114050143915</c:v>
                </c:pt>
                <c:pt idx="403">
                  <c:v>-123.80953916867838</c:v>
                </c:pt>
                <c:pt idx="404">
                  <c:v>1239.1003926135108</c:v>
                </c:pt>
                <c:pt idx="405">
                  <c:v>-873.80953916867838</c:v>
                </c:pt>
                <c:pt idx="406">
                  <c:v>-861.86224304663119</c:v>
                </c:pt>
                <c:pt idx="407">
                  <c:v>1456.5039977841152</c:v>
                </c:pt>
                <c:pt idx="408">
                  <c:v>696.17944843044097</c:v>
                </c:pt>
                <c:pt idx="409">
                  <c:v>1307.1641088923461</c:v>
                </c:pt>
                <c:pt idx="410">
                  <c:v>-1592.8358911076539</c:v>
                </c:pt>
                <c:pt idx="411">
                  <c:v>117.48865824602035</c:v>
                </c:pt>
                <c:pt idx="412">
                  <c:v>-935.75683529072376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0-4AAA-B747-5CB33ACFB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68032"/>
        <c:axId val="129266368"/>
      </c:scatterChart>
      <c:valAx>
        <c:axId val="12926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266368"/>
        <c:crosses val="autoZero"/>
        <c:crossBetween val="midCat"/>
      </c:valAx>
      <c:valAx>
        <c:axId val="129266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26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mtst0903.3!$V$25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mtst0903.3!$U$26:$U$438</c:f>
              <c:numCache>
                <c:formatCode>General</c:formatCode>
                <c:ptCount val="413"/>
                <c:pt idx="0">
                  <c:v>10181.548706093839</c:v>
                </c:pt>
                <c:pt idx="1">
                  <c:v>13403.16044046133</c:v>
                </c:pt>
                <c:pt idx="2">
                  <c:v>7574.4696502769093</c:v>
                </c:pt>
                <c:pt idx="3">
                  <c:v>9312.5223541548621</c:v>
                </c:pt>
                <c:pt idx="4">
                  <c:v>11050.575058032815</c:v>
                </c:pt>
                <c:pt idx="5">
                  <c:v>13692.835891107654</c:v>
                </c:pt>
                <c:pt idx="6">
                  <c:v>17748.292200156211</c:v>
                </c:pt>
                <c:pt idx="7">
                  <c:v>12244.458637876027</c:v>
                </c:pt>
                <c:pt idx="8">
                  <c:v>11085.756835290724</c:v>
                </c:pt>
                <c:pt idx="9">
                  <c:v>10760.899607386489</c:v>
                </c:pt>
                <c:pt idx="10">
                  <c:v>14561.862243046631</c:v>
                </c:pt>
                <c:pt idx="11">
                  <c:v>12244.458637876027</c:v>
                </c:pt>
                <c:pt idx="12">
                  <c:v>8443.4960022158848</c:v>
                </c:pt>
                <c:pt idx="13">
                  <c:v>7864.1451009232351</c:v>
                </c:pt>
                <c:pt idx="14">
                  <c:v>9312.5223541548621</c:v>
                </c:pt>
                <c:pt idx="15">
                  <c:v>10181.548706093839</c:v>
                </c:pt>
                <c:pt idx="16">
                  <c:v>16879.265848217237</c:v>
                </c:pt>
                <c:pt idx="17">
                  <c:v>15141.213144339283</c:v>
                </c:pt>
                <c:pt idx="18">
                  <c:v>15141.213144339283</c:v>
                </c:pt>
                <c:pt idx="19">
                  <c:v>9022.8469035085363</c:v>
                </c:pt>
                <c:pt idx="20">
                  <c:v>10760.899607386489</c:v>
                </c:pt>
                <c:pt idx="21">
                  <c:v>9312.5223541548621</c:v>
                </c:pt>
                <c:pt idx="22">
                  <c:v>13113.484989815004</c:v>
                </c:pt>
                <c:pt idx="23">
                  <c:v>11919.601409971792</c:v>
                </c:pt>
                <c:pt idx="24">
                  <c:v>15141.213144339283</c:v>
                </c:pt>
                <c:pt idx="25">
                  <c:v>10181.548706093839</c:v>
                </c:pt>
                <c:pt idx="26">
                  <c:v>13982.51134175398</c:v>
                </c:pt>
                <c:pt idx="27">
                  <c:v>9602.1978048011879</c:v>
                </c:pt>
                <c:pt idx="28">
                  <c:v>8733.1714528622106</c:v>
                </c:pt>
                <c:pt idx="29">
                  <c:v>9312.5223541548621</c:v>
                </c:pt>
                <c:pt idx="30">
                  <c:v>16299.914946924586</c:v>
                </c:pt>
                <c:pt idx="31">
                  <c:v>18906.994002741514</c:v>
                </c:pt>
                <c:pt idx="32">
                  <c:v>18617.318552095188</c:v>
                </c:pt>
                <c:pt idx="33">
                  <c:v>16010.23949627826</c:v>
                </c:pt>
                <c:pt idx="34">
                  <c:v>10471.224156740165</c:v>
                </c:pt>
                <c:pt idx="35">
                  <c:v>16879.265848217237</c:v>
                </c:pt>
                <c:pt idx="36">
                  <c:v>9637.3795820590967</c:v>
                </c:pt>
                <c:pt idx="37">
                  <c:v>9602.1978048011879</c:v>
                </c:pt>
                <c:pt idx="38">
                  <c:v>14272.186792400305</c:v>
                </c:pt>
                <c:pt idx="39">
                  <c:v>15430.888594985609</c:v>
                </c:pt>
                <c:pt idx="40">
                  <c:v>15430.888594985609</c:v>
                </c:pt>
                <c:pt idx="41">
                  <c:v>10760.899607386489</c:v>
                </c:pt>
                <c:pt idx="42">
                  <c:v>8153.820551569559</c:v>
                </c:pt>
                <c:pt idx="43">
                  <c:v>15141.213144339283</c:v>
                </c:pt>
                <c:pt idx="44">
                  <c:v>6705.443298337932</c:v>
                </c:pt>
                <c:pt idx="45">
                  <c:v>10796.0813846444</c:v>
                </c:pt>
                <c:pt idx="46">
                  <c:v>11050.575058032815</c:v>
                </c:pt>
                <c:pt idx="47">
                  <c:v>8443.4960022158848</c:v>
                </c:pt>
                <c:pt idx="48">
                  <c:v>12534.134088522353</c:v>
                </c:pt>
                <c:pt idx="49">
                  <c:v>12244.458637876027</c:v>
                </c:pt>
                <c:pt idx="50">
                  <c:v>16879.265848217237</c:v>
                </c:pt>
                <c:pt idx="51">
                  <c:v>12823.809539168678</c:v>
                </c:pt>
                <c:pt idx="52">
                  <c:v>18906.994002741514</c:v>
                </c:pt>
                <c:pt idx="53">
                  <c:v>6705.443298337932</c:v>
                </c:pt>
                <c:pt idx="54">
                  <c:v>10796.0813846444</c:v>
                </c:pt>
                <c:pt idx="55">
                  <c:v>20934.722157265795</c:v>
                </c:pt>
                <c:pt idx="56">
                  <c:v>13403.16044046133</c:v>
                </c:pt>
                <c:pt idx="57">
                  <c:v>8443.4960022158848</c:v>
                </c:pt>
                <c:pt idx="58">
                  <c:v>12244.458637876027</c:v>
                </c:pt>
                <c:pt idx="59">
                  <c:v>11050.575058032815</c:v>
                </c:pt>
                <c:pt idx="60">
                  <c:v>15430.888594985609</c:v>
                </c:pt>
                <c:pt idx="61">
                  <c:v>15720.564045631934</c:v>
                </c:pt>
                <c:pt idx="62">
                  <c:v>13113.484989815004</c:v>
                </c:pt>
                <c:pt idx="63">
                  <c:v>15720.564045631934</c:v>
                </c:pt>
                <c:pt idx="64">
                  <c:v>13982.51134175398</c:v>
                </c:pt>
                <c:pt idx="65">
                  <c:v>14851.537693692957</c:v>
                </c:pt>
                <c:pt idx="66">
                  <c:v>9891.8732554475137</c:v>
                </c:pt>
                <c:pt idx="67">
                  <c:v>10760.899607386489</c:v>
                </c:pt>
                <c:pt idx="68">
                  <c:v>8443.4960022158848</c:v>
                </c:pt>
                <c:pt idx="69">
                  <c:v>12823.809539168678</c:v>
                </c:pt>
                <c:pt idx="70">
                  <c:v>8733.1714528622106</c:v>
                </c:pt>
                <c:pt idx="71">
                  <c:v>7864.1451009232351</c:v>
                </c:pt>
                <c:pt idx="72">
                  <c:v>16589.590397570912</c:v>
                </c:pt>
                <c:pt idx="73">
                  <c:v>18037.967650802537</c:v>
                </c:pt>
                <c:pt idx="74">
                  <c:v>10471.224156740165</c:v>
                </c:pt>
                <c:pt idx="75">
                  <c:v>12534.134088522353</c:v>
                </c:pt>
                <c:pt idx="76">
                  <c:v>14272.186792400305</c:v>
                </c:pt>
                <c:pt idx="77">
                  <c:v>11085.756835290724</c:v>
                </c:pt>
                <c:pt idx="78">
                  <c:v>11665.107736583375</c:v>
                </c:pt>
                <c:pt idx="79">
                  <c:v>9022.8469035085363</c:v>
                </c:pt>
                <c:pt idx="80">
                  <c:v>9022.8469035085363</c:v>
                </c:pt>
                <c:pt idx="81">
                  <c:v>7284.7941996305835</c:v>
                </c:pt>
                <c:pt idx="82">
                  <c:v>14851.537693692957</c:v>
                </c:pt>
                <c:pt idx="83">
                  <c:v>11340.250508679141</c:v>
                </c:pt>
                <c:pt idx="84">
                  <c:v>13982.51134175398</c:v>
                </c:pt>
                <c:pt idx="85">
                  <c:v>16299.914946924586</c:v>
                </c:pt>
                <c:pt idx="86">
                  <c:v>18327.643101448863</c:v>
                </c:pt>
                <c:pt idx="87">
                  <c:v>11050.575058032815</c:v>
                </c:pt>
                <c:pt idx="88">
                  <c:v>10506.405933998074</c:v>
                </c:pt>
                <c:pt idx="89">
                  <c:v>9312.5223541548621</c:v>
                </c:pt>
                <c:pt idx="90">
                  <c:v>11954.783187229701</c:v>
                </c:pt>
                <c:pt idx="91">
                  <c:v>14561.862243046631</c:v>
                </c:pt>
                <c:pt idx="92">
                  <c:v>16299.914946924586</c:v>
                </c:pt>
                <c:pt idx="93">
                  <c:v>8443.4960022158848</c:v>
                </c:pt>
                <c:pt idx="94">
                  <c:v>12823.809539168678</c:v>
                </c:pt>
                <c:pt idx="95">
                  <c:v>18617.318552095188</c:v>
                </c:pt>
                <c:pt idx="96">
                  <c:v>18037.967650802537</c:v>
                </c:pt>
                <c:pt idx="97">
                  <c:v>13113.484989815004</c:v>
                </c:pt>
                <c:pt idx="98">
                  <c:v>10796.0813846444</c:v>
                </c:pt>
                <c:pt idx="99">
                  <c:v>14272.186792400305</c:v>
                </c:pt>
                <c:pt idx="100">
                  <c:v>13113.484989815004</c:v>
                </c:pt>
                <c:pt idx="101">
                  <c:v>16010.23949627826</c:v>
                </c:pt>
                <c:pt idx="102">
                  <c:v>15720.564045631934</c:v>
                </c:pt>
                <c:pt idx="103">
                  <c:v>8153.820551569559</c:v>
                </c:pt>
                <c:pt idx="104">
                  <c:v>12788.62776191077</c:v>
                </c:pt>
                <c:pt idx="105">
                  <c:v>10181.548706093839</c:v>
                </c:pt>
                <c:pt idx="106">
                  <c:v>15430.888594985609</c:v>
                </c:pt>
                <c:pt idx="107">
                  <c:v>14272.186792400305</c:v>
                </c:pt>
                <c:pt idx="108">
                  <c:v>13982.51134175398</c:v>
                </c:pt>
                <c:pt idx="109">
                  <c:v>16299.914946924586</c:v>
                </c:pt>
                <c:pt idx="110">
                  <c:v>15720.564045631934</c:v>
                </c:pt>
                <c:pt idx="111">
                  <c:v>9891.8732554475137</c:v>
                </c:pt>
                <c:pt idx="112">
                  <c:v>9022.8469035085363</c:v>
                </c:pt>
                <c:pt idx="113">
                  <c:v>13403.16044046133</c:v>
                </c:pt>
                <c:pt idx="114">
                  <c:v>16299.914946924586</c:v>
                </c:pt>
                <c:pt idx="115">
                  <c:v>9312.5223541548621</c:v>
                </c:pt>
                <c:pt idx="116">
                  <c:v>9022.8469035085363</c:v>
                </c:pt>
                <c:pt idx="117">
                  <c:v>8443.4960022158848</c:v>
                </c:pt>
                <c:pt idx="118">
                  <c:v>7864.1451009232351</c:v>
                </c:pt>
                <c:pt idx="119">
                  <c:v>9602.1978048011879</c:v>
                </c:pt>
                <c:pt idx="120">
                  <c:v>10216.730483351748</c:v>
                </c:pt>
                <c:pt idx="121">
                  <c:v>11629.925959325466</c:v>
                </c:pt>
                <c:pt idx="122">
                  <c:v>13403.16044046133</c:v>
                </c:pt>
                <c:pt idx="123">
                  <c:v>8153.820551569559</c:v>
                </c:pt>
                <c:pt idx="124">
                  <c:v>12823.809539168678</c:v>
                </c:pt>
                <c:pt idx="125">
                  <c:v>9312.5223541548621</c:v>
                </c:pt>
                <c:pt idx="126">
                  <c:v>9312.5223541548621</c:v>
                </c:pt>
                <c:pt idx="127">
                  <c:v>11050.575058032815</c:v>
                </c:pt>
                <c:pt idx="128">
                  <c:v>9891.8732554475137</c:v>
                </c:pt>
                <c:pt idx="129">
                  <c:v>9891.8732554475137</c:v>
                </c:pt>
                <c:pt idx="130">
                  <c:v>8153.820551569559</c:v>
                </c:pt>
                <c:pt idx="131">
                  <c:v>13692.835891107654</c:v>
                </c:pt>
                <c:pt idx="132">
                  <c:v>8443.4960022158848</c:v>
                </c:pt>
                <c:pt idx="133">
                  <c:v>19486.344904034166</c:v>
                </c:pt>
                <c:pt idx="134">
                  <c:v>8733.1714528622106</c:v>
                </c:pt>
                <c:pt idx="135">
                  <c:v>15141.213144339283</c:v>
                </c:pt>
                <c:pt idx="136">
                  <c:v>8443.4960022158848</c:v>
                </c:pt>
                <c:pt idx="137">
                  <c:v>11050.575058032815</c:v>
                </c:pt>
                <c:pt idx="138">
                  <c:v>14272.186792400305</c:v>
                </c:pt>
                <c:pt idx="139">
                  <c:v>13113.484989815004</c:v>
                </c:pt>
                <c:pt idx="140">
                  <c:v>10760.899607386489</c:v>
                </c:pt>
                <c:pt idx="141">
                  <c:v>8153.820551569559</c:v>
                </c:pt>
                <c:pt idx="142">
                  <c:v>13982.51134175398</c:v>
                </c:pt>
                <c:pt idx="143">
                  <c:v>12823.809539168678</c:v>
                </c:pt>
                <c:pt idx="144">
                  <c:v>9891.8732554475137</c:v>
                </c:pt>
                <c:pt idx="145">
                  <c:v>16589.590397570912</c:v>
                </c:pt>
                <c:pt idx="146">
                  <c:v>11954.783187229701</c:v>
                </c:pt>
                <c:pt idx="147">
                  <c:v>20355.371255973143</c:v>
                </c:pt>
                <c:pt idx="148">
                  <c:v>8153.820551569559</c:v>
                </c:pt>
                <c:pt idx="149">
                  <c:v>14851.537693692957</c:v>
                </c:pt>
                <c:pt idx="150">
                  <c:v>11375.43228593705</c:v>
                </c:pt>
                <c:pt idx="151">
                  <c:v>9022.8469035085363</c:v>
                </c:pt>
                <c:pt idx="152">
                  <c:v>14272.186792400305</c:v>
                </c:pt>
                <c:pt idx="153">
                  <c:v>18037.967650802537</c:v>
                </c:pt>
                <c:pt idx="154">
                  <c:v>13403.16044046133</c:v>
                </c:pt>
                <c:pt idx="155">
                  <c:v>16879.265848217237</c:v>
                </c:pt>
                <c:pt idx="156">
                  <c:v>9891.8732554475137</c:v>
                </c:pt>
                <c:pt idx="157">
                  <c:v>15430.888594985609</c:v>
                </c:pt>
                <c:pt idx="158">
                  <c:v>9022.8469035085363</c:v>
                </c:pt>
                <c:pt idx="159">
                  <c:v>12244.458637876027</c:v>
                </c:pt>
                <c:pt idx="160">
                  <c:v>19486.344904034166</c:v>
                </c:pt>
                <c:pt idx="161">
                  <c:v>16879.265848217237</c:v>
                </c:pt>
                <c:pt idx="162">
                  <c:v>9022.8469035085363</c:v>
                </c:pt>
                <c:pt idx="163">
                  <c:v>9891.8732554475137</c:v>
                </c:pt>
                <c:pt idx="164">
                  <c:v>13403.16044046133</c:v>
                </c:pt>
                <c:pt idx="165">
                  <c:v>11085.756835290724</c:v>
                </c:pt>
                <c:pt idx="166">
                  <c:v>20645.046706619469</c:v>
                </c:pt>
                <c:pt idx="167">
                  <c:v>10760.899607386489</c:v>
                </c:pt>
                <c:pt idx="168">
                  <c:v>17168.941298863563</c:v>
                </c:pt>
                <c:pt idx="169">
                  <c:v>13982.51134175398</c:v>
                </c:pt>
                <c:pt idx="170">
                  <c:v>9312.5223541548621</c:v>
                </c:pt>
                <c:pt idx="171">
                  <c:v>12823.809539168678</c:v>
                </c:pt>
                <c:pt idx="172">
                  <c:v>16879.265848217237</c:v>
                </c:pt>
                <c:pt idx="173">
                  <c:v>7864.1451009232351</c:v>
                </c:pt>
                <c:pt idx="174">
                  <c:v>8443.4960022158848</c:v>
                </c:pt>
                <c:pt idx="175">
                  <c:v>13403.16044046133</c:v>
                </c:pt>
                <c:pt idx="176">
                  <c:v>16010.23949627826</c:v>
                </c:pt>
                <c:pt idx="177">
                  <c:v>11665.107736583375</c:v>
                </c:pt>
                <c:pt idx="178">
                  <c:v>9891.8732554475137</c:v>
                </c:pt>
                <c:pt idx="179">
                  <c:v>14851.537693692957</c:v>
                </c:pt>
                <c:pt idx="180">
                  <c:v>9022.8469035085363</c:v>
                </c:pt>
                <c:pt idx="181">
                  <c:v>8443.4960022158848</c:v>
                </c:pt>
                <c:pt idx="182">
                  <c:v>19776.020354680491</c:v>
                </c:pt>
                <c:pt idx="183">
                  <c:v>13113.484989815004</c:v>
                </c:pt>
                <c:pt idx="184">
                  <c:v>15720.564045631934</c:v>
                </c:pt>
                <c:pt idx="185">
                  <c:v>9891.8732554475137</c:v>
                </c:pt>
                <c:pt idx="186">
                  <c:v>21514.073058558446</c:v>
                </c:pt>
                <c:pt idx="187">
                  <c:v>13982.51134175398</c:v>
                </c:pt>
                <c:pt idx="188">
                  <c:v>15430.888594985609</c:v>
                </c:pt>
                <c:pt idx="189">
                  <c:v>16589.590397570912</c:v>
                </c:pt>
                <c:pt idx="190">
                  <c:v>11085.756835290724</c:v>
                </c:pt>
                <c:pt idx="191">
                  <c:v>11050.575058032815</c:v>
                </c:pt>
                <c:pt idx="192">
                  <c:v>11954.783187229701</c:v>
                </c:pt>
                <c:pt idx="193">
                  <c:v>11050.575058032815</c:v>
                </c:pt>
                <c:pt idx="194">
                  <c:v>9891.8732554475137</c:v>
                </c:pt>
                <c:pt idx="195">
                  <c:v>14272.186792400305</c:v>
                </c:pt>
                <c:pt idx="196">
                  <c:v>7574.4696502769093</c:v>
                </c:pt>
                <c:pt idx="197">
                  <c:v>7284.7941996305835</c:v>
                </c:pt>
                <c:pt idx="198">
                  <c:v>11050.575058032815</c:v>
                </c:pt>
                <c:pt idx="199">
                  <c:v>8733.1714528622106</c:v>
                </c:pt>
                <c:pt idx="200">
                  <c:v>13113.484989815004</c:v>
                </c:pt>
                <c:pt idx="201">
                  <c:v>14561.862243046631</c:v>
                </c:pt>
                <c:pt idx="202">
                  <c:v>7574.4696502769093</c:v>
                </c:pt>
                <c:pt idx="203">
                  <c:v>13113.484989815004</c:v>
                </c:pt>
                <c:pt idx="204">
                  <c:v>20355.371255973143</c:v>
                </c:pt>
                <c:pt idx="205">
                  <c:v>15720.564045631934</c:v>
                </c:pt>
                <c:pt idx="206">
                  <c:v>13982.51134175398</c:v>
                </c:pt>
                <c:pt idx="207">
                  <c:v>11665.107736583375</c:v>
                </c:pt>
                <c:pt idx="208">
                  <c:v>12534.134088522353</c:v>
                </c:pt>
                <c:pt idx="209">
                  <c:v>14561.862243046631</c:v>
                </c:pt>
                <c:pt idx="210">
                  <c:v>17458.616749509885</c:v>
                </c:pt>
                <c:pt idx="211">
                  <c:v>16589.590397570912</c:v>
                </c:pt>
                <c:pt idx="212">
                  <c:v>10181.548706093839</c:v>
                </c:pt>
                <c:pt idx="213">
                  <c:v>12534.134088522353</c:v>
                </c:pt>
                <c:pt idx="214">
                  <c:v>11375.43228593705</c:v>
                </c:pt>
                <c:pt idx="215">
                  <c:v>13982.51134175398</c:v>
                </c:pt>
                <c:pt idx="216">
                  <c:v>15430.888594985609</c:v>
                </c:pt>
                <c:pt idx="217">
                  <c:v>17748.292200156211</c:v>
                </c:pt>
                <c:pt idx="218">
                  <c:v>15430.888594985609</c:v>
                </c:pt>
                <c:pt idx="219">
                  <c:v>9891.8732554475137</c:v>
                </c:pt>
                <c:pt idx="220">
                  <c:v>13982.51134175398</c:v>
                </c:pt>
                <c:pt idx="221">
                  <c:v>15720.564045631934</c:v>
                </c:pt>
                <c:pt idx="222">
                  <c:v>12209.276860618118</c:v>
                </c:pt>
                <c:pt idx="223">
                  <c:v>12244.458637876027</c:v>
                </c:pt>
                <c:pt idx="224">
                  <c:v>11340.250508679141</c:v>
                </c:pt>
                <c:pt idx="225">
                  <c:v>11085.756835290724</c:v>
                </c:pt>
                <c:pt idx="226">
                  <c:v>11085.756835290724</c:v>
                </c:pt>
                <c:pt idx="227">
                  <c:v>10471.224156740165</c:v>
                </c:pt>
                <c:pt idx="228">
                  <c:v>9891.8732554475137</c:v>
                </c:pt>
                <c:pt idx="229">
                  <c:v>16879.265848217237</c:v>
                </c:pt>
                <c:pt idx="230">
                  <c:v>7864.1451009232351</c:v>
                </c:pt>
                <c:pt idx="231">
                  <c:v>10760.899607386489</c:v>
                </c:pt>
                <c:pt idx="232">
                  <c:v>13692.835891107654</c:v>
                </c:pt>
                <c:pt idx="233">
                  <c:v>12209.276860618118</c:v>
                </c:pt>
                <c:pt idx="234">
                  <c:v>14272.186792400305</c:v>
                </c:pt>
                <c:pt idx="235">
                  <c:v>10181.548706093839</c:v>
                </c:pt>
                <c:pt idx="236">
                  <c:v>12823.809539168678</c:v>
                </c:pt>
                <c:pt idx="237">
                  <c:v>16879.265848217237</c:v>
                </c:pt>
                <c:pt idx="238">
                  <c:v>8153.820551569559</c:v>
                </c:pt>
                <c:pt idx="239">
                  <c:v>12244.458637876027</c:v>
                </c:pt>
                <c:pt idx="240">
                  <c:v>11375.43228593705</c:v>
                </c:pt>
                <c:pt idx="241">
                  <c:v>9312.5223541548621</c:v>
                </c:pt>
                <c:pt idx="242">
                  <c:v>13982.51134175398</c:v>
                </c:pt>
                <c:pt idx="243">
                  <c:v>11954.783187229701</c:v>
                </c:pt>
                <c:pt idx="244">
                  <c:v>9602.1978048011879</c:v>
                </c:pt>
                <c:pt idx="245">
                  <c:v>11340.250508679141</c:v>
                </c:pt>
                <c:pt idx="246">
                  <c:v>6126.0923970452804</c:v>
                </c:pt>
                <c:pt idx="247">
                  <c:v>10760.899607386489</c:v>
                </c:pt>
                <c:pt idx="248">
                  <c:v>10181.548706093839</c:v>
                </c:pt>
                <c:pt idx="249">
                  <c:v>11375.43228593705</c:v>
                </c:pt>
                <c:pt idx="250">
                  <c:v>15720.564045631934</c:v>
                </c:pt>
                <c:pt idx="251">
                  <c:v>13692.835891107654</c:v>
                </c:pt>
                <c:pt idx="252">
                  <c:v>8443.4960022158848</c:v>
                </c:pt>
                <c:pt idx="253">
                  <c:v>17748.292200156211</c:v>
                </c:pt>
                <c:pt idx="254">
                  <c:v>11050.575058032815</c:v>
                </c:pt>
                <c:pt idx="255">
                  <c:v>20065.695805326817</c:v>
                </c:pt>
                <c:pt idx="256">
                  <c:v>15720.564045631934</c:v>
                </c:pt>
                <c:pt idx="257">
                  <c:v>12534.134088522353</c:v>
                </c:pt>
                <c:pt idx="258">
                  <c:v>8153.820551569559</c:v>
                </c:pt>
                <c:pt idx="259">
                  <c:v>7574.4696502769093</c:v>
                </c:pt>
                <c:pt idx="260">
                  <c:v>13403.16044046133</c:v>
                </c:pt>
                <c:pt idx="261">
                  <c:v>12244.458637876027</c:v>
                </c:pt>
                <c:pt idx="262">
                  <c:v>13113.484989815004</c:v>
                </c:pt>
                <c:pt idx="263">
                  <c:v>16299.914946924586</c:v>
                </c:pt>
                <c:pt idx="264">
                  <c:v>11085.756835290724</c:v>
                </c:pt>
                <c:pt idx="265">
                  <c:v>12788.62776191077</c:v>
                </c:pt>
                <c:pt idx="266">
                  <c:v>16299.914946924586</c:v>
                </c:pt>
                <c:pt idx="267">
                  <c:v>17168.941298863563</c:v>
                </c:pt>
                <c:pt idx="268">
                  <c:v>9602.1978048011879</c:v>
                </c:pt>
                <c:pt idx="269">
                  <c:v>9891.8732554475137</c:v>
                </c:pt>
                <c:pt idx="270">
                  <c:v>8443.4960022158848</c:v>
                </c:pt>
                <c:pt idx="271">
                  <c:v>7864.1451009232351</c:v>
                </c:pt>
                <c:pt idx="272">
                  <c:v>9022.8469035085363</c:v>
                </c:pt>
                <c:pt idx="273">
                  <c:v>13403.16044046133</c:v>
                </c:pt>
                <c:pt idx="274">
                  <c:v>10760.899607386489</c:v>
                </c:pt>
                <c:pt idx="275">
                  <c:v>12244.458637876027</c:v>
                </c:pt>
                <c:pt idx="276">
                  <c:v>15430.888594985609</c:v>
                </c:pt>
                <c:pt idx="277">
                  <c:v>11665.107736583375</c:v>
                </c:pt>
                <c:pt idx="278">
                  <c:v>12534.134088522353</c:v>
                </c:pt>
                <c:pt idx="279">
                  <c:v>10760.899607386489</c:v>
                </c:pt>
                <c:pt idx="280">
                  <c:v>10506.405933998074</c:v>
                </c:pt>
                <c:pt idx="281">
                  <c:v>13403.16044046133</c:v>
                </c:pt>
                <c:pt idx="282">
                  <c:v>8443.4960022158848</c:v>
                </c:pt>
                <c:pt idx="283">
                  <c:v>7864.1451009232351</c:v>
                </c:pt>
                <c:pt idx="284">
                  <c:v>11085.756835290724</c:v>
                </c:pt>
                <c:pt idx="285">
                  <c:v>10471.224156740165</c:v>
                </c:pt>
                <c:pt idx="286">
                  <c:v>9312.5223541548621</c:v>
                </c:pt>
                <c:pt idx="287">
                  <c:v>19486.344904034166</c:v>
                </c:pt>
                <c:pt idx="288">
                  <c:v>8443.4960022158848</c:v>
                </c:pt>
                <c:pt idx="289">
                  <c:v>9312.5223541548621</c:v>
                </c:pt>
                <c:pt idx="290">
                  <c:v>14851.537693692957</c:v>
                </c:pt>
                <c:pt idx="291">
                  <c:v>8443.4960022158848</c:v>
                </c:pt>
                <c:pt idx="292">
                  <c:v>13113.484989815004</c:v>
                </c:pt>
                <c:pt idx="293">
                  <c:v>9312.5223541548621</c:v>
                </c:pt>
                <c:pt idx="294">
                  <c:v>11954.783187229701</c:v>
                </c:pt>
                <c:pt idx="295">
                  <c:v>14272.186792400305</c:v>
                </c:pt>
                <c:pt idx="296">
                  <c:v>10471.224156740165</c:v>
                </c:pt>
                <c:pt idx="297">
                  <c:v>11085.756835290724</c:v>
                </c:pt>
                <c:pt idx="298">
                  <c:v>18327.643101448863</c:v>
                </c:pt>
                <c:pt idx="299">
                  <c:v>15720.564045631934</c:v>
                </c:pt>
                <c:pt idx="300">
                  <c:v>11629.925959325466</c:v>
                </c:pt>
                <c:pt idx="301">
                  <c:v>12534.134088522353</c:v>
                </c:pt>
                <c:pt idx="302">
                  <c:v>17458.616749509885</c:v>
                </c:pt>
                <c:pt idx="303">
                  <c:v>13113.484989815004</c:v>
                </c:pt>
                <c:pt idx="304">
                  <c:v>8733.1714528622106</c:v>
                </c:pt>
                <c:pt idx="305">
                  <c:v>16879.265848217237</c:v>
                </c:pt>
                <c:pt idx="306">
                  <c:v>16299.914946924586</c:v>
                </c:pt>
                <c:pt idx="307">
                  <c:v>13982.51134175398</c:v>
                </c:pt>
                <c:pt idx="308">
                  <c:v>12244.458637876027</c:v>
                </c:pt>
                <c:pt idx="309">
                  <c:v>16879.265848217237</c:v>
                </c:pt>
                <c:pt idx="310">
                  <c:v>14561.862243046631</c:v>
                </c:pt>
                <c:pt idx="311">
                  <c:v>14561.862243046631</c:v>
                </c:pt>
                <c:pt idx="312">
                  <c:v>9022.8469035085363</c:v>
                </c:pt>
                <c:pt idx="313">
                  <c:v>11629.925959325466</c:v>
                </c:pt>
                <c:pt idx="314">
                  <c:v>8443.4960022158848</c:v>
                </c:pt>
                <c:pt idx="315">
                  <c:v>18037.967650802537</c:v>
                </c:pt>
                <c:pt idx="316">
                  <c:v>7284.7941996305835</c:v>
                </c:pt>
                <c:pt idx="317">
                  <c:v>15430.888594985609</c:v>
                </c:pt>
                <c:pt idx="318">
                  <c:v>13403.16044046133</c:v>
                </c:pt>
                <c:pt idx="319">
                  <c:v>16010.23949627826</c:v>
                </c:pt>
                <c:pt idx="320">
                  <c:v>10796.0813846444</c:v>
                </c:pt>
                <c:pt idx="321">
                  <c:v>11340.250508679141</c:v>
                </c:pt>
                <c:pt idx="322">
                  <c:v>13982.51134175398</c:v>
                </c:pt>
                <c:pt idx="323">
                  <c:v>11375.43228593705</c:v>
                </c:pt>
                <c:pt idx="324">
                  <c:v>13692.835891107654</c:v>
                </c:pt>
                <c:pt idx="325">
                  <c:v>14561.862243046631</c:v>
                </c:pt>
                <c:pt idx="326">
                  <c:v>14851.537693692957</c:v>
                </c:pt>
                <c:pt idx="327">
                  <c:v>12244.458637876027</c:v>
                </c:pt>
                <c:pt idx="328">
                  <c:v>13692.835891107654</c:v>
                </c:pt>
                <c:pt idx="329">
                  <c:v>8733.1714528622106</c:v>
                </c:pt>
                <c:pt idx="330">
                  <c:v>19776.020354680491</c:v>
                </c:pt>
                <c:pt idx="331">
                  <c:v>11954.783187229701</c:v>
                </c:pt>
                <c:pt idx="332">
                  <c:v>11340.250508679141</c:v>
                </c:pt>
                <c:pt idx="333">
                  <c:v>10760.899607386489</c:v>
                </c:pt>
                <c:pt idx="334">
                  <c:v>6995.1187489842578</c:v>
                </c:pt>
                <c:pt idx="335">
                  <c:v>16589.590397570912</c:v>
                </c:pt>
                <c:pt idx="336">
                  <c:v>11954.783187229701</c:v>
                </c:pt>
                <c:pt idx="337">
                  <c:v>6705.443298337932</c:v>
                </c:pt>
                <c:pt idx="338">
                  <c:v>10760.899607386489</c:v>
                </c:pt>
                <c:pt idx="339">
                  <c:v>10796.0813846444</c:v>
                </c:pt>
                <c:pt idx="340">
                  <c:v>14272.186792400305</c:v>
                </c:pt>
                <c:pt idx="341">
                  <c:v>13692.835891107654</c:v>
                </c:pt>
                <c:pt idx="342">
                  <c:v>13113.484989815004</c:v>
                </c:pt>
                <c:pt idx="343">
                  <c:v>9891.8732554475137</c:v>
                </c:pt>
                <c:pt idx="344">
                  <c:v>11665.107736583375</c:v>
                </c:pt>
                <c:pt idx="345">
                  <c:v>12244.458637876027</c:v>
                </c:pt>
                <c:pt idx="346">
                  <c:v>12244.458637876027</c:v>
                </c:pt>
                <c:pt idx="347">
                  <c:v>13982.51134175398</c:v>
                </c:pt>
                <c:pt idx="348">
                  <c:v>10181.548706093839</c:v>
                </c:pt>
                <c:pt idx="349">
                  <c:v>14561.862243046631</c:v>
                </c:pt>
                <c:pt idx="350">
                  <c:v>10181.548706093839</c:v>
                </c:pt>
                <c:pt idx="351">
                  <c:v>13403.16044046133</c:v>
                </c:pt>
                <c:pt idx="352">
                  <c:v>11629.925959325466</c:v>
                </c:pt>
                <c:pt idx="353">
                  <c:v>11340.250508679141</c:v>
                </c:pt>
                <c:pt idx="354">
                  <c:v>13692.835891107654</c:v>
                </c:pt>
                <c:pt idx="355">
                  <c:v>8733.1714528622106</c:v>
                </c:pt>
                <c:pt idx="356">
                  <c:v>13982.51134175398</c:v>
                </c:pt>
                <c:pt idx="357">
                  <c:v>9312.5223541548621</c:v>
                </c:pt>
                <c:pt idx="358">
                  <c:v>11954.783187229701</c:v>
                </c:pt>
                <c:pt idx="359">
                  <c:v>16299.914946924586</c:v>
                </c:pt>
                <c:pt idx="360">
                  <c:v>13692.835891107654</c:v>
                </c:pt>
                <c:pt idx="361">
                  <c:v>13403.16044046133</c:v>
                </c:pt>
                <c:pt idx="362">
                  <c:v>8733.1714528622106</c:v>
                </c:pt>
                <c:pt idx="363">
                  <c:v>13947.329564496073</c:v>
                </c:pt>
                <c:pt idx="364">
                  <c:v>14851.537693692957</c:v>
                </c:pt>
                <c:pt idx="365">
                  <c:v>13692.835891107654</c:v>
                </c:pt>
                <c:pt idx="366">
                  <c:v>14851.537693692957</c:v>
                </c:pt>
                <c:pt idx="367">
                  <c:v>16879.265848217237</c:v>
                </c:pt>
                <c:pt idx="368">
                  <c:v>15141.213144339283</c:v>
                </c:pt>
                <c:pt idx="369">
                  <c:v>12244.458637876027</c:v>
                </c:pt>
                <c:pt idx="370">
                  <c:v>17458.616749509885</c:v>
                </c:pt>
                <c:pt idx="371">
                  <c:v>13403.16044046133</c:v>
                </c:pt>
                <c:pt idx="372">
                  <c:v>10796.0813846444</c:v>
                </c:pt>
                <c:pt idx="373">
                  <c:v>8443.4960022158848</c:v>
                </c:pt>
                <c:pt idx="374">
                  <c:v>10796.0813846444</c:v>
                </c:pt>
                <c:pt idx="375">
                  <c:v>14272.186792400305</c:v>
                </c:pt>
                <c:pt idx="376">
                  <c:v>11629.925959325466</c:v>
                </c:pt>
                <c:pt idx="377">
                  <c:v>13982.51134175398</c:v>
                </c:pt>
                <c:pt idx="378">
                  <c:v>9022.8469035085363</c:v>
                </c:pt>
                <c:pt idx="379">
                  <c:v>8153.820551569559</c:v>
                </c:pt>
                <c:pt idx="380">
                  <c:v>13982.51134175398</c:v>
                </c:pt>
                <c:pt idx="381">
                  <c:v>13657.654113849747</c:v>
                </c:pt>
                <c:pt idx="382">
                  <c:v>14561.862243046631</c:v>
                </c:pt>
                <c:pt idx="383">
                  <c:v>7864.1451009232351</c:v>
                </c:pt>
                <c:pt idx="384">
                  <c:v>7864.1451009232351</c:v>
                </c:pt>
                <c:pt idx="385">
                  <c:v>16010.23949627826</c:v>
                </c:pt>
                <c:pt idx="386">
                  <c:v>15430.888594985609</c:v>
                </c:pt>
                <c:pt idx="387">
                  <c:v>13403.16044046133</c:v>
                </c:pt>
                <c:pt idx="388">
                  <c:v>11954.783187229701</c:v>
                </c:pt>
                <c:pt idx="389">
                  <c:v>13692.835891107654</c:v>
                </c:pt>
                <c:pt idx="390">
                  <c:v>7574.4696502769093</c:v>
                </c:pt>
                <c:pt idx="391">
                  <c:v>18906.994002741514</c:v>
                </c:pt>
                <c:pt idx="392">
                  <c:v>11919.601409971792</c:v>
                </c:pt>
                <c:pt idx="393">
                  <c:v>14272.186792400305</c:v>
                </c:pt>
                <c:pt idx="394">
                  <c:v>8733.1714528622106</c:v>
                </c:pt>
                <c:pt idx="395">
                  <c:v>10216.730483351748</c:v>
                </c:pt>
                <c:pt idx="396">
                  <c:v>9312.5223541548621</c:v>
                </c:pt>
                <c:pt idx="397">
                  <c:v>14272.186792400305</c:v>
                </c:pt>
                <c:pt idx="398">
                  <c:v>10760.899607386489</c:v>
                </c:pt>
                <c:pt idx="399">
                  <c:v>13982.51134175398</c:v>
                </c:pt>
                <c:pt idx="400">
                  <c:v>17168.941298863563</c:v>
                </c:pt>
                <c:pt idx="401">
                  <c:v>10796.0813846444</c:v>
                </c:pt>
                <c:pt idx="402">
                  <c:v>15430.888594985609</c:v>
                </c:pt>
                <c:pt idx="403">
                  <c:v>12823.809539168678</c:v>
                </c:pt>
                <c:pt idx="404">
                  <c:v>10760.899607386489</c:v>
                </c:pt>
                <c:pt idx="405">
                  <c:v>12823.809539168678</c:v>
                </c:pt>
                <c:pt idx="406">
                  <c:v>14561.862243046631</c:v>
                </c:pt>
                <c:pt idx="407">
                  <c:v>8443.4960022158848</c:v>
                </c:pt>
                <c:pt idx="408">
                  <c:v>8153.820551569559</c:v>
                </c:pt>
                <c:pt idx="409">
                  <c:v>13692.835891107654</c:v>
                </c:pt>
                <c:pt idx="410">
                  <c:v>13692.835891107654</c:v>
                </c:pt>
                <c:pt idx="411">
                  <c:v>13982.51134175398</c:v>
                </c:pt>
                <c:pt idx="412">
                  <c:v>11085.756835290724</c:v>
                </c:pt>
              </c:numCache>
            </c:numRef>
          </c:xVal>
          <c:yVal>
            <c:numRef>
              <c:f>mtst0903.3!$V$26:$V$438</c:f>
              <c:numCache>
                <c:formatCode>General</c:formatCode>
                <c:ptCount val="413"/>
                <c:pt idx="0">
                  <c:v>-1381.5487060938394</c:v>
                </c:pt>
                <c:pt idx="1">
                  <c:v>1596.8395595386701</c:v>
                </c:pt>
                <c:pt idx="2">
                  <c:v>2325.5303497230907</c:v>
                </c:pt>
                <c:pt idx="3">
                  <c:v>-312.52235415486211</c:v>
                </c:pt>
                <c:pt idx="4">
                  <c:v>-2300.5750580328149</c:v>
                </c:pt>
                <c:pt idx="5">
                  <c:v>-392.83589110765388</c:v>
                </c:pt>
                <c:pt idx="6">
                  <c:v>2501.707799843789</c:v>
                </c:pt>
                <c:pt idx="7">
                  <c:v>-794.45863787602684</c:v>
                </c:pt>
                <c:pt idx="8">
                  <c:v>264.24316470927624</c:v>
                </c:pt>
                <c:pt idx="9">
                  <c:v>-1560.8996073864892</c:v>
                </c:pt>
                <c:pt idx="10">
                  <c:v>-1061.8622430466312</c:v>
                </c:pt>
                <c:pt idx="11">
                  <c:v>355.54136212397316</c:v>
                </c:pt>
                <c:pt idx="12">
                  <c:v>1506.5039977841152</c:v>
                </c:pt>
                <c:pt idx="13">
                  <c:v>2035.8548990767649</c:v>
                </c:pt>
                <c:pt idx="14">
                  <c:v>-812.52235415486211</c:v>
                </c:pt>
                <c:pt idx="15">
                  <c:v>-1631.5487060938394</c:v>
                </c:pt>
                <c:pt idx="16">
                  <c:v>-379.26584821723736</c:v>
                </c:pt>
                <c:pt idx="17">
                  <c:v>-641.21314433928274</c:v>
                </c:pt>
                <c:pt idx="18">
                  <c:v>-641.21314433928274</c:v>
                </c:pt>
                <c:pt idx="19">
                  <c:v>327.15309649146366</c:v>
                </c:pt>
                <c:pt idx="20">
                  <c:v>-1260.8996073864892</c:v>
                </c:pt>
                <c:pt idx="21">
                  <c:v>-1562.5223541548621</c:v>
                </c:pt>
                <c:pt idx="22">
                  <c:v>1786.5150101849958</c:v>
                </c:pt>
                <c:pt idx="23">
                  <c:v>-1619.6014099717922</c:v>
                </c:pt>
                <c:pt idx="24">
                  <c:v>-1841.2131443392827</c:v>
                </c:pt>
                <c:pt idx="25">
                  <c:v>-81.548706093839428</c:v>
                </c:pt>
                <c:pt idx="26">
                  <c:v>-782.51134175397965</c:v>
                </c:pt>
                <c:pt idx="27">
                  <c:v>-2552.1978048011879</c:v>
                </c:pt>
                <c:pt idx="28">
                  <c:v>366.82854713778943</c:v>
                </c:pt>
                <c:pt idx="29">
                  <c:v>-212.52235415486211</c:v>
                </c:pt>
                <c:pt idx="30">
                  <c:v>1200.0850530754142</c:v>
                </c:pt>
                <c:pt idx="31">
                  <c:v>2843.0059972584859</c:v>
                </c:pt>
                <c:pt idx="32">
                  <c:v>1132.6814479048116</c:v>
                </c:pt>
                <c:pt idx="33">
                  <c:v>1989.76050372174</c:v>
                </c:pt>
                <c:pt idx="34">
                  <c:v>-1371.2241567401652</c:v>
                </c:pt>
                <c:pt idx="35">
                  <c:v>-679.26584821723736</c:v>
                </c:pt>
                <c:pt idx="36">
                  <c:v>1262.6204179409033</c:v>
                </c:pt>
                <c:pt idx="37">
                  <c:v>2247.8021951988121</c:v>
                </c:pt>
                <c:pt idx="38">
                  <c:v>-1672.1867924003054</c:v>
                </c:pt>
                <c:pt idx="39">
                  <c:v>-1230.8885949856085</c:v>
                </c:pt>
                <c:pt idx="40">
                  <c:v>369.11140501439149</c:v>
                </c:pt>
                <c:pt idx="41">
                  <c:v>-2060.8996073864892</c:v>
                </c:pt>
                <c:pt idx="42">
                  <c:v>-503.82055156955903</c:v>
                </c:pt>
                <c:pt idx="43">
                  <c:v>-141.21314433928274</c:v>
                </c:pt>
                <c:pt idx="44">
                  <c:v>2594.556701662068</c:v>
                </c:pt>
                <c:pt idx="45">
                  <c:v>-1146.0813846443998</c:v>
                </c:pt>
                <c:pt idx="46">
                  <c:v>1149.4249419671851</c:v>
                </c:pt>
                <c:pt idx="47">
                  <c:v>956.5039977841152</c:v>
                </c:pt>
                <c:pt idx="48">
                  <c:v>-1134.1340885223526</c:v>
                </c:pt>
                <c:pt idx="49">
                  <c:v>-544.45863787602684</c:v>
                </c:pt>
                <c:pt idx="50">
                  <c:v>-279.26584821723736</c:v>
                </c:pt>
                <c:pt idx="51">
                  <c:v>876.19046083132162</c:v>
                </c:pt>
                <c:pt idx="52">
                  <c:v>1843.0059972584859</c:v>
                </c:pt>
                <c:pt idx="53">
                  <c:v>3744.556701662068</c:v>
                </c:pt>
                <c:pt idx="54">
                  <c:v>-246.0813846443998</c:v>
                </c:pt>
                <c:pt idx="55">
                  <c:v>4065.2778427342055</c:v>
                </c:pt>
                <c:pt idx="56">
                  <c:v>796.83955953867007</c:v>
                </c:pt>
                <c:pt idx="57">
                  <c:v>1856.5039977841152</c:v>
                </c:pt>
                <c:pt idx="58">
                  <c:v>455.54136212397316</c:v>
                </c:pt>
                <c:pt idx="59">
                  <c:v>599.42494196718508</c:v>
                </c:pt>
                <c:pt idx="60">
                  <c:v>2319.1114050143915</c:v>
                </c:pt>
                <c:pt idx="61">
                  <c:v>-420.56404563193428</c:v>
                </c:pt>
                <c:pt idx="62">
                  <c:v>-413.48498981500416</c:v>
                </c:pt>
                <c:pt idx="63">
                  <c:v>-620.56404563193428</c:v>
                </c:pt>
                <c:pt idx="64">
                  <c:v>617.48865824602035</c:v>
                </c:pt>
                <c:pt idx="65">
                  <c:v>-1551.537693692957</c:v>
                </c:pt>
                <c:pt idx="66">
                  <c:v>-2091.8732554475137</c:v>
                </c:pt>
                <c:pt idx="67">
                  <c:v>-510.89960738648915</c:v>
                </c:pt>
                <c:pt idx="68">
                  <c:v>656.5039977841152</c:v>
                </c:pt>
                <c:pt idx="69">
                  <c:v>-723.80953916867838</c:v>
                </c:pt>
                <c:pt idx="70">
                  <c:v>716.82854713778943</c:v>
                </c:pt>
                <c:pt idx="71">
                  <c:v>1535.8548990767649</c:v>
                </c:pt>
                <c:pt idx="72">
                  <c:v>-1089.5903975709116</c:v>
                </c:pt>
                <c:pt idx="73">
                  <c:v>1462.0323491974632</c:v>
                </c:pt>
                <c:pt idx="74">
                  <c:v>-21.224156740165199</c:v>
                </c:pt>
                <c:pt idx="75">
                  <c:v>-134.13408852235261</c:v>
                </c:pt>
                <c:pt idx="76">
                  <c:v>427.81320759969458</c:v>
                </c:pt>
                <c:pt idx="77">
                  <c:v>-1635.7568352907238</c:v>
                </c:pt>
                <c:pt idx="78">
                  <c:v>834.8922634166247</c:v>
                </c:pt>
                <c:pt idx="79">
                  <c:v>-322.84690350853634</c:v>
                </c:pt>
                <c:pt idx="80">
                  <c:v>977.15309649146366</c:v>
                </c:pt>
                <c:pt idx="81">
                  <c:v>2215.2058003694165</c:v>
                </c:pt>
                <c:pt idx="82">
                  <c:v>48.462306307043036</c:v>
                </c:pt>
                <c:pt idx="83">
                  <c:v>-540.25050867914069</c:v>
                </c:pt>
                <c:pt idx="84">
                  <c:v>-482.51134175397965</c:v>
                </c:pt>
                <c:pt idx="85">
                  <c:v>1450.0850530754142</c:v>
                </c:pt>
                <c:pt idx="86">
                  <c:v>1672.3568985511374</c:v>
                </c:pt>
                <c:pt idx="87">
                  <c:v>-1500.5750580328149</c:v>
                </c:pt>
                <c:pt idx="88">
                  <c:v>-106.40593399807403</c:v>
                </c:pt>
                <c:pt idx="89">
                  <c:v>-1862.5223541548621</c:v>
                </c:pt>
                <c:pt idx="90">
                  <c:v>145.21681277029893</c:v>
                </c:pt>
                <c:pt idx="91">
                  <c:v>-2161.8622430466312</c:v>
                </c:pt>
                <c:pt idx="92">
                  <c:v>-799.91494692458582</c:v>
                </c:pt>
                <c:pt idx="93">
                  <c:v>-593.4960022158848</c:v>
                </c:pt>
                <c:pt idx="94">
                  <c:v>-723.80953916867838</c:v>
                </c:pt>
                <c:pt idx="95">
                  <c:v>1382.6814479048116</c:v>
                </c:pt>
                <c:pt idx="96">
                  <c:v>-287.96765080253681</c:v>
                </c:pt>
                <c:pt idx="97">
                  <c:v>-713.48498981500416</c:v>
                </c:pt>
                <c:pt idx="98">
                  <c:v>353.9186153556002</c:v>
                </c:pt>
                <c:pt idx="99">
                  <c:v>2027.8132075996946</c:v>
                </c:pt>
                <c:pt idx="100">
                  <c:v>886.51501018499584</c:v>
                </c:pt>
                <c:pt idx="101">
                  <c:v>-1710.23949627826</c:v>
                </c:pt>
                <c:pt idx="102">
                  <c:v>1179.4359543680657</c:v>
                </c:pt>
                <c:pt idx="103">
                  <c:v>1246.179448430441</c:v>
                </c:pt>
                <c:pt idx="104">
                  <c:v>-688.62776191076955</c:v>
                </c:pt>
                <c:pt idx="105">
                  <c:v>-931.54870609383943</c:v>
                </c:pt>
                <c:pt idx="106">
                  <c:v>-1030.8885949856085</c:v>
                </c:pt>
                <c:pt idx="107">
                  <c:v>427.81320759969458</c:v>
                </c:pt>
                <c:pt idx="108">
                  <c:v>-82.51134175397965</c:v>
                </c:pt>
                <c:pt idx="109">
                  <c:v>-2899.9149469245858</c:v>
                </c:pt>
                <c:pt idx="110">
                  <c:v>1779.4359543680657</c:v>
                </c:pt>
                <c:pt idx="111">
                  <c:v>-491.87325544751366</c:v>
                </c:pt>
                <c:pt idx="112">
                  <c:v>1827.1530964914637</c:v>
                </c:pt>
                <c:pt idx="113">
                  <c:v>-1003.1604404613299</c:v>
                </c:pt>
                <c:pt idx="114">
                  <c:v>100.08505307541418</c:v>
                </c:pt>
                <c:pt idx="115">
                  <c:v>-312.52235415486211</c:v>
                </c:pt>
                <c:pt idx="116">
                  <c:v>1127.1530964914637</c:v>
                </c:pt>
                <c:pt idx="117">
                  <c:v>556.5039977841152</c:v>
                </c:pt>
                <c:pt idx="118">
                  <c:v>385.85489907676492</c:v>
                </c:pt>
                <c:pt idx="119">
                  <c:v>447.80219519881211</c:v>
                </c:pt>
                <c:pt idx="120">
                  <c:v>783.26951664825174</c:v>
                </c:pt>
                <c:pt idx="121">
                  <c:v>-1529.9259593254665</c:v>
                </c:pt>
                <c:pt idx="122">
                  <c:v>-3.1604404613299266</c:v>
                </c:pt>
                <c:pt idx="123">
                  <c:v>2246.179448430441</c:v>
                </c:pt>
                <c:pt idx="124">
                  <c:v>-623.80953916867838</c:v>
                </c:pt>
                <c:pt idx="125">
                  <c:v>-512.52235415486211</c:v>
                </c:pt>
                <c:pt idx="126">
                  <c:v>-762.52235415486211</c:v>
                </c:pt>
                <c:pt idx="127">
                  <c:v>-950.57505803281492</c:v>
                </c:pt>
                <c:pt idx="128">
                  <c:v>-491.87325544751366</c:v>
                </c:pt>
                <c:pt idx="129">
                  <c:v>-891.87325544751366</c:v>
                </c:pt>
                <c:pt idx="130">
                  <c:v>46.179448430440971</c:v>
                </c:pt>
                <c:pt idx="131">
                  <c:v>-292.83589110765388</c:v>
                </c:pt>
                <c:pt idx="132">
                  <c:v>556.5039977841152</c:v>
                </c:pt>
                <c:pt idx="133">
                  <c:v>1513.6550959658343</c:v>
                </c:pt>
                <c:pt idx="134">
                  <c:v>16.828547137789428</c:v>
                </c:pt>
                <c:pt idx="135">
                  <c:v>-641.21314433928274</c:v>
                </c:pt>
                <c:pt idx="136">
                  <c:v>-1193.4960022158848</c:v>
                </c:pt>
                <c:pt idx="137">
                  <c:v>-1400.5750580328149</c:v>
                </c:pt>
                <c:pt idx="138">
                  <c:v>-1972.1867924003054</c:v>
                </c:pt>
                <c:pt idx="139">
                  <c:v>1186.5150101849958</c:v>
                </c:pt>
                <c:pt idx="140">
                  <c:v>-1160.8996073864892</c:v>
                </c:pt>
                <c:pt idx="141">
                  <c:v>-353.82055156955903</c:v>
                </c:pt>
                <c:pt idx="142">
                  <c:v>-582.51134175397965</c:v>
                </c:pt>
                <c:pt idx="143">
                  <c:v>-2173.8095391686784</c:v>
                </c:pt>
                <c:pt idx="144">
                  <c:v>-891.87325544751366</c:v>
                </c:pt>
                <c:pt idx="145">
                  <c:v>-489.59039757091159</c:v>
                </c:pt>
                <c:pt idx="146">
                  <c:v>845.21681277029893</c:v>
                </c:pt>
                <c:pt idx="147">
                  <c:v>-1105.371255973143</c:v>
                </c:pt>
                <c:pt idx="148">
                  <c:v>196.17944843044097</c:v>
                </c:pt>
                <c:pt idx="149">
                  <c:v>-1451.537693692957</c:v>
                </c:pt>
                <c:pt idx="150">
                  <c:v>574.56771406295047</c:v>
                </c:pt>
                <c:pt idx="151">
                  <c:v>327.15309649146366</c:v>
                </c:pt>
                <c:pt idx="152">
                  <c:v>-672.18679240030542</c:v>
                </c:pt>
                <c:pt idx="153">
                  <c:v>1212.0323491974632</c:v>
                </c:pt>
                <c:pt idx="154">
                  <c:v>1096.8395595386701</c:v>
                </c:pt>
                <c:pt idx="155">
                  <c:v>1370.7341517827626</c:v>
                </c:pt>
                <c:pt idx="156">
                  <c:v>-41.873255447513657</c:v>
                </c:pt>
                <c:pt idx="157">
                  <c:v>-1130.8885949856085</c:v>
                </c:pt>
                <c:pt idx="158">
                  <c:v>-322.84690350853634</c:v>
                </c:pt>
                <c:pt idx="159">
                  <c:v>-244.45863787602684</c:v>
                </c:pt>
                <c:pt idx="160">
                  <c:v>1513.6550959658343</c:v>
                </c:pt>
                <c:pt idx="161">
                  <c:v>-2379.2658482172374</c:v>
                </c:pt>
                <c:pt idx="162">
                  <c:v>-722.84690350853634</c:v>
                </c:pt>
                <c:pt idx="163">
                  <c:v>-191.87325544751366</c:v>
                </c:pt>
                <c:pt idx="164">
                  <c:v>-1553.1604404613299</c:v>
                </c:pt>
                <c:pt idx="165">
                  <c:v>-335.75683529072376</c:v>
                </c:pt>
                <c:pt idx="166">
                  <c:v>854.95329338053125</c:v>
                </c:pt>
                <c:pt idx="167">
                  <c:v>-410.89960738648915</c:v>
                </c:pt>
                <c:pt idx="168">
                  <c:v>1081.0587011364369</c:v>
                </c:pt>
                <c:pt idx="169">
                  <c:v>-1282.5113417539797</c:v>
                </c:pt>
                <c:pt idx="170">
                  <c:v>1837.4776458451379</c:v>
                </c:pt>
                <c:pt idx="171">
                  <c:v>876.19046083132162</c:v>
                </c:pt>
                <c:pt idx="172">
                  <c:v>1370.7341517827626</c:v>
                </c:pt>
                <c:pt idx="173">
                  <c:v>2985.8548990767649</c:v>
                </c:pt>
                <c:pt idx="174">
                  <c:v>-293.4960022158848</c:v>
                </c:pt>
                <c:pt idx="175">
                  <c:v>-703.16044046132993</c:v>
                </c:pt>
                <c:pt idx="176">
                  <c:v>-1110.23949627826</c:v>
                </c:pt>
                <c:pt idx="177">
                  <c:v>-365.1077365833753</c:v>
                </c:pt>
                <c:pt idx="178">
                  <c:v>-941.87325544751366</c:v>
                </c:pt>
                <c:pt idx="179">
                  <c:v>-51.537693692956964</c:v>
                </c:pt>
                <c:pt idx="180">
                  <c:v>-72.846903508536343</c:v>
                </c:pt>
                <c:pt idx="181">
                  <c:v>-793.4960022158848</c:v>
                </c:pt>
                <c:pt idx="182">
                  <c:v>223.97964531950856</c:v>
                </c:pt>
                <c:pt idx="183">
                  <c:v>-1013.4849898150042</c:v>
                </c:pt>
                <c:pt idx="184">
                  <c:v>579.43595436806572</c:v>
                </c:pt>
                <c:pt idx="185">
                  <c:v>-391.87325544751366</c:v>
                </c:pt>
                <c:pt idx="186">
                  <c:v>2485.9269414415539</c:v>
                </c:pt>
                <c:pt idx="187">
                  <c:v>-282.51134175397965</c:v>
                </c:pt>
                <c:pt idx="188">
                  <c:v>569.11140501439149</c:v>
                </c:pt>
                <c:pt idx="189">
                  <c:v>-3189.5903975709116</c:v>
                </c:pt>
                <c:pt idx="190">
                  <c:v>864.24316470927624</c:v>
                </c:pt>
                <c:pt idx="191">
                  <c:v>-1850.5750580328149</c:v>
                </c:pt>
                <c:pt idx="192">
                  <c:v>-854.78318722970107</c:v>
                </c:pt>
                <c:pt idx="193">
                  <c:v>-300.57505803281492</c:v>
                </c:pt>
                <c:pt idx="194">
                  <c:v>658.12674455248634</c:v>
                </c:pt>
                <c:pt idx="195">
                  <c:v>-1172.1867924003054</c:v>
                </c:pt>
                <c:pt idx="196">
                  <c:v>625.53034972309069</c:v>
                </c:pt>
                <c:pt idx="197">
                  <c:v>1115.2058003694165</c:v>
                </c:pt>
                <c:pt idx="198">
                  <c:v>-2950.5750580328149</c:v>
                </c:pt>
                <c:pt idx="199">
                  <c:v>-33.171452862210572</c:v>
                </c:pt>
                <c:pt idx="200">
                  <c:v>-613.48498981500416</c:v>
                </c:pt>
                <c:pt idx="201">
                  <c:v>-361.86224304663119</c:v>
                </c:pt>
                <c:pt idx="202">
                  <c:v>875.53034972309069</c:v>
                </c:pt>
                <c:pt idx="203">
                  <c:v>-1463.4849898150042</c:v>
                </c:pt>
                <c:pt idx="204">
                  <c:v>3644.628744026857</c:v>
                </c:pt>
                <c:pt idx="205">
                  <c:v>379.43595436806572</c:v>
                </c:pt>
                <c:pt idx="206">
                  <c:v>-582.51134175397965</c:v>
                </c:pt>
                <c:pt idx="207">
                  <c:v>-215.1077365833753</c:v>
                </c:pt>
                <c:pt idx="208">
                  <c:v>-834.13408852235261</c:v>
                </c:pt>
                <c:pt idx="209">
                  <c:v>738.13775695336881</c:v>
                </c:pt>
                <c:pt idx="210">
                  <c:v>2041.3832504901147</c:v>
                </c:pt>
                <c:pt idx="211">
                  <c:v>1160.4096024290884</c:v>
                </c:pt>
                <c:pt idx="212">
                  <c:v>-581.54870609383943</c:v>
                </c:pt>
                <c:pt idx="213">
                  <c:v>-1584.1340885223526</c:v>
                </c:pt>
                <c:pt idx="214">
                  <c:v>-25.432285937049528</c:v>
                </c:pt>
                <c:pt idx="215">
                  <c:v>817.48865824602035</c:v>
                </c:pt>
                <c:pt idx="216">
                  <c:v>2819.1114050143915</c:v>
                </c:pt>
                <c:pt idx="217">
                  <c:v>501.70779984378896</c:v>
                </c:pt>
                <c:pt idx="218">
                  <c:v>-230.88859498560851</c:v>
                </c:pt>
                <c:pt idx="219">
                  <c:v>-641.87325544751366</c:v>
                </c:pt>
                <c:pt idx="220">
                  <c:v>-582.51134175397965</c:v>
                </c:pt>
                <c:pt idx="221">
                  <c:v>279.43595436806572</c:v>
                </c:pt>
                <c:pt idx="222">
                  <c:v>1490.723139381882</c:v>
                </c:pt>
                <c:pt idx="223">
                  <c:v>955.54136212397316</c:v>
                </c:pt>
                <c:pt idx="224">
                  <c:v>-2190.2505086791407</c:v>
                </c:pt>
                <c:pt idx="225">
                  <c:v>-35.756835290723757</c:v>
                </c:pt>
                <c:pt idx="226">
                  <c:v>564.24316470927624</c:v>
                </c:pt>
                <c:pt idx="227">
                  <c:v>-721.2241567401652</c:v>
                </c:pt>
                <c:pt idx="228">
                  <c:v>-891.87325544751366</c:v>
                </c:pt>
                <c:pt idx="229">
                  <c:v>870.73415178276264</c:v>
                </c:pt>
                <c:pt idx="230">
                  <c:v>935.85489907676492</c:v>
                </c:pt>
                <c:pt idx="231">
                  <c:v>-160.89960738648915</c:v>
                </c:pt>
                <c:pt idx="232">
                  <c:v>207.16410889234612</c:v>
                </c:pt>
                <c:pt idx="233">
                  <c:v>-9.2768606181180076</c:v>
                </c:pt>
                <c:pt idx="234">
                  <c:v>27.813207599694579</c:v>
                </c:pt>
                <c:pt idx="235">
                  <c:v>-1431.5487060938394</c:v>
                </c:pt>
                <c:pt idx="236">
                  <c:v>-2023.8095391686784</c:v>
                </c:pt>
                <c:pt idx="237">
                  <c:v>620.73415178276264</c:v>
                </c:pt>
                <c:pt idx="238">
                  <c:v>196.17944843044097</c:v>
                </c:pt>
                <c:pt idx="239">
                  <c:v>-544.45863787602684</c:v>
                </c:pt>
                <c:pt idx="240">
                  <c:v>74.567714062950472</c:v>
                </c:pt>
                <c:pt idx="241">
                  <c:v>-312.52235415486211</c:v>
                </c:pt>
                <c:pt idx="242">
                  <c:v>-282.51134175397965</c:v>
                </c:pt>
                <c:pt idx="243">
                  <c:v>145.21681277029893</c:v>
                </c:pt>
                <c:pt idx="244">
                  <c:v>-1052.1978048011879</c:v>
                </c:pt>
                <c:pt idx="245">
                  <c:v>359.74949132085931</c:v>
                </c:pt>
                <c:pt idx="246">
                  <c:v>3423.9076029547196</c:v>
                </c:pt>
                <c:pt idx="247">
                  <c:v>-1210.8996073864892</c:v>
                </c:pt>
                <c:pt idx="248">
                  <c:v>-1131.5487060938394</c:v>
                </c:pt>
                <c:pt idx="249">
                  <c:v>74.567714062950472</c:v>
                </c:pt>
                <c:pt idx="250">
                  <c:v>2529.4359543680657</c:v>
                </c:pt>
                <c:pt idx="251">
                  <c:v>1007.1641088923461</c:v>
                </c:pt>
                <c:pt idx="252">
                  <c:v>2006.5039977841152</c:v>
                </c:pt>
                <c:pt idx="253">
                  <c:v>-2048.292200156211</c:v>
                </c:pt>
                <c:pt idx="254">
                  <c:v>199.42494196718508</c:v>
                </c:pt>
                <c:pt idx="255">
                  <c:v>-8965.6958053268172</c:v>
                </c:pt>
                <c:pt idx="256">
                  <c:v>379.43595436806572</c:v>
                </c:pt>
                <c:pt idx="257">
                  <c:v>-1534.1340885223526</c:v>
                </c:pt>
                <c:pt idx="258">
                  <c:v>696.17944843044097</c:v>
                </c:pt>
                <c:pt idx="259">
                  <c:v>2475.5303497230907</c:v>
                </c:pt>
                <c:pt idx="260">
                  <c:v>796.83955953867007</c:v>
                </c:pt>
                <c:pt idx="261">
                  <c:v>755.54136212397316</c:v>
                </c:pt>
                <c:pt idx="262">
                  <c:v>-1163.4849898150042</c:v>
                </c:pt>
                <c:pt idx="263">
                  <c:v>950.08505307541418</c:v>
                </c:pt>
                <c:pt idx="264">
                  <c:v>1314.2431647092762</c:v>
                </c:pt>
                <c:pt idx="265">
                  <c:v>-188.62776191076955</c:v>
                </c:pt>
                <c:pt idx="266">
                  <c:v>2700.0850530754142</c:v>
                </c:pt>
                <c:pt idx="267">
                  <c:v>2331.0587011364369</c:v>
                </c:pt>
                <c:pt idx="268">
                  <c:v>647.80219519881211</c:v>
                </c:pt>
                <c:pt idx="269">
                  <c:v>-941.87325544751366</c:v>
                </c:pt>
                <c:pt idx="270">
                  <c:v>56.503997784115199</c:v>
                </c:pt>
                <c:pt idx="271">
                  <c:v>1235.8548990767649</c:v>
                </c:pt>
                <c:pt idx="272">
                  <c:v>-1022.8469035085363</c:v>
                </c:pt>
                <c:pt idx="273">
                  <c:v>-903.16044046132993</c:v>
                </c:pt>
                <c:pt idx="274">
                  <c:v>1739.1003926135108</c:v>
                </c:pt>
                <c:pt idx="275">
                  <c:v>-394.45863787602684</c:v>
                </c:pt>
                <c:pt idx="276">
                  <c:v>-530.88859498560851</c:v>
                </c:pt>
                <c:pt idx="277">
                  <c:v>734.8922634166247</c:v>
                </c:pt>
                <c:pt idx="278">
                  <c:v>-1534.1340885223526</c:v>
                </c:pt>
                <c:pt idx="279">
                  <c:v>-460.89960738648915</c:v>
                </c:pt>
                <c:pt idx="280">
                  <c:v>943.59406600192597</c:v>
                </c:pt>
                <c:pt idx="281">
                  <c:v>296.83955953867007</c:v>
                </c:pt>
                <c:pt idx="282">
                  <c:v>106.5039977841152</c:v>
                </c:pt>
                <c:pt idx="283">
                  <c:v>535.85489907676492</c:v>
                </c:pt>
                <c:pt idx="284">
                  <c:v>-135.75683529072376</c:v>
                </c:pt>
                <c:pt idx="285">
                  <c:v>-1471.2241567401652</c:v>
                </c:pt>
                <c:pt idx="286">
                  <c:v>1387.4776458451379</c:v>
                </c:pt>
                <c:pt idx="287">
                  <c:v>4013.6550959658343</c:v>
                </c:pt>
                <c:pt idx="288">
                  <c:v>-943.4960022158848</c:v>
                </c:pt>
                <c:pt idx="289">
                  <c:v>-312.52235415486211</c:v>
                </c:pt>
                <c:pt idx="290">
                  <c:v>-351.53769369295696</c:v>
                </c:pt>
                <c:pt idx="291">
                  <c:v>-993.4960022158848</c:v>
                </c:pt>
                <c:pt idx="292">
                  <c:v>-1263.4849898150042</c:v>
                </c:pt>
                <c:pt idx="293">
                  <c:v>-912.52235415486211</c:v>
                </c:pt>
                <c:pt idx="294">
                  <c:v>345.21681277029893</c:v>
                </c:pt>
                <c:pt idx="295">
                  <c:v>-72.186792400305421</c:v>
                </c:pt>
                <c:pt idx="296">
                  <c:v>128.7758432598348</c:v>
                </c:pt>
                <c:pt idx="297">
                  <c:v>264.24316470927624</c:v>
                </c:pt>
                <c:pt idx="298">
                  <c:v>2422.3568985511374</c:v>
                </c:pt>
                <c:pt idx="299">
                  <c:v>-1420.5640456319343</c:v>
                </c:pt>
                <c:pt idx="300">
                  <c:v>-629.92595932546647</c:v>
                </c:pt>
                <c:pt idx="301">
                  <c:v>-234.13408852235261</c:v>
                </c:pt>
                <c:pt idx="302">
                  <c:v>-1258.6167495098853</c:v>
                </c:pt>
                <c:pt idx="303">
                  <c:v>-2113.4849898150042</c:v>
                </c:pt>
                <c:pt idx="304">
                  <c:v>16.828547137789428</c:v>
                </c:pt>
                <c:pt idx="305">
                  <c:v>-279.26584821723736</c:v>
                </c:pt>
                <c:pt idx="306">
                  <c:v>-199.91494692458582</c:v>
                </c:pt>
                <c:pt idx="307">
                  <c:v>417.48865824602035</c:v>
                </c:pt>
                <c:pt idx="308">
                  <c:v>355.54136212397316</c:v>
                </c:pt>
                <c:pt idx="309">
                  <c:v>-79.265848217237362</c:v>
                </c:pt>
                <c:pt idx="310">
                  <c:v>-361.86224304663119</c:v>
                </c:pt>
                <c:pt idx="311">
                  <c:v>-2961.8622430466312</c:v>
                </c:pt>
                <c:pt idx="312">
                  <c:v>-522.84690350853634</c:v>
                </c:pt>
                <c:pt idx="313">
                  <c:v>-1529.9259593254665</c:v>
                </c:pt>
                <c:pt idx="314">
                  <c:v>256.5039977841152</c:v>
                </c:pt>
                <c:pt idx="315">
                  <c:v>2462.0323491974632</c:v>
                </c:pt>
                <c:pt idx="316">
                  <c:v>1865.2058003694165</c:v>
                </c:pt>
                <c:pt idx="317">
                  <c:v>-1730.8885949856085</c:v>
                </c:pt>
                <c:pt idx="318">
                  <c:v>-3203.1604404613299</c:v>
                </c:pt>
                <c:pt idx="319">
                  <c:v>-310.23949627826005</c:v>
                </c:pt>
                <c:pt idx="320">
                  <c:v>1003.9186153556002</c:v>
                </c:pt>
                <c:pt idx="321">
                  <c:v>-1940.2505086791407</c:v>
                </c:pt>
                <c:pt idx="322">
                  <c:v>917.48865824602035</c:v>
                </c:pt>
                <c:pt idx="323">
                  <c:v>1024.5677140629505</c:v>
                </c:pt>
                <c:pt idx="324">
                  <c:v>-992.83589110765388</c:v>
                </c:pt>
                <c:pt idx="325">
                  <c:v>-961.86224304663119</c:v>
                </c:pt>
                <c:pt idx="326">
                  <c:v>-2251.537693692957</c:v>
                </c:pt>
                <c:pt idx="327">
                  <c:v>855.54136212397316</c:v>
                </c:pt>
                <c:pt idx="328">
                  <c:v>707.16410889234612</c:v>
                </c:pt>
                <c:pt idx="329">
                  <c:v>-233.17145286221057</c:v>
                </c:pt>
                <c:pt idx="330">
                  <c:v>3723.9796453195086</c:v>
                </c:pt>
                <c:pt idx="331">
                  <c:v>945.21681277029893</c:v>
                </c:pt>
                <c:pt idx="332">
                  <c:v>-440.25050867914069</c:v>
                </c:pt>
                <c:pt idx="333">
                  <c:v>-1610.8996073864892</c:v>
                </c:pt>
                <c:pt idx="334">
                  <c:v>4454.8812510157422</c:v>
                </c:pt>
                <c:pt idx="335">
                  <c:v>-1289.5903975709116</c:v>
                </c:pt>
                <c:pt idx="336">
                  <c:v>245.21681277029893</c:v>
                </c:pt>
                <c:pt idx="337">
                  <c:v>2644.556701662068</c:v>
                </c:pt>
                <c:pt idx="338">
                  <c:v>-560.89960738648915</c:v>
                </c:pt>
                <c:pt idx="339">
                  <c:v>103.9186153556002</c:v>
                </c:pt>
                <c:pt idx="340">
                  <c:v>1627.8132075996946</c:v>
                </c:pt>
                <c:pt idx="341">
                  <c:v>-1842.8358911076539</c:v>
                </c:pt>
                <c:pt idx="342">
                  <c:v>-2813.4849898150042</c:v>
                </c:pt>
                <c:pt idx="343">
                  <c:v>-191.87325544751366</c:v>
                </c:pt>
                <c:pt idx="344">
                  <c:v>-1215.1077365833753</c:v>
                </c:pt>
                <c:pt idx="345">
                  <c:v>355.54136212397316</c:v>
                </c:pt>
                <c:pt idx="346">
                  <c:v>1355.5413621239732</c:v>
                </c:pt>
                <c:pt idx="347">
                  <c:v>-1882.5113417539797</c:v>
                </c:pt>
                <c:pt idx="348">
                  <c:v>-781.54870609383943</c:v>
                </c:pt>
                <c:pt idx="349">
                  <c:v>-1361.8622430466312</c:v>
                </c:pt>
                <c:pt idx="350">
                  <c:v>718.45129390616057</c:v>
                </c:pt>
                <c:pt idx="351">
                  <c:v>-1103.1604404613299</c:v>
                </c:pt>
                <c:pt idx="352">
                  <c:v>-179.92595932546647</c:v>
                </c:pt>
                <c:pt idx="353">
                  <c:v>-1390.2505086791407</c:v>
                </c:pt>
                <c:pt idx="354">
                  <c:v>-1092.8358911076539</c:v>
                </c:pt>
                <c:pt idx="355">
                  <c:v>316.82854713778943</c:v>
                </c:pt>
                <c:pt idx="356">
                  <c:v>-282.51134175397965</c:v>
                </c:pt>
                <c:pt idx="357">
                  <c:v>37.477645845137886</c:v>
                </c:pt>
                <c:pt idx="358">
                  <c:v>-354.78318722970107</c:v>
                </c:pt>
                <c:pt idx="359">
                  <c:v>950.08505307541418</c:v>
                </c:pt>
                <c:pt idx="360">
                  <c:v>-1292.8358911076539</c:v>
                </c:pt>
                <c:pt idx="361">
                  <c:v>-703.16044046132993</c:v>
                </c:pt>
                <c:pt idx="362">
                  <c:v>16.828547137789428</c:v>
                </c:pt>
                <c:pt idx="363">
                  <c:v>-1247.3295644960726</c:v>
                </c:pt>
                <c:pt idx="364">
                  <c:v>-1451.537693692957</c:v>
                </c:pt>
                <c:pt idx="365">
                  <c:v>-592.83589110765388</c:v>
                </c:pt>
                <c:pt idx="366">
                  <c:v>1548.462306307043</c:v>
                </c:pt>
                <c:pt idx="367">
                  <c:v>370.73415178276264</c:v>
                </c:pt>
                <c:pt idx="368">
                  <c:v>-41.213144339282735</c:v>
                </c:pt>
                <c:pt idx="369">
                  <c:v>-644.45863787602684</c:v>
                </c:pt>
                <c:pt idx="370">
                  <c:v>-558.61674950988527</c:v>
                </c:pt>
                <c:pt idx="371">
                  <c:v>-203.16044046132993</c:v>
                </c:pt>
                <c:pt idx="372">
                  <c:v>353.9186153556002</c:v>
                </c:pt>
                <c:pt idx="373">
                  <c:v>356.5039977841152</c:v>
                </c:pt>
                <c:pt idx="374">
                  <c:v>-46.081384644399805</c:v>
                </c:pt>
                <c:pt idx="375">
                  <c:v>-1272.1867924003054</c:v>
                </c:pt>
                <c:pt idx="376">
                  <c:v>-1679.9259593254665</c:v>
                </c:pt>
                <c:pt idx="377">
                  <c:v>-82.51134175397965</c:v>
                </c:pt>
                <c:pt idx="378">
                  <c:v>127.15309649146366</c:v>
                </c:pt>
                <c:pt idx="379">
                  <c:v>1296.179448430441</c:v>
                </c:pt>
                <c:pt idx="380">
                  <c:v>-282.51134175397965</c:v>
                </c:pt>
                <c:pt idx="381">
                  <c:v>1142.3458861502531</c:v>
                </c:pt>
                <c:pt idx="382">
                  <c:v>-61.862243046631193</c:v>
                </c:pt>
                <c:pt idx="383">
                  <c:v>2385.8548990767649</c:v>
                </c:pt>
                <c:pt idx="384">
                  <c:v>885.85489907676492</c:v>
                </c:pt>
                <c:pt idx="385">
                  <c:v>2489.76050372174</c:v>
                </c:pt>
                <c:pt idx="386">
                  <c:v>1819.1114050143915</c:v>
                </c:pt>
                <c:pt idx="387">
                  <c:v>-603.16044046132993</c:v>
                </c:pt>
                <c:pt idx="388">
                  <c:v>545.21681277029893</c:v>
                </c:pt>
                <c:pt idx="389">
                  <c:v>907.16410889234612</c:v>
                </c:pt>
                <c:pt idx="390">
                  <c:v>1775.5303497230907</c:v>
                </c:pt>
                <c:pt idx="391">
                  <c:v>3093.0059972584859</c:v>
                </c:pt>
                <c:pt idx="392">
                  <c:v>-969.60140997179224</c:v>
                </c:pt>
                <c:pt idx="393">
                  <c:v>27.813207599694579</c:v>
                </c:pt>
                <c:pt idx="394">
                  <c:v>-683.17145286221057</c:v>
                </c:pt>
                <c:pt idx="395">
                  <c:v>933.26951664825174</c:v>
                </c:pt>
                <c:pt idx="396">
                  <c:v>387.47764584513789</c:v>
                </c:pt>
                <c:pt idx="397">
                  <c:v>-1072.1867924003054</c:v>
                </c:pt>
                <c:pt idx="398">
                  <c:v>-1860.8996073864892</c:v>
                </c:pt>
                <c:pt idx="399">
                  <c:v>-982.51134175397965</c:v>
                </c:pt>
                <c:pt idx="400">
                  <c:v>581.05870113643687</c:v>
                </c:pt>
                <c:pt idx="401">
                  <c:v>403.9186153556002</c:v>
                </c:pt>
                <c:pt idx="402">
                  <c:v>3319.1114050143915</c:v>
                </c:pt>
                <c:pt idx="403">
                  <c:v>-123.80953916867838</c:v>
                </c:pt>
                <c:pt idx="404">
                  <c:v>1239.1003926135108</c:v>
                </c:pt>
                <c:pt idx="405">
                  <c:v>-873.80953916867838</c:v>
                </c:pt>
                <c:pt idx="406">
                  <c:v>-861.86224304663119</c:v>
                </c:pt>
                <c:pt idx="407">
                  <c:v>1456.5039977841152</c:v>
                </c:pt>
                <c:pt idx="408">
                  <c:v>696.17944843044097</c:v>
                </c:pt>
                <c:pt idx="409">
                  <c:v>1307.1641088923461</c:v>
                </c:pt>
                <c:pt idx="410">
                  <c:v>-1592.8358911076539</c:v>
                </c:pt>
                <c:pt idx="411">
                  <c:v>117.48865824602035</c:v>
                </c:pt>
                <c:pt idx="412">
                  <c:v>-935.75683529072376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6-472F-B84B-AB6B788E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47088"/>
        <c:axId val="301447920"/>
      </c:scatterChart>
      <c:valAx>
        <c:axId val="3014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47920"/>
        <c:crosses val="autoZero"/>
        <c:crossBetween val="midCat"/>
      </c:valAx>
      <c:valAx>
        <c:axId val="3014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mtst0903.3!$AG$2:$AG$413</c:f>
              <c:numCache>
                <c:formatCode>General</c:formatCode>
                <c:ptCount val="4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</c:numCache>
            </c:numRef>
          </c:xVal>
          <c:yVal>
            <c:numRef>
              <c:f>mtst0903.3!$AO$26:$AO$437</c:f>
              <c:numCache>
                <c:formatCode>General</c:formatCode>
                <c:ptCount val="412"/>
                <c:pt idx="0">
                  <c:v>-1401.3073694475133</c:v>
                </c:pt>
                <c:pt idx="1">
                  <c:v>1589.5494186763717</c:v>
                </c:pt>
                <c:pt idx="2">
                  <c:v>2384.2679565864792</c:v>
                </c:pt>
                <c:pt idx="3">
                  <c:v>-306.11559410284826</c:v>
                </c:pt>
                <c:pt idx="4">
                  <c:v>-2346.4991447921748</c:v>
                </c:pt>
                <c:pt idx="5">
                  <c:v>-408.84783977184998</c:v>
                </c:pt>
                <c:pt idx="6">
                  <c:v>2363.5905419530536</c:v>
                </c:pt>
                <c:pt idx="7">
                  <c:v>-766.86154753074516</c:v>
                </c:pt>
                <c:pt idx="8">
                  <c:v>326.72748626214161</c:v>
                </c:pt>
                <c:pt idx="9">
                  <c:v>-1598.1018863439531</c:v>
                </c:pt>
                <c:pt idx="10">
                  <c:v>-1104.0396151165132</c:v>
                </c:pt>
                <c:pt idx="11">
                  <c:v>383.13845246925484</c:v>
                </c:pt>
                <c:pt idx="12">
                  <c:v>1539.0761812418168</c:v>
                </c:pt>
                <c:pt idx="13">
                  <c:v>2085.8706981382584</c:v>
                </c:pt>
                <c:pt idx="14">
                  <c:v>-806.11559410284826</c:v>
                </c:pt>
                <c:pt idx="15">
                  <c:v>-1651.3073694475133</c:v>
                </c:pt>
                <c:pt idx="16">
                  <c:v>-491.21768270228495</c:v>
                </c:pt>
                <c:pt idx="17">
                  <c:v>-700.83413201295662</c:v>
                </c:pt>
                <c:pt idx="18">
                  <c:v>-700.83413201295662</c:v>
                </c:pt>
                <c:pt idx="19">
                  <c:v>342.28166434537343</c:v>
                </c:pt>
                <c:pt idx="20">
                  <c:v>-1298.1018863439531</c:v>
                </c:pt>
                <c:pt idx="21">
                  <c:v>-1556.1155941028483</c:v>
                </c:pt>
                <c:pt idx="22">
                  <c:v>1787.9466771245916</c:v>
                </c:pt>
                <c:pt idx="23">
                  <c:v>-1691.6909201368398</c:v>
                </c:pt>
                <c:pt idx="24">
                  <c:v>-1900.8341320129566</c:v>
                </c:pt>
                <c:pt idx="25">
                  <c:v>-101.30736944751334</c:v>
                </c:pt>
                <c:pt idx="26">
                  <c:v>-807.24509822007167</c:v>
                </c:pt>
                <c:pt idx="27">
                  <c:v>-2554.51285255107</c:v>
                </c:pt>
                <c:pt idx="28">
                  <c:v>390.67892279359512</c:v>
                </c:pt>
                <c:pt idx="29">
                  <c:v>-206.11559410284826</c:v>
                </c:pt>
                <c:pt idx="30">
                  <c:v>1105.5768341941584</c:v>
                </c:pt>
                <c:pt idx="31">
                  <c:v>2670.0015081601668</c:v>
                </c:pt>
                <c:pt idx="32">
                  <c:v>968.39876660838854</c:v>
                </c:pt>
                <c:pt idx="33">
                  <c:v>1903.9740926423801</c:v>
                </c:pt>
                <c:pt idx="34">
                  <c:v>-1399.7046278957314</c:v>
                </c:pt>
                <c:pt idx="35">
                  <c:v>-791.21768270228495</c:v>
                </c:pt>
                <c:pt idx="36">
                  <c:v>1368.7137785032464</c:v>
                </c:pt>
                <c:pt idx="37">
                  <c:v>2245.48714744893</c:v>
                </c:pt>
                <c:pt idx="38">
                  <c:v>-1705.6423566682934</c:v>
                </c:pt>
                <c:pt idx="39">
                  <c:v>-1299.2313904611783</c:v>
                </c:pt>
                <c:pt idx="40">
                  <c:v>300.76860953882169</c:v>
                </c:pt>
                <c:pt idx="41">
                  <c:v>-2098.1018863439531</c:v>
                </c:pt>
                <c:pt idx="42">
                  <c:v>-462.52656030996332</c:v>
                </c:pt>
                <c:pt idx="43">
                  <c:v>-200.83413201295662</c:v>
                </c:pt>
                <c:pt idx="44">
                  <c:v>2679.4597319311433</c:v>
                </c:pt>
                <c:pt idx="45">
                  <c:v>-1074.8752552896367</c:v>
                </c:pt>
                <c:pt idx="46">
                  <c:v>1103.5008552078252</c:v>
                </c:pt>
                <c:pt idx="47">
                  <c:v>989.07618124181681</c:v>
                </c:pt>
                <c:pt idx="48">
                  <c:v>-1115.258805978965</c:v>
                </c:pt>
                <c:pt idx="49">
                  <c:v>-516.86154753074516</c:v>
                </c:pt>
                <c:pt idx="50">
                  <c:v>-391.21768270228495</c:v>
                </c:pt>
                <c:pt idx="51">
                  <c:v>886.34393557281328</c:v>
                </c:pt>
                <c:pt idx="52">
                  <c:v>1670.0015081601668</c:v>
                </c:pt>
                <c:pt idx="53">
                  <c:v>3829.4597319311433</c:v>
                </c:pt>
                <c:pt idx="54">
                  <c:v>-174.8752552896367</c:v>
                </c:pt>
                <c:pt idx="55">
                  <c:v>3831.2206990226186</c:v>
                </c:pt>
                <c:pt idx="56">
                  <c:v>789.54941867637172</c:v>
                </c:pt>
                <c:pt idx="57">
                  <c:v>1889.0761812418168</c:v>
                </c:pt>
                <c:pt idx="58">
                  <c:v>483.13845246925484</c:v>
                </c:pt>
                <c:pt idx="59">
                  <c:v>553.50085520782523</c:v>
                </c:pt>
                <c:pt idx="60">
                  <c:v>2250.7686095388217</c:v>
                </c:pt>
                <c:pt idx="61">
                  <c:v>-497.62864890939818</c:v>
                </c:pt>
                <c:pt idx="62">
                  <c:v>-412.05332287540841</c:v>
                </c:pt>
                <c:pt idx="63">
                  <c:v>-697.62864890939818</c:v>
                </c:pt>
                <c:pt idx="64">
                  <c:v>592.75490177992833</c:v>
                </c:pt>
                <c:pt idx="65">
                  <c:v>-1602.4368735647349</c:v>
                </c:pt>
                <c:pt idx="66">
                  <c:v>-2102.9101109992916</c:v>
                </c:pt>
                <c:pt idx="67">
                  <c:v>-548.10188634395308</c:v>
                </c:pt>
                <c:pt idx="68">
                  <c:v>689.07618124181681</c:v>
                </c:pt>
                <c:pt idx="69">
                  <c:v>-713.65606442718672</c:v>
                </c:pt>
                <c:pt idx="70">
                  <c:v>740.67892279359512</c:v>
                </c:pt>
                <c:pt idx="71">
                  <c:v>1585.8706981382584</c:v>
                </c:pt>
                <c:pt idx="72">
                  <c:v>-1192.8204242540633</c:v>
                </c:pt>
                <c:pt idx="73">
                  <c:v>1315.1932835048283</c:v>
                </c:pt>
                <c:pt idx="74">
                  <c:v>-49.704627895731392</c:v>
                </c:pt>
                <c:pt idx="75">
                  <c:v>-115.25880597896503</c:v>
                </c:pt>
                <c:pt idx="76">
                  <c:v>394.35764333170664</c:v>
                </c:pt>
                <c:pt idx="77">
                  <c:v>-1573.2725137378584</c:v>
                </c:pt>
                <c:pt idx="78">
                  <c:v>879.93296936569823</c:v>
                </c:pt>
                <c:pt idx="79">
                  <c:v>-307.71833565462657</c:v>
                </c:pt>
                <c:pt idx="80">
                  <c:v>992.28166434537343</c:v>
                </c:pt>
                <c:pt idx="81">
                  <c:v>2282.6652150347009</c:v>
                </c:pt>
                <c:pt idx="82">
                  <c:v>-2.436873564734924</c:v>
                </c:pt>
                <c:pt idx="83">
                  <c:v>-594.89640324039647</c:v>
                </c:pt>
                <c:pt idx="84">
                  <c:v>-507.24509822007167</c:v>
                </c:pt>
                <c:pt idx="85">
                  <c:v>1355.5768341941584</c:v>
                </c:pt>
                <c:pt idx="86">
                  <c:v>1516.7960250566102</c:v>
                </c:pt>
                <c:pt idx="87">
                  <c:v>-1546.4991447921748</c:v>
                </c:pt>
                <c:pt idx="88">
                  <c:v>-26.477996841416825</c:v>
                </c:pt>
                <c:pt idx="89">
                  <c:v>-1856.1155941028483</c:v>
                </c:pt>
                <c:pt idx="90">
                  <c:v>181.53571091747654</c:v>
                </c:pt>
                <c:pt idx="91">
                  <c:v>-2204.0396151165132</c:v>
                </c:pt>
                <c:pt idx="92">
                  <c:v>-894.42316580584156</c:v>
                </c:pt>
                <c:pt idx="93">
                  <c:v>-560.92381875818319</c:v>
                </c:pt>
                <c:pt idx="94">
                  <c:v>-713.65606442718672</c:v>
                </c:pt>
                <c:pt idx="95">
                  <c:v>1218.3987666083885</c:v>
                </c:pt>
                <c:pt idx="96">
                  <c:v>-434.80671649517171</c:v>
                </c:pt>
                <c:pt idx="97">
                  <c:v>-712.05332287540841</c:v>
                </c:pt>
                <c:pt idx="98">
                  <c:v>425.1247447103633</c:v>
                </c:pt>
                <c:pt idx="99">
                  <c:v>1994.3576433317066</c:v>
                </c:pt>
                <c:pt idx="100">
                  <c:v>887.94667712459159</c:v>
                </c:pt>
                <c:pt idx="101">
                  <c:v>-1796.0259073576199</c:v>
                </c:pt>
                <c:pt idx="102">
                  <c:v>1102.3713510906018</c:v>
                </c:pt>
                <c:pt idx="103">
                  <c:v>1287.4734396900367</c:v>
                </c:pt>
                <c:pt idx="104">
                  <c:v>-786.88269548150129</c:v>
                </c:pt>
                <c:pt idx="105">
                  <c:v>-951.30736944751334</c:v>
                </c:pt>
                <c:pt idx="106">
                  <c:v>-1099.2313904611783</c:v>
                </c:pt>
                <c:pt idx="107">
                  <c:v>394.35764333170664</c:v>
                </c:pt>
                <c:pt idx="108">
                  <c:v>-107.24509822007167</c:v>
                </c:pt>
                <c:pt idx="109">
                  <c:v>-2994.4231658058416</c:v>
                </c:pt>
                <c:pt idx="110">
                  <c:v>1702.3713510906018</c:v>
                </c:pt>
                <c:pt idx="111">
                  <c:v>-502.91011099929165</c:v>
                </c:pt>
                <c:pt idx="112">
                  <c:v>1842.2816643453734</c:v>
                </c:pt>
                <c:pt idx="113">
                  <c:v>-1010.4505813236283</c:v>
                </c:pt>
                <c:pt idx="114">
                  <c:v>5.5768341941584367</c:v>
                </c:pt>
                <c:pt idx="115">
                  <c:v>-306.11559410284826</c:v>
                </c:pt>
                <c:pt idx="116">
                  <c:v>1142.2816643453734</c:v>
                </c:pt>
                <c:pt idx="117">
                  <c:v>589.07618124181681</c:v>
                </c:pt>
                <c:pt idx="118">
                  <c:v>435.87069813825838</c:v>
                </c:pt>
                <c:pt idx="119">
                  <c:v>445.48714744893005</c:v>
                </c:pt>
                <c:pt idx="120">
                  <c:v>871.91926160680487</c:v>
                </c:pt>
                <c:pt idx="121">
                  <c:v>-1593.2936616886182</c:v>
                </c:pt>
                <c:pt idx="122">
                  <c:v>-10.450581323628285</c:v>
                </c:pt>
                <c:pt idx="123">
                  <c:v>2287.4734396900367</c:v>
                </c:pt>
                <c:pt idx="124">
                  <c:v>-613.65606442718672</c:v>
                </c:pt>
                <c:pt idx="125">
                  <c:v>-506.11559410284826</c:v>
                </c:pt>
                <c:pt idx="126">
                  <c:v>-756.11559410284826</c:v>
                </c:pt>
                <c:pt idx="127">
                  <c:v>-996.49914479217477</c:v>
                </c:pt>
                <c:pt idx="128">
                  <c:v>-502.91011099929165</c:v>
                </c:pt>
                <c:pt idx="129">
                  <c:v>-902.91011099929165</c:v>
                </c:pt>
                <c:pt idx="130">
                  <c:v>87.473439690036685</c:v>
                </c:pt>
                <c:pt idx="131">
                  <c:v>-308.84783977184998</c:v>
                </c:pt>
                <c:pt idx="132">
                  <c:v>589.07618124181681</c:v>
                </c:pt>
                <c:pt idx="133">
                  <c:v>1323.2069912637235</c:v>
                </c:pt>
                <c:pt idx="134">
                  <c:v>40.67892279359512</c:v>
                </c:pt>
                <c:pt idx="135">
                  <c:v>-700.83413201295662</c:v>
                </c:pt>
                <c:pt idx="136">
                  <c:v>-1160.9238187581832</c:v>
                </c:pt>
                <c:pt idx="137">
                  <c:v>-1446.4991447921748</c:v>
                </c:pt>
                <c:pt idx="138">
                  <c:v>-2005.6423566682934</c:v>
                </c:pt>
                <c:pt idx="139">
                  <c:v>1187.9466771245916</c:v>
                </c:pt>
                <c:pt idx="140">
                  <c:v>-1198.1018863439531</c:v>
                </c:pt>
                <c:pt idx="141">
                  <c:v>-312.52656030996332</c:v>
                </c:pt>
                <c:pt idx="142">
                  <c:v>-607.24509822007167</c:v>
                </c:pt>
                <c:pt idx="143">
                  <c:v>-2163.6560644271867</c:v>
                </c:pt>
                <c:pt idx="144">
                  <c:v>-902.91011099929165</c:v>
                </c:pt>
                <c:pt idx="145">
                  <c:v>-592.82042425406325</c:v>
                </c:pt>
                <c:pt idx="146">
                  <c:v>881.53571091747654</c:v>
                </c:pt>
                <c:pt idx="147">
                  <c:v>-1321.984784080938</c:v>
                </c:pt>
                <c:pt idx="148">
                  <c:v>237.47343969003668</c:v>
                </c:pt>
                <c:pt idx="149">
                  <c:v>-1502.4368735647349</c:v>
                </c:pt>
                <c:pt idx="150">
                  <c:v>628.33022781391992</c:v>
                </c:pt>
                <c:pt idx="151">
                  <c:v>342.28166434537343</c:v>
                </c:pt>
                <c:pt idx="152">
                  <c:v>-705.64235666829336</c:v>
                </c:pt>
                <c:pt idx="153">
                  <c:v>1065.1932835048283</c:v>
                </c:pt>
                <c:pt idx="154">
                  <c:v>1089.5494186763717</c:v>
                </c:pt>
                <c:pt idx="155">
                  <c:v>1258.7823172977151</c:v>
                </c:pt>
                <c:pt idx="156">
                  <c:v>-52.910110999291646</c:v>
                </c:pt>
                <c:pt idx="157">
                  <c:v>-1199.2313904611783</c:v>
                </c:pt>
                <c:pt idx="158">
                  <c:v>-307.71833565462657</c:v>
                </c:pt>
                <c:pt idx="159">
                  <c:v>-216.86154753074516</c:v>
                </c:pt>
                <c:pt idx="160">
                  <c:v>1323.2069912637235</c:v>
                </c:pt>
                <c:pt idx="161">
                  <c:v>-2491.2176827022849</c:v>
                </c:pt>
                <c:pt idx="162">
                  <c:v>-707.71833565462657</c:v>
                </c:pt>
                <c:pt idx="163">
                  <c:v>-202.91011099929165</c:v>
                </c:pt>
                <c:pt idx="164">
                  <c:v>-1560.4505813236283</c:v>
                </c:pt>
                <c:pt idx="165">
                  <c:v>-273.27251373785839</c:v>
                </c:pt>
                <c:pt idx="166">
                  <c:v>629.61795747084034</c:v>
                </c:pt>
                <c:pt idx="167">
                  <c:v>-448.10188634395308</c:v>
                </c:pt>
                <c:pt idx="168">
                  <c:v>960.385058849497</c:v>
                </c:pt>
                <c:pt idx="169">
                  <c:v>-1307.2450982200717</c:v>
                </c:pt>
                <c:pt idx="170">
                  <c:v>1843.8844058971517</c:v>
                </c:pt>
                <c:pt idx="171">
                  <c:v>886.34393557281328</c:v>
                </c:pt>
                <c:pt idx="172">
                  <c:v>1258.7823172977151</c:v>
                </c:pt>
                <c:pt idx="173">
                  <c:v>3035.8706981382584</c:v>
                </c:pt>
                <c:pt idx="174">
                  <c:v>-260.92381875818319</c:v>
                </c:pt>
                <c:pt idx="175">
                  <c:v>-710.45058132362828</c:v>
                </c:pt>
                <c:pt idx="176">
                  <c:v>-1196.0259073576199</c:v>
                </c:pt>
                <c:pt idx="177">
                  <c:v>-320.06703063430177</c:v>
                </c:pt>
                <c:pt idx="178">
                  <c:v>-952.91011099929165</c:v>
                </c:pt>
                <c:pt idx="179">
                  <c:v>-102.43687356473492</c:v>
                </c:pt>
                <c:pt idx="180">
                  <c:v>-57.718335654626571</c:v>
                </c:pt>
                <c:pt idx="181">
                  <c:v>-760.92381875818319</c:v>
                </c:pt>
                <c:pt idx="182">
                  <c:v>24.809732815505413</c:v>
                </c:pt>
                <c:pt idx="183">
                  <c:v>-1012.0533228754084</c:v>
                </c:pt>
                <c:pt idx="184">
                  <c:v>502.37135109060182</c:v>
                </c:pt>
                <c:pt idx="185">
                  <c:v>-402.91011099929165</c:v>
                </c:pt>
                <c:pt idx="186">
                  <c:v>2234.4261821261753</c:v>
                </c:pt>
                <c:pt idx="187">
                  <c:v>-307.24509822007167</c:v>
                </c:pt>
                <c:pt idx="188">
                  <c:v>500.76860953882169</c:v>
                </c:pt>
                <c:pt idx="189">
                  <c:v>-3292.8204242540633</c:v>
                </c:pt>
                <c:pt idx="190">
                  <c:v>926.72748626214161</c:v>
                </c:pt>
                <c:pt idx="191">
                  <c:v>-1896.4991447921748</c:v>
                </c:pt>
                <c:pt idx="192">
                  <c:v>-818.46428908252346</c:v>
                </c:pt>
                <c:pt idx="193">
                  <c:v>-346.49914479217477</c:v>
                </c:pt>
                <c:pt idx="194">
                  <c:v>647.08988900070835</c:v>
                </c:pt>
                <c:pt idx="195">
                  <c:v>-1205.6423566682934</c:v>
                </c:pt>
                <c:pt idx="196">
                  <c:v>684.26795658647916</c:v>
                </c:pt>
                <c:pt idx="197">
                  <c:v>1182.6652150347009</c:v>
                </c:pt>
                <c:pt idx="198">
                  <c:v>-2996.4991447921748</c:v>
                </c:pt>
                <c:pt idx="199">
                  <c:v>-9.3210772064048797</c:v>
                </c:pt>
                <c:pt idx="200">
                  <c:v>-612.05332287540841</c:v>
                </c:pt>
                <c:pt idx="201">
                  <c:v>-404.03961511651323</c:v>
                </c:pt>
                <c:pt idx="202">
                  <c:v>934.26795658647916</c:v>
                </c:pt>
                <c:pt idx="203">
                  <c:v>-1462.0533228754084</c:v>
                </c:pt>
                <c:pt idx="204">
                  <c:v>3428.015215919062</c:v>
                </c:pt>
                <c:pt idx="205">
                  <c:v>302.37135109060182</c:v>
                </c:pt>
                <c:pt idx="206">
                  <c:v>-607.24509822007167</c:v>
                </c:pt>
                <c:pt idx="207">
                  <c:v>-170.06703063430177</c:v>
                </c:pt>
                <c:pt idx="208">
                  <c:v>-815.25880597896503</c:v>
                </c:pt>
                <c:pt idx="209">
                  <c:v>695.96038488348677</c:v>
                </c:pt>
                <c:pt idx="210">
                  <c:v>1911.9878004012717</c:v>
                </c:pt>
                <c:pt idx="211">
                  <c:v>1057.1795757459367</c:v>
                </c:pt>
                <c:pt idx="212">
                  <c:v>-601.30736944751334</c:v>
                </c:pt>
                <c:pt idx="213">
                  <c:v>-1565.258805978965</c:v>
                </c:pt>
                <c:pt idx="214">
                  <c:v>28.330227813919919</c:v>
                </c:pt>
                <c:pt idx="215">
                  <c:v>792.75490177992833</c:v>
                </c:pt>
                <c:pt idx="216">
                  <c:v>2750.7686095388217</c:v>
                </c:pt>
                <c:pt idx="217">
                  <c:v>363.59054195305362</c:v>
                </c:pt>
                <c:pt idx="218">
                  <c:v>-299.23139046117831</c:v>
                </c:pt>
                <c:pt idx="219">
                  <c:v>-652.91011099929165</c:v>
                </c:pt>
                <c:pt idx="220">
                  <c:v>-607.24509822007167</c:v>
                </c:pt>
                <c:pt idx="221">
                  <c:v>202.37135109060182</c:v>
                </c:pt>
                <c:pt idx="222">
                  <c:v>1409.9118214149385</c:v>
                </c:pt>
                <c:pt idx="223">
                  <c:v>983.13845246925484</c:v>
                </c:pt>
                <c:pt idx="224">
                  <c:v>-2244.8964032403965</c:v>
                </c:pt>
                <c:pt idx="225">
                  <c:v>26.72748626214161</c:v>
                </c:pt>
                <c:pt idx="226">
                  <c:v>626.72748626214161</c:v>
                </c:pt>
                <c:pt idx="227">
                  <c:v>-749.70462789573139</c:v>
                </c:pt>
                <c:pt idx="228">
                  <c:v>-902.91011099929165</c:v>
                </c:pt>
                <c:pt idx="229">
                  <c:v>758.78231729771505</c:v>
                </c:pt>
                <c:pt idx="230">
                  <c:v>985.87069813825838</c:v>
                </c:pt>
                <c:pt idx="231">
                  <c:v>-198.10188634395308</c:v>
                </c:pt>
                <c:pt idx="232">
                  <c:v>191.15216022815002</c:v>
                </c:pt>
                <c:pt idx="233">
                  <c:v>-90.088178585061542</c:v>
                </c:pt>
                <c:pt idx="234">
                  <c:v>-5.6423566682933597</c:v>
                </c:pt>
                <c:pt idx="235">
                  <c:v>-1451.3073694475133</c:v>
                </c:pt>
                <c:pt idx="236">
                  <c:v>-2013.6560644271867</c:v>
                </c:pt>
                <c:pt idx="237">
                  <c:v>508.78231729771505</c:v>
                </c:pt>
                <c:pt idx="238">
                  <c:v>237.47343969003668</c:v>
                </c:pt>
                <c:pt idx="239">
                  <c:v>-516.86154753074516</c:v>
                </c:pt>
                <c:pt idx="240">
                  <c:v>128.33022781391992</c:v>
                </c:pt>
                <c:pt idx="241">
                  <c:v>-306.11559410284826</c:v>
                </c:pt>
                <c:pt idx="242">
                  <c:v>-307.24509822007167</c:v>
                </c:pt>
                <c:pt idx="243">
                  <c:v>181.53571091747654</c:v>
                </c:pt>
                <c:pt idx="244">
                  <c:v>-1054.51285255107</c:v>
                </c:pt>
                <c:pt idx="245">
                  <c:v>305.10359675960353</c:v>
                </c:pt>
                <c:pt idx="246">
                  <c:v>3526.2542488275858</c:v>
                </c:pt>
                <c:pt idx="247">
                  <c:v>-1248.1018863439531</c:v>
                </c:pt>
                <c:pt idx="248">
                  <c:v>-1151.3073694475133</c:v>
                </c:pt>
                <c:pt idx="249">
                  <c:v>128.33022781391992</c:v>
                </c:pt>
                <c:pt idx="250">
                  <c:v>2452.3713510906018</c:v>
                </c:pt>
                <c:pt idx="251">
                  <c:v>991.15216022815002</c:v>
                </c:pt>
                <c:pt idx="252">
                  <c:v>2039.0761812418168</c:v>
                </c:pt>
                <c:pt idx="253">
                  <c:v>-2186.4094580469464</c:v>
                </c:pt>
                <c:pt idx="254">
                  <c:v>153.50085520782523</c:v>
                </c:pt>
                <c:pt idx="255">
                  <c:v>302.37135109060182</c:v>
                </c:pt>
                <c:pt idx="256">
                  <c:v>-1515.258805978965</c:v>
                </c:pt>
                <c:pt idx="257">
                  <c:v>737.47343969003668</c:v>
                </c:pt>
                <c:pt idx="258">
                  <c:v>2534.2679565864792</c:v>
                </c:pt>
                <c:pt idx="259">
                  <c:v>789.54941867637172</c:v>
                </c:pt>
                <c:pt idx="260">
                  <c:v>783.13845246925484</c:v>
                </c:pt>
                <c:pt idx="261">
                  <c:v>-1162.0533228754084</c:v>
                </c:pt>
                <c:pt idx="262">
                  <c:v>855.57683419415844</c:v>
                </c:pt>
                <c:pt idx="263">
                  <c:v>1376.7274862621416</c:v>
                </c:pt>
                <c:pt idx="264">
                  <c:v>-286.88269548150129</c:v>
                </c:pt>
                <c:pt idx="265">
                  <c:v>2605.5768341941584</c:v>
                </c:pt>
                <c:pt idx="266">
                  <c:v>2210.385058849497</c:v>
                </c:pt>
                <c:pt idx="267">
                  <c:v>645.48714744893005</c:v>
                </c:pt>
                <c:pt idx="268">
                  <c:v>-952.91011099929165</c:v>
                </c:pt>
                <c:pt idx="269">
                  <c:v>89.076181241816812</c:v>
                </c:pt>
                <c:pt idx="270">
                  <c:v>1285.8706981382584</c:v>
                </c:pt>
                <c:pt idx="271">
                  <c:v>-1007.7183356546266</c:v>
                </c:pt>
                <c:pt idx="272">
                  <c:v>-910.45058132362828</c:v>
                </c:pt>
                <c:pt idx="273">
                  <c:v>1701.8981136560469</c:v>
                </c:pt>
                <c:pt idx="274">
                  <c:v>-366.86154753074516</c:v>
                </c:pt>
                <c:pt idx="275">
                  <c:v>-599.23139046117831</c:v>
                </c:pt>
                <c:pt idx="276">
                  <c:v>779.93296936569823</c:v>
                </c:pt>
                <c:pt idx="277">
                  <c:v>-1515.258805978965</c:v>
                </c:pt>
                <c:pt idx="278">
                  <c:v>-498.10188634395308</c:v>
                </c:pt>
                <c:pt idx="279">
                  <c:v>1023.5220031585832</c:v>
                </c:pt>
                <c:pt idx="280">
                  <c:v>289.54941867637172</c:v>
                </c:pt>
                <c:pt idx="281">
                  <c:v>139.07618124181681</c:v>
                </c:pt>
                <c:pt idx="282">
                  <c:v>585.87069813825838</c:v>
                </c:pt>
                <c:pt idx="283">
                  <c:v>-73.27251373785839</c:v>
                </c:pt>
                <c:pt idx="284">
                  <c:v>-1499.7046278957314</c:v>
                </c:pt>
                <c:pt idx="285">
                  <c:v>1393.8844058971517</c:v>
                </c:pt>
                <c:pt idx="286">
                  <c:v>3823.2069912637235</c:v>
                </c:pt>
                <c:pt idx="287">
                  <c:v>-910.92381875818319</c:v>
                </c:pt>
                <c:pt idx="288">
                  <c:v>-306.11559410284826</c:v>
                </c:pt>
                <c:pt idx="289">
                  <c:v>-402.43687356473492</c:v>
                </c:pt>
                <c:pt idx="290">
                  <c:v>-960.92381875818319</c:v>
                </c:pt>
                <c:pt idx="291">
                  <c:v>-1262.0533228754084</c:v>
                </c:pt>
                <c:pt idx="292">
                  <c:v>-906.11559410284826</c:v>
                </c:pt>
                <c:pt idx="293">
                  <c:v>381.53571091747654</c:v>
                </c:pt>
                <c:pt idx="294">
                  <c:v>-105.64235666829336</c:v>
                </c:pt>
                <c:pt idx="295">
                  <c:v>100.29537210426861</c:v>
                </c:pt>
                <c:pt idx="296">
                  <c:v>326.72748626214161</c:v>
                </c:pt>
                <c:pt idx="297">
                  <c:v>2266.7960250566102</c:v>
                </c:pt>
                <c:pt idx="298">
                  <c:v>-1497.6286489093982</c:v>
                </c:pt>
                <c:pt idx="299">
                  <c:v>-693.29366168861816</c:v>
                </c:pt>
                <c:pt idx="300">
                  <c:v>-215.25880597896503</c:v>
                </c:pt>
                <c:pt idx="301">
                  <c:v>-1388.0121995987283</c:v>
                </c:pt>
                <c:pt idx="302">
                  <c:v>-2112.0533228754084</c:v>
                </c:pt>
                <c:pt idx="303">
                  <c:v>40.67892279359512</c:v>
                </c:pt>
                <c:pt idx="304">
                  <c:v>-391.21768270228495</c:v>
                </c:pt>
                <c:pt idx="305">
                  <c:v>-294.42316580584156</c:v>
                </c:pt>
                <c:pt idx="306">
                  <c:v>392.75490177992833</c:v>
                </c:pt>
                <c:pt idx="307">
                  <c:v>383.13845246925484</c:v>
                </c:pt>
                <c:pt idx="308">
                  <c:v>-191.21768270228495</c:v>
                </c:pt>
                <c:pt idx="309">
                  <c:v>-404.03961511651323</c:v>
                </c:pt>
                <c:pt idx="310">
                  <c:v>-3004.0396151165132</c:v>
                </c:pt>
                <c:pt idx="311">
                  <c:v>-507.71833565462657</c:v>
                </c:pt>
                <c:pt idx="312">
                  <c:v>-1593.2936616886182</c:v>
                </c:pt>
                <c:pt idx="313">
                  <c:v>289.07618124181681</c:v>
                </c:pt>
                <c:pt idx="314">
                  <c:v>2315.1932835048283</c:v>
                </c:pt>
                <c:pt idx="315">
                  <c:v>1932.6652150347009</c:v>
                </c:pt>
                <c:pt idx="316">
                  <c:v>-1799.2313904611783</c:v>
                </c:pt>
                <c:pt idx="317">
                  <c:v>-3210.4505813236283</c:v>
                </c:pt>
                <c:pt idx="318">
                  <c:v>-396.02590735761987</c:v>
                </c:pt>
                <c:pt idx="319">
                  <c:v>1075.1247447103633</c:v>
                </c:pt>
                <c:pt idx="320">
                  <c:v>-1994.8964032403965</c:v>
                </c:pt>
                <c:pt idx="321">
                  <c:v>892.75490177992833</c:v>
                </c:pt>
                <c:pt idx="322">
                  <c:v>1078.3302278139199</c:v>
                </c:pt>
                <c:pt idx="323">
                  <c:v>-1008.84783977185</c:v>
                </c:pt>
                <c:pt idx="324">
                  <c:v>-1004.0396151165132</c:v>
                </c:pt>
                <c:pt idx="325">
                  <c:v>-2302.4368735647349</c:v>
                </c:pt>
                <c:pt idx="326">
                  <c:v>883.13845246925484</c:v>
                </c:pt>
                <c:pt idx="327">
                  <c:v>691.15216022815002</c:v>
                </c:pt>
                <c:pt idx="328">
                  <c:v>-209.32107720640488</c:v>
                </c:pt>
                <c:pt idx="329">
                  <c:v>3524.8097328155054</c:v>
                </c:pt>
                <c:pt idx="330">
                  <c:v>981.53571091747654</c:v>
                </c:pt>
                <c:pt idx="331">
                  <c:v>-494.89640324039647</c:v>
                </c:pt>
                <c:pt idx="332">
                  <c:v>-1648.1018863439531</c:v>
                </c:pt>
                <c:pt idx="333">
                  <c:v>4531.0624734829216</c:v>
                </c:pt>
                <c:pt idx="334">
                  <c:v>-1392.8204242540633</c:v>
                </c:pt>
                <c:pt idx="335">
                  <c:v>281.53571091747654</c:v>
                </c:pt>
                <c:pt idx="336">
                  <c:v>2729.4597319311433</c:v>
                </c:pt>
                <c:pt idx="337">
                  <c:v>-598.10188634395308</c:v>
                </c:pt>
                <c:pt idx="338">
                  <c:v>175.1247447103633</c:v>
                </c:pt>
                <c:pt idx="339">
                  <c:v>1594.3576433317066</c:v>
                </c:pt>
                <c:pt idx="340">
                  <c:v>-1858.84783977185</c:v>
                </c:pt>
                <c:pt idx="341">
                  <c:v>-2812.0533228754084</c:v>
                </c:pt>
                <c:pt idx="342">
                  <c:v>-202.91011099929165</c:v>
                </c:pt>
                <c:pt idx="343">
                  <c:v>-1170.0670306343018</c:v>
                </c:pt>
                <c:pt idx="344">
                  <c:v>383.13845246925484</c:v>
                </c:pt>
                <c:pt idx="345">
                  <c:v>1383.1384524692548</c:v>
                </c:pt>
                <c:pt idx="346">
                  <c:v>-1907.2450982200717</c:v>
                </c:pt>
                <c:pt idx="347">
                  <c:v>-801.30736944751334</c:v>
                </c:pt>
                <c:pt idx="348">
                  <c:v>-1404.0396151165132</c:v>
                </c:pt>
                <c:pt idx="349">
                  <c:v>698.69263055248666</c:v>
                </c:pt>
                <c:pt idx="350">
                  <c:v>-1110.4505813236283</c:v>
                </c:pt>
                <c:pt idx="351">
                  <c:v>-243.29366168861816</c:v>
                </c:pt>
                <c:pt idx="352">
                  <c:v>-1444.8964032403965</c:v>
                </c:pt>
                <c:pt idx="353">
                  <c:v>-1108.84783977185</c:v>
                </c:pt>
                <c:pt idx="354">
                  <c:v>340.67892279359512</c:v>
                </c:pt>
                <c:pt idx="355">
                  <c:v>-307.24509822007167</c:v>
                </c:pt>
                <c:pt idx="356">
                  <c:v>43.884405897151737</c:v>
                </c:pt>
                <c:pt idx="357">
                  <c:v>-318.46428908252346</c:v>
                </c:pt>
                <c:pt idx="358">
                  <c:v>855.57683419415844</c:v>
                </c:pt>
                <c:pt idx="359">
                  <c:v>-1308.84783977185</c:v>
                </c:pt>
                <c:pt idx="360">
                  <c:v>-710.45058132362828</c:v>
                </c:pt>
                <c:pt idx="361">
                  <c:v>40.67892279359512</c:v>
                </c:pt>
                <c:pt idx="362">
                  <c:v>-1380.4717292743881</c:v>
                </c:pt>
                <c:pt idx="363">
                  <c:v>-1502.4368735647349</c:v>
                </c:pt>
                <c:pt idx="364">
                  <c:v>-608.84783977184998</c:v>
                </c:pt>
                <c:pt idx="365">
                  <c:v>1497.5631264352651</c:v>
                </c:pt>
                <c:pt idx="366">
                  <c:v>258.78231729771505</c:v>
                </c:pt>
                <c:pt idx="367">
                  <c:v>-100.83413201295662</c:v>
                </c:pt>
                <c:pt idx="368">
                  <c:v>-616.86154753074516</c:v>
                </c:pt>
                <c:pt idx="369">
                  <c:v>-688.01219959872833</c:v>
                </c:pt>
                <c:pt idx="370">
                  <c:v>-210.45058132362828</c:v>
                </c:pt>
                <c:pt idx="371">
                  <c:v>425.1247447103633</c:v>
                </c:pt>
                <c:pt idx="372">
                  <c:v>389.07618124181681</c:v>
                </c:pt>
                <c:pt idx="373">
                  <c:v>25.124744710363302</c:v>
                </c:pt>
                <c:pt idx="374">
                  <c:v>-1305.6423566682934</c:v>
                </c:pt>
                <c:pt idx="375">
                  <c:v>-1743.2936616886182</c:v>
                </c:pt>
                <c:pt idx="376">
                  <c:v>-107.24509822007167</c:v>
                </c:pt>
                <c:pt idx="377">
                  <c:v>142.28166434537343</c:v>
                </c:pt>
                <c:pt idx="378">
                  <c:v>1337.4734396900367</c:v>
                </c:pt>
                <c:pt idx="379">
                  <c:v>-307.24509822007167</c:v>
                </c:pt>
                <c:pt idx="380">
                  <c:v>1017.9255291738336</c:v>
                </c:pt>
                <c:pt idx="381">
                  <c:v>-104.03961511651323</c:v>
                </c:pt>
                <c:pt idx="382">
                  <c:v>2435.8706981382584</c:v>
                </c:pt>
                <c:pt idx="383">
                  <c:v>935.87069813825838</c:v>
                </c:pt>
                <c:pt idx="384">
                  <c:v>2403.9740926423801</c:v>
                </c:pt>
                <c:pt idx="385">
                  <c:v>1750.7686095388217</c:v>
                </c:pt>
                <c:pt idx="386">
                  <c:v>-610.45058132362828</c:v>
                </c:pt>
                <c:pt idx="387">
                  <c:v>581.53571091747654</c:v>
                </c:pt>
                <c:pt idx="388">
                  <c:v>891.15216022815002</c:v>
                </c:pt>
                <c:pt idx="389">
                  <c:v>1834.2679565864792</c:v>
                </c:pt>
                <c:pt idx="390">
                  <c:v>2920.0015081601668</c:v>
                </c:pt>
                <c:pt idx="391">
                  <c:v>-1041.6909201368398</c:v>
                </c:pt>
                <c:pt idx="392">
                  <c:v>-5.6423566682933597</c:v>
                </c:pt>
                <c:pt idx="393">
                  <c:v>-659.32107720640488</c:v>
                </c:pt>
                <c:pt idx="394">
                  <c:v>1021.9192616068049</c:v>
                </c:pt>
                <c:pt idx="395">
                  <c:v>393.88440589715174</c:v>
                </c:pt>
                <c:pt idx="396">
                  <c:v>-1105.6423566682934</c:v>
                </c:pt>
                <c:pt idx="397">
                  <c:v>-1898.1018863439531</c:v>
                </c:pt>
                <c:pt idx="398">
                  <c:v>-1007.2450982200717</c:v>
                </c:pt>
                <c:pt idx="399">
                  <c:v>460.385058849497</c:v>
                </c:pt>
                <c:pt idx="400">
                  <c:v>475.1247447103633</c:v>
                </c:pt>
                <c:pt idx="401">
                  <c:v>3250.7686095388217</c:v>
                </c:pt>
                <c:pt idx="402">
                  <c:v>-113.65606442718672</c:v>
                </c:pt>
                <c:pt idx="403">
                  <c:v>1201.8981136560469</c:v>
                </c:pt>
                <c:pt idx="404">
                  <c:v>-863.65606442718672</c:v>
                </c:pt>
                <c:pt idx="405">
                  <c:v>-904.03961511651323</c:v>
                </c:pt>
                <c:pt idx="406">
                  <c:v>1489.0761812418168</c:v>
                </c:pt>
                <c:pt idx="407">
                  <c:v>737.47343969003668</c:v>
                </c:pt>
                <c:pt idx="408">
                  <c:v>1291.15216022815</c:v>
                </c:pt>
                <c:pt idx="409">
                  <c:v>-1608.84783977185</c:v>
                </c:pt>
                <c:pt idx="410">
                  <c:v>92.754901779928332</c:v>
                </c:pt>
                <c:pt idx="411">
                  <c:v>-873.27251373785839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47-4C26-A2C6-206A9EC39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04192"/>
        <c:axId val="315105856"/>
      </c:scatterChart>
      <c:valAx>
        <c:axId val="31510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105856"/>
        <c:crosses val="autoZero"/>
        <c:crossBetween val="midCat"/>
      </c:valAx>
      <c:valAx>
        <c:axId val="315105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104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ultimo stipendio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mtst0903.3!$AO$26:$AO$437</c:f>
              <c:numCache>
                <c:formatCode>General</c:formatCode>
                <c:ptCount val="412"/>
                <c:pt idx="0">
                  <c:v>-1401.3073694475133</c:v>
                </c:pt>
                <c:pt idx="1">
                  <c:v>1589.5494186763717</c:v>
                </c:pt>
                <c:pt idx="2">
                  <c:v>2384.2679565864792</c:v>
                </c:pt>
                <c:pt idx="3">
                  <c:v>-306.11559410284826</c:v>
                </c:pt>
                <c:pt idx="4">
                  <c:v>-2346.4991447921748</c:v>
                </c:pt>
                <c:pt idx="5">
                  <c:v>-408.84783977184998</c:v>
                </c:pt>
                <c:pt idx="6">
                  <c:v>2363.5905419530536</c:v>
                </c:pt>
                <c:pt idx="7">
                  <c:v>-766.86154753074516</c:v>
                </c:pt>
                <c:pt idx="8">
                  <c:v>326.72748626214161</c:v>
                </c:pt>
                <c:pt idx="9">
                  <c:v>-1598.1018863439531</c:v>
                </c:pt>
                <c:pt idx="10">
                  <c:v>-1104.0396151165132</c:v>
                </c:pt>
                <c:pt idx="11">
                  <c:v>383.13845246925484</c:v>
                </c:pt>
                <c:pt idx="12">
                  <c:v>1539.0761812418168</c:v>
                </c:pt>
                <c:pt idx="13">
                  <c:v>2085.8706981382584</c:v>
                </c:pt>
                <c:pt idx="14">
                  <c:v>-806.11559410284826</c:v>
                </c:pt>
                <c:pt idx="15">
                  <c:v>-1651.3073694475133</c:v>
                </c:pt>
                <c:pt idx="16">
                  <c:v>-491.21768270228495</c:v>
                </c:pt>
                <c:pt idx="17">
                  <c:v>-700.83413201295662</c:v>
                </c:pt>
                <c:pt idx="18">
                  <c:v>-700.83413201295662</c:v>
                </c:pt>
                <c:pt idx="19">
                  <c:v>342.28166434537343</c:v>
                </c:pt>
                <c:pt idx="20">
                  <c:v>-1298.1018863439531</c:v>
                </c:pt>
                <c:pt idx="21">
                  <c:v>-1556.1155941028483</c:v>
                </c:pt>
                <c:pt idx="22">
                  <c:v>1787.9466771245916</c:v>
                </c:pt>
                <c:pt idx="23">
                  <c:v>-1691.6909201368398</c:v>
                </c:pt>
                <c:pt idx="24">
                  <c:v>-1900.8341320129566</c:v>
                </c:pt>
                <c:pt idx="25">
                  <c:v>-101.30736944751334</c:v>
                </c:pt>
                <c:pt idx="26">
                  <c:v>-807.24509822007167</c:v>
                </c:pt>
                <c:pt idx="27">
                  <c:v>-2554.51285255107</c:v>
                </c:pt>
                <c:pt idx="28">
                  <c:v>390.67892279359512</c:v>
                </c:pt>
                <c:pt idx="29">
                  <c:v>-206.11559410284826</c:v>
                </c:pt>
                <c:pt idx="30">
                  <c:v>1105.5768341941584</c:v>
                </c:pt>
                <c:pt idx="31">
                  <c:v>2670.0015081601668</c:v>
                </c:pt>
                <c:pt idx="32">
                  <c:v>968.39876660838854</c:v>
                </c:pt>
                <c:pt idx="33">
                  <c:v>1903.9740926423801</c:v>
                </c:pt>
                <c:pt idx="34">
                  <c:v>-1399.7046278957314</c:v>
                </c:pt>
                <c:pt idx="35">
                  <c:v>-791.21768270228495</c:v>
                </c:pt>
                <c:pt idx="36">
                  <c:v>1368.7137785032464</c:v>
                </c:pt>
                <c:pt idx="37">
                  <c:v>2245.48714744893</c:v>
                </c:pt>
                <c:pt idx="38">
                  <c:v>-1705.6423566682934</c:v>
                </c:pt>
                <c:pt idx="39">
                  <c:v>-1299.2313904611783</c:v>
                </c:pt>
                <c:pt idx="40">
                  <c:v>300.76860953882169</c:v>
                </c:pt>
                <c:pt idx="41">
                  <c:v>-2098.1018863439531</c:v>
                </c:pt>
                <c:pt idx="42">
                  <c:v>-462.52656030996332</c:v>
                </c:pt>
                <c:pt idx="43">
                  <c:v>-200.83413201295662</c:v>
                </c:pt>
                <c:pt idx="44">
                  <c:v>2679.4597319311433</c:v>
                </c:pt>
                <c:pt idx="45">
                  <c:v>-1074.8752552896367</c:v>
                </c:pt>
                <c:pt idx="46">
                  <c:v>1103.5008552078252</c:v>
                </c:pt>
                <c:pt idx="47">
                  <c:v>989.07618124181681</c:v>
                </c:pt>
                <c:pt idx="48">
                  <c:v>-1115.258805978965</c:v>
                </c:pt>
                <c:pt idx="49">
                  <c:v>-516.86154753074516</c:v>
                </c:pt>
                <c:pt idx="50">
                  <c:v>-391.21768270228495</c:v>
                </c:pt>
                <c:pt idx="51">
                  <c:v>886.34393557281328</c:v>
                </c:pt>
                <c:pt idx="52">
                  <c:v>1670.0015081601668</c:v>
                </c:pt>
                <c:pt idx="53">
                  <c:v>3829.4597319311433</c:v>
                </c:pt>
                <c:pt idx="54">
                  <c:v>-174.8752552896367</c:v>
                </c:pt>
                <c:pt idx="55">
                  <c:v>3831.2206990226186</c:v>
                </c:pt>
                <c:pt idx="56">
                  <c:v>789.54941867637172</c:v>
                </c:pt>
                <c:pt idx="57">
                  <c:v>1889.0761812418168</c:v>
                </c:pt>
                <c:pt idx="58">
                  <c:v>483.13845246925484</c:v>
                </c:pt>
                <c:pt idx="59">
                  <c:v>553.50085520782523</c:v>
                </c:pt>
                <c:pt idx="60">
                  <c:v>2250.7686095388217</c:v>
                </c:pt>
                <c:pt idx="61">
                  <c:v>-497.62864890939818</c:v>
                </c:pt>
                <c:pt idx="62">
                  <c:v>-412.05332287540841</c:v>
                </c:pt>
                <c:pt idx="63">
                  <c:v>-697.62864890939818</c:v>
                </c:pt>
                <c:pt idx="64">
                  <c:v>592.75490177992833</c:v>
                </c:pt>
                <c:pt idx="65">
                  <c:v>-1602.4368735647349</c:v>
                </c:pt>
                <c:pt idx="66">
                  <c:v>-2102.9101109992916</c:v>
                </c:pt>
                <c:pt idx="67">
                  <c:v>-548.10188634395308</c:v>
                </c:pt>
                <c:pt idx="68">
                  <c:v>689.07618124181681</c:v>
                </c:pt>
                <c:pt idx="69">
                  <c:v>-713.65606442718672</c:v>
                </c:pt>
                <c:pt idx="70">
                  <c:v>740.67892279359512</c:v>
                </c:pt>
                <c:pt idx="71">
                  <c:v>1585.8706981382584</c:v>
                </c:pt>
                <c:pt idx="72">
                  <c:v>-1192.8204242540633</c:v>
                </c:pt>
                <c:pt idx="73">
                  <c:v>1315.1932835048283</c:v>
                </c:pt>
                <c:pt idx="74">
                  <c:v>-49.704627895731392</c:v>
                </c:pt>
                <c:pt idx="75">
                  <c:v>-115.25880597896503</c:v>
                </c:pt>
                <c:pt idx="76">
                  <c:v>394.35764333170664</c:v>
                </c:pt>
                <c:pt idx="77">
                  <c:v>-1573.2725137378584</c:v>
                </c:pt>
                <c:pt idx="78">
                  <c:v>879.93296936569823</c:v>
                </c:pt>
                <c:pt idx="79">
                  <c:v>-307.71833565462657</c:v>
                </c:pt>
                <c:pt idx="80">
                  <c:v>992.28166434537343</c:v>
                </c:pt>
                <c:pt idx="81">
                  <c:v>2282.6652150347009</c:v>
                </c:pt>
                <c:pt idx="82">
                  <c:v>-2.436873564734924</c:v>
                </c:pt>
                <c:pt idx="83">
                  <c:v>-594.89640324039647</c:v>
                </c:pt>
                <c:pt idx="84">
                  <c:v>-507.24509822007167</c:v>
                </c:pt>
                <c:pt idx="85">
                  <c:v>1355.5768341941584</c:v>
                </c:pt>
                <c:pt idx="86">
                  <c:v>1516.7960250566102</c:v>
                </c:pt>
                <c:pt idx="87">
                  <c:v>-1546.4991447921748</c:v>
                </c:pt>
                <c:pt idx="88">
                  <c:v>-26.477996841416825</c:v>
                </c:pt>
                <c:pt idx="89">
                  <c:v>-1856.1155941028483</c:v>
                </c:pt>
                <c:pt idx="90">
                  <c:v>181.53571091747654</c:v>
                </c:pt>
                <c:pt idx="91">
                  <c:v>-2204.0396151165132</c:v>
                </c:pt>
                <c:pt idx="92">
                  <c:v>-894.42316580584156</c:v>
                </c:pt>
                <c:pt idx="93">
                  <c:v>-560.92381875818319</c:v>
                </c:pt>
                <c:pt idx="94">
                  <c:v>-713.65606442718672</c:v>
                </c:pt>
                <c:pt idx="95">
                  <c:v>1218.3987666083885</c:v>
                </c:pt>
                <c:pt idx="96">
                  <c:v>-434.80671649517171</c:v>
                </c:pt>
                <c:pt idx="97">
                  <c:v>-712.05332287540841</c:v>
                </c:pt>
                <c:pt idx="98">
                  <c:v>425.1247447103633</c:v>
                </c:pt>
                <c:pt idx="99">
                  <c:v>1994.3576433317066</c:v>
                </c:pt>
                <c:pt idx="100">
                  <c:v>887.94667712459159</c:v>
                </c:pt>
                <c:pt idx="101">
                  <c:v>-1796.0259073576199</c:v>
                </c:pt>
                <c:pt idx="102">
                  <c:v>1102.3713510906018</c:v>
                </c:pt>
                <c:pt idx="103">
                  <c:v>1287.4734396900367</c:v>
                </c:pt>
                <c:pt idx="104">
                  <c:v>-786.88269548150129</c:v>
                </c:pt>
                <c:pt idx="105">
                  <c:v>-951.30736944751334</c:v>
                </c:pt>
                <c:pt idx="106">
                  <c:v>-1099.2313904611783</c:v>
                </c:pt>
                <c:pt idx="107">
                  <c:v>394.35764333170664</c:v>
                </c:pt>
                <c:pt idx="108">
                  <c:v>-107.24509822007167</c:v>
                </c:pt>
                <c:pt idx="109">
                  <c:v>-2994.4231658058416</c:v>
                </c:pt>
                <c:pt idx="110">
                  <c:v>1702.3713510906018</c:v>
                </c:pt>
                <c:pt idx="111">
                  <c:v>-502.91011099929165</c:v>
                </c:pt>
                <c:pt idx="112">
                  <c:v>1842.2816643453734</c:v>
                </c:pt>
                <c:pt idx="113">
                  <c:v>-1010.4505813236283</c:v>
                </c:pt>
                <c:pt idx="114">
                  <c:v>5.5768341941584367</c:v>
                </c:pt>
                <c:pt idx="115">
                  <c:v>-306.11559410284826</c:v>
                </c:pt>
                <c:pt idx="116">
                  <c:v>1142.2816643453734</c:v>
                </c:pt>
                <c:pt idx="117">
                  <c:v>589.07618124181681</c:v>
                </c:pt>
                <c:pt idx="118">
                  <c:v>435.87069813825838</c:v>
                </c:pt>
                <c:pt idx="119">
                  <c:v>445.48714744893005</c:v>
                </c:pt>
                <c:pt idx="120">
                  <c:v>871.91926160680487</c:v>
                </c:pt>
                <c:pt idx="121">
                  <c:v>-1593.2936616886182</c:v>
                </c:pt>
                <c:pt idx="122">
                  <c:v>-10.450581323628285</c:v>
                </c:pt>
                <c:pt idx="123">
                  <c:v>2287.4734396900367</c:v>
                </c:pt>
                <c:pt idx="124">
                  <c:v>-613.65606442718672</c:v>
                </c:pt>
                <c:pt idx="125">
                  <c:v>-506.11559410284826</c:v>
                </c:pt>
                <c:pt idx="126">
                  <c:v>-756.11559410284826</c:v>
                </c:pt>
                <c:pt idx="127">
                  <c:v>-996.49914479217477</c:v>
                </c:pt>
                <c:pt idx="128">
                  <c:v>-502.91011099929165</c:v>
                </c:pt>
                <c:pt idx="129">
                  <c:v>-902.91011099929165</c:v>
                </c:pt>
                <c:pt idx="130">
                  <c:v>87.473439690036685</c:v>
                </c:pt>
                <c:pt idx="131">
                  <c:v>-308.84783977184998</c:v>
                </c:pt>
                <c:pt idx="132">
                  <c:v>589.07618124181681</c:v>
                </c:pt>
                <c:pt idx="133">
                  <c:v>1323.2069912637235</c:v>
                </c:pt>
                <c:pt idx="134">
                  <c:v>40.67892279359512</c:v>
                </c:pt>
                <c:pt idx="135">
                  <c:v>-700.83413201295662</c:v>
                </c:pt>
                <c:pt idx="136">
                  <c:v>-1160.9238187581832</c:v>
                </c:pt>
                <c:pt idx="137">
                  <c:v>-1446.4991447921748</c:v>
                </c:pt>
                <c:pt idx="138">
                  <c:v>-2005.6423566682934</c:v>
                </c:pt>
                <c:pt idx="139">
                  <c:v>1187.9466771245916</c:v>
                </c:pt>
                <c:pt idx="140">
                  <c:v>-1198.1018863439531</c:v>
                </c:pt>
                <c:pt idx="141">
                  <c:v>-312.52656030996332</c:v>
                </c:pt>
                <c:pt idx="142">
                  <c:v>-607.24509822007167</c:v>
                </c:pt>
                <c:pt idx="143">
                  <c:v>-2163.6560644271867</c:v>
                </c:pt>
                <c:pt idx="144">
                  <c:v>-902.91011099929165</c:v>
                </c:pt>
                <c:pt idx="145">
                  <c:v>-592.82042425406325</c:v>
                </c:pt>
                <c:pt idx="146">
                  <c:v>881.53571091747654</c:v>
                </c:pt>
                <c:pt idx="147">
                  <c:v>-1321.984784080938</c:v>
                </c:pt>
                <c:pt idx="148">
                  <c:v>237.47343969003668</c:v>
                </c:pt>
                <c:pt idx="149">
                  <c:v>-1502.4368735647349</c:v>
                </c:pt>
                <c:pt idx="150">
                  <c:v>628.33022781391992</c:v>
                </c:pt>
                <c:pt idx="151">
                  <c:v>342.28166434537343</c:v>
                </c:pt>
                <c:pt idx="152">
                  <c:v>-705.64235666829336</c:v>
                </c:pt>
                <c:pt idx="153">
                  <c:v>1065.1932835048283</c:v>
                </c:pt>
                <c:pt idx="154">
                  <c:v>1089.5494186763717</c:v>
                </c:pt>
                <c:pt idx="155">
                  <c:v>1258.7823172977151</c:v>
                </c:pt>
                <c:pt idx="156">
                  <c:v>-52.910110999291646</c:v>
                </c:pt>
                <c:pt idx="157">
                  <c:v>-1199.2313904611783</c:v>
                </c:pt>
                <c:pt idx="158">
                  <c:v>-307.71833565462657</c:v>
                </c:pt>
                <c:pt idx="159">
                  <c:v>-216.86154753074516</c:v>
                </c:pt>
                <c:pt idx="160">
                  <c:v>1323.2069912637235</c:v>
                </c:pt>
                <c:pt idx="161">
                  <c:v>-2491.2176827022849</c:v>
                </c:pt>
                <c:pt idx="162">
                  <c:v>-707.71833565462657</c:v>
                </c:pt>
                <c:pt idx="163">
                  <c:v>-202.91011099929165</c:v>
                </c:pt>
                <c:pt idx="164">
                  <c:v>-1560.4505813236283</c:v>
                </c:pt>
                <c:pt idx="165">
                  <c:v>-273.27251373785839</c:v>
                </c:pt>
                <c:pt idx="166">
                  <c:v>629.61795747084034</c:v>
                </c:pt>
                <c:pt idx="167">
                  <c:v>-448.10188634395308</c:v>
                </c:pt>
                <c:pt idx="168">
                  <c:v>960.385058849497</c:v>
                </c:pt>
                <c:pt idx="169">
                  <c:v>-1307.2450982200717</c:v>
                </c:pt>
                <c:pt idx="170">
                  <c:v>1843.8844058971517</c:v>
                </c:pt>
                <c:pt idx="171">
                  <c:v>886.34393557281328</c:v>
                </c:pt>
                <c:pt idx="172">
                  <c:v>1258.7823172977151</c:v>
                </c:pt>
                <c:pt idx="173">
                  <c:v>3035.8706981382584</c:v>
                </c:pt>
                <c:pt idx="174">
                  <c:v>-260.92381875818319</c:v>
                </c:pt>
                <c:pt idx="175">
                  <c:v>-710.45058132362828</c:v>
                </c:pt>
                <c:pt idx="176">
                  <c:v>-1196.0259073576199</c:v>
                </c:pt>
                <c:pt idx="177">
                  <c:v>-320.06703063430177</c:v>
                </c:pt>
                <c:pt idx="178">
                  <c:v>-952.91011099929165</c:v>
                </c:pt>
                <c:pt idx="179">
                  <c:v>-102.43687356473492</c:v>
                </c:pt>
                <c:pt idx="180">
                  <c:v>-57.718335654626571</c:v>
                </c:pt>
                <c:pt idx="181">
                  <c:v>-760.92381875818319</c:v>
                </c:pt>
                <c:pt idx="182">
                  <c:v>24.809732815505413</c:v>
                </c:pt>
                <c:pt idx="183">
                  <c:v>-1012.0533228754084</c:v>
                </c:pt>
                <c:pt idx="184">
                  <c:v>502.37135109060182</c:v>
                </c:pt>
                <c:pt idx="185">
                  <c:v>-402.91011099929165</c:v>
                </c:pt>
                <c:pt idx="186">
                  <c:v>2234.4261821261753</c:v>
                </c:pt>
                <c:pt idx="187">
                  <c:v>-307.24509822007167</c:v>
                </c:pt>
                <c:pt idx="188">
                  <c:v>500.76860953882169</c:v>
                </c:pt>
                <c:pt idx="189">
                  <c:v>-3292.8204242540633</c:v>
                </c:pt>
                <c:pt idx="190">
                  <c:v>926.72748626214161</c:v>
                </c:pt>
                <c:pt idx="191">
                  <c:v>-1896.4991447921748</c:v>
                </c:pt>
                <c:pt idx="192">
                  <c:v>-818.46428908252346</c:v>
                </c:pt>
                <c:pt idx="193">
                  <c:v>-346.49914479217477</c:v>
                </c:pt>
                <c:pt idx="194">
                  <c:v>647.08988900070835</c:v>
                </c:pt>
                <c:pt idx="195">
                  <c:v>-1205.6423566682934</c:v>
                </c:pt>
                <c:pt idx="196">
                  <c:v>684.26795658647916</c:v>
                </c:pt>
                <c:pt idx="197">
                  <c:v>1182.6652150347009</c:v>
                </c:pt>
                <c:pt idx="198">
                  <c:v>-2996.4991447921748</c:v>
                </c:pt>
                <c:pt idx="199">
                  <c:v>-9.3210772064048797</c:v>
                </c:pt>
                <c:pt idx="200">
                  <c:v>-612.05332287540841</c:v>
                </c:pt>
                <c:pt idx="201">
                  <c:v>-404.03961511651323</c:v>
                </c:pt>
                <c:pt idx="202">
                  <c:v>934.26795658647916</c:v>
                </c:pt>
                <c:pt idx="203">
                  <c:v>-1462.0533228754084</c:v>
                </c:pt>
                <c:pt idx="204">
                  <c:v>3428.015215919062</c:v>
                </c:pt>
                <c:pt idx="205">
                  <c:v>302.37135109060182</c:v>
                </c:pt>
                <c:pt idx="206">
                  <c:v>-607.24509822007167</c:v>
                </c:pt>
                <c:pt idx="207">
                  <c:v>-170.06703063430177</c:v>
                </c:pt>
                <c:pt idx="208">
                  <c:v>-815.25880597896503</c:v>
                </c:pt>
                <c:pt idx="209">
                  <c:v>695.96038488348677</c:v>
                </c:pt>
                <c:pt idx="210">
                  <c:v>1911.9878004012717</c:v>
                </c:pt>
                <c:pt idx="211">
                  <c:v>1057.1795757459367</c:v>
                </c:pt>
                <c:pt idx="212">
                  <c:v>-601.30736944751334</c:v>
                </c:pt>
                <c:pt idx="213">
                  <c:v>-1565.258805978965</c:v>
                </c:pt>
                <c:pt idx="214">
                  <c:v>28.330227813919919</c:v>
                </c:pt>
                <c:pt idx="215">
                  <c:v>792.75490177992833</c:v>
                </c:pt>
                <c:pt idx="216">
                  <c:v>2750.7686095388217</c:v>
                </c:pt>
                <c:pt idx="217">
                  <c:v>363.59054195305362</c:v>
                </c:pt>
                <c:pt idx="218">
                  <c:v>-299.23139046117831</c:v>
                </c:pt>
                <c:pt idx="219">
                  <c:v>-652.91011099929165</c:v>
                </c:pt>
                <c:pt idx="220">
                  <c:v>-607.24509822007167</c:v>
                </c:pt>
                <c:pt idx="221">
                  <c:v>202.37135109060182</c:v>
                </c:pt>
                <c:pt idx="222">
                  <c:v>1409.9118214149385</c:v>
                </c:pt>
                <c:pt idx="223">
                  <c:v>983.13845246925484</c:v>
                </c:pt>
                <c:pt idx="224">
                  <c:v>-2244.8964032403965</c:v>
                </c:pt>
                <c:pt idx="225">
                  <c:v>26.72748626214161</c:v>
                </c:pt>
                <c:pt idx="226">
                  <c:v>626.72748626214161</c:v>
                </c:pt>
                <c:pt idx="227">
                  <c:v>-749.70462789573139</c:v>
                </c:pt>
                <c:pt idx="228">
                  <c:v>-902.91011099929165</c:v>
                </c:pt>
                <c:pt idx="229">
                  <c:v>758.78231729771505</c:v>
                </c:pt>
                <c:pt idx="230">
                  <c:v>985.87069813825838</c:v>
                </c:pt>
                <c:pt idx="231">
                  <c:v>-198.10188634395308</c:v>
                </c:pt>
                <c:pt idx="232">
                  <c:v>191.15216022815002</c:v>
                </c:pt>
                <c:pt idx="233">
                  <c:v>-90.088178585061542</c:v>
                </c:pt>
                <c:pt idx="234">
                  <c:v>-5.6423566682933597</c:v>
                </c:pt>
                <c:pt idx="235">
                  <c:v>-1451.3073694475133</c:v>
                </c:pt>
                <c:pt idx="236">
                  <c:v>-2013.6560644271867</c:v>
                </c:pt>
                <c:pt idx="237">
                  <c:v>508.78231729771505</c:v>
                </c:pt>
                <c:pt idx="238">
                  <c:v>237.47343969003668</c:v>
                </c:pt>
                <c:pt idx="239">
                  <c:v>-516.86154753074516</c:v>
                </c:pt>
                <c:pt idx="240">
                  <c:v>128.33022781391992</c:v>
                </c:pt>
                <c:pt idx="241">
                  <c:v>-306.11559410284826</c:v>
                </c:pt>
                <c:pt idx="242">
                  <c:v>-307.24509822007167</c:v>
                </c:pt>
                <c:pt idx="243">
                  <c:v>181.53571091747654</c:v>
                </c:pt>
                <c:pt idx="244">
                  <c:v>-1054.51285255107</c:v>
                </c:pt>
                <c:pt idx="245">
                  <c:v>305.10359675960353</c:v>
                </c:pt>
                <c:pt idx="246">
                  <c:v>3526.2542488275858</c:v>
                </c:pt>
                <c:pt idx="247">
                  <c:v>-1248.1018863439531</c:v>
                </c:pt>
                <c:pt idx="248">
                  <c:v>-1151.3073694475133</c:v>
                </c:pt>
                <c:pt idx="249">
                  <c:v>128.33022781391992</c:v>
                </c:pt>
                <c:pt idx="250">
                  <c:v>2452.3713510906018</c:v>
                </c:pt>
                <c:pt idx="251">
                  <c:v>991.15216022815002</c:v>
                </c:pt>
                <c:pt idx="252">
                  <c:v>2039.0761812418168</c:v>
                </c:pt>
                <c:pt idx="253">
                  <c:v>-2186.4094580469464</c:v>
                </c:pt>
                <c:pt idx="254">
                  <c:v>153.50085520782523</c:v>
                </c:pt>
                <c:pt idx="255">
                  <c:v>302.37135109060182</c:v>
                </c:pt>
                <c:pt idx="256">
                  <c:v>-1515.258805978965</c:v>
                </c:pt>
                <c:pt idx="257">
                  <c:v>737.47343969003668</c:v>
                </c:pt>
                <c:pt idx="258">
                  <c:v>2534.2679565864792</c:v>
                </c:pt>
                <c:pt idx="259">
                  <c:v>789.54941867637172</c:v>
                </c:pt>
                <c:pt idx="260">
                  <c:v>783.13845246925484</c:v>
                </c:pt>
                <c:pt idx="261">
                  <c:v>-1162.0533228754084</c:v>
                </c:pt>
                <c:pt idx="262">
                  <c:v>855.57683419415844</c:v>
                </c:pt>
                <c:pt idx="263">
                  <c:v>1376.7274862621416</c:v>
                </c:pt>
                <c:pt idx="264">
                  <c:v>-286.88269548150129</c:v>
                </c:pt>
                <c:pt idx="265">
                  <c:v>2605.5768341941584</c:v>
                </c:pt>
                <c:pt idx="266">
                  <c:v>2210.385058849497</c:v>
                </c:pt>
                <c:pt idx="267">
                  <c:v>645.48714744893005</c:v>
                </c:pt>
                <c:pt idx="268">
                  <c:v>-952.91011099929165</c:v>
                </c:pt>
                <c:pt idx="269">
                  <c:v>89.076181241816812</c:v>
                </c:pt>
                <c:pt idx="270">
                  <c:v>1285.8706981382584</c:v>
                </c:pt>
                <c:pt idx="271">
                  <c:v>-1007.7183356546266</c:v>
                </c:pt>
                <c:pt idx="272">
                  <c:v>-910.45058132362828</c:v>
                </c:pt>
                <c:pt idx="273">
                  <c:v>1701.8981136560469</c:v>
                </c:pt>
                <c:pt idx="274">
                  <c:v>-366.86154753074516</c:v>
                </c:pt>
                <c:pt idx="275">
                  <c:v>-599.23139046117831</c:v>
                </c:pt>
                <c:pt idx="276">
                  <c:v>779.93296936569823</c:v>
                </c:pt>
                <c:pt idx="277">
                  <c:v>-1515.258805978965</c:v>
                </c:pt>
                <c:pt idx="278">
                  <c:v>-498.10188634395308</c:v>
                </c:pt>
                <c:pt idx="279">
                  <c:v>1023.5220031585832</c:v>
                </c:pt>
                <c:pt idx="280">
                  <c:v>289.54941867637172</c:v>
                </c:pt>
                <c:pt idx="281">
                  <c:v>139.07618124181681</c:v>
                </c:pt>
                <c:pt idx="282">
                  <c:v>585.87069813825838</c:v>
                </c:pt>
                <c:pt idx="283">
                  <c:v>-73.27251373785839</c:v>
                </c:pt>
                <c:pt idx="284">
                  <c:v>-1499.7046278957314</c:v>
                </c:pt>
                <c:pt idx="285">
                  <c:v>1393.8844058971517</c:v>
                </c:pt>
                <c:pt idx="286">
                  <c:v>3823.2069912637235</c:v>
                </c:pt>
                <c:pt idx="287">
                  <c:v>-910.92381875818319</c:v>
                </c:pt>
                <c:pt idx="288">
                  <c:v>-306.11559410284826</c:v>
                </c:pt>
                <c:pt idx="289">
                  <c:v>-402.43687356473492</c:v>
                </c:pt>
                <c:pt idx="290">
                  <c:v>-960.92381875818319</c:v>
                </c:pt>
                <c:pt idx="291">
                  <c:v>-1262.0533228754084</c:v>
                </c:pt>
                <c:pt idx="292">
                  <c:v>-906.11559410284826</c:v>
                </c:pt>
                <c:pt idx="293">
                  <c:v>381.53571091747654</c:v>
                </c:pt>
                <c:pt idx="294">
                  <c:v>-105.64235666829336</c:v>
                </c:pt>
                <c:pt idx="295">
                  <c:v>100.29537210426861</c:v>
                </c:pt>
                <c:pt idx="296">
                  <c:v>326.72748626214161</c:v>
                </c:pt>
                <c:pt idx="297">
                  <c:v>2266.7960250566102</c:v>
                </c:pt>
                <c:pt idx="298">
                  <c:v>-1497.6286489093982</c:v>
                </c:pt>
                <c:pt idx="299">
                  <c:v>-693.29366168861816</c:v>
                </c:pt>
                <c:pt idx="300">
                  <c:v>-215.25880597896503</c:v>
                </c:pt>
                <c:pt idx="301">
                  <c:v>-1388.0121995987283</c:v>
                </c:pt>
                <c:pt idx="302">
                  <c:v>-2112.0533228754084</c:v>
                </c:pt>
                <c:pt idx="303">
                  <c:v>40.67892279359512</c:v>
                </c:pt>
                <c:pt idx="304">
                  <c:v>-391.21768270228495</c:v>
                </c:pt>
                <c:pt idx="305">
                  <c:v>-294.42316580584156</c:v>
                </c:pt>
                <c:pt idx="306">
                  <c:v>392.75490177992833</c:v>
                </c:pt>
                <c:pt idx="307">
                  <c:v>383.13845246925484</c:v>
                </c:pt>
                <c:pt idx="308">
                  <c:v>-191.21768270228495</c:v>
                </c:pt>
                <c:pt idx="309">
                  <c:v>-404.03961511651323</c:v>
                </c:pt>
                <c:pt idx="310">
                  <c:v>-3004.0396151165132</c:v>
                </c:pt>
                <c:pt idx="311">
                  <c:v>-507.71833565462657</c:v>
                </c:pt>
                <c:pt idx="312">
                  <c:v>-1593.2936616886182</c:v>
                </c:pt>
                <c:pt idx="313">
                  <c:v>289.07618124181681</c:v>
                </c:pt>
                <c:pt idx="314">
                  <c:v>2315.1932835048283</c:v>
                </c:pt>
                <c:pt idx="315">
                  <c:v>1932.6652150347009</c:v>
                </c:pt>
                <c:pt idx="316">
                  <c:v>-1799.2313904611783</c:v>
                </c:pt>
                <c:pt idx="317">
                  <c:v>-3210.4505813236283</c:v>
                </c:pt>
                <c:pt idx="318">
                  <c:v>-396.02590735761987</c:v>
                </c:pt>
                <c:pt idx="319">
                  <c:v>1075.1247447103633</c:v>
                </c:pt>
                <c:pt idx="320">
                  <c:v>-1994.8964032403965</c:v>
                </c:pt>
                <c:pt idx="321">
                  <c:v>892.75490177992833</c:v>
                </c:pt>
                <c:pt idx="322">
                  <c:v>1078.3302278139199</c:v>
                </c:pt>
                <c:pt idx="323">
                  <c:v>-1008.84783977185</c:v>
                </c:pt>
                <c:pt idx="324">
                  <c:v>-1004.0396151165132</c:v>
                </c:pt>
                <c:pt idx="325">
                  <c:v>-2302.4368735647349</c:v>
                </c:pt>
                <c:pt idx="326">
                  <c:v>883.13845246925484</c:v>
                </c:pt>
                <c:pt idx="327">
                  <c:v>691.15216022815002</c:v>
                </c:pt>
                <c:pt idx="328">
                  <c:v>-209.32107720640488</c:v>
                </c:pt>
                <c:pt idx="329">
                  <c:v>3524.8097328155054</c:v>
                </c:pt>
                <c:pt idx="330">
                  <c:v>981.53571091747654</c:v>
                </c:pt>
                <c:pt idx="331">
                  <c:v>-494.89640324039647</c:v>
                </c:pt>
                <c:pt idx="332">
                  <c:v>-1648.1018863439531</c:v>
                </c:pt>
                <c:pt idx="333">
                  <c:v>4531.0624734829216</c:v>
                </c:pt>
                <c:pt idx="334">
                  <c:v>-1392.8204242540633</c:v>
                </c:pt>
                <c:pt idx="335">
                  <c:v>281.53571091747654</c:v>
                </c:pt>
                <c:pt idx="336">
                  <c:v>2729.4597319311433</c:v>
                </c:pt>
                <c:pt idx="337">
                  <c:v>-598.10188634395308</c:v>
                </c:pt>
                <c:pt idx="338">
                  <c:v>175.1247447103633</c:v>
                </c:pt>
                <c:pt idx="339">
                  <c:v>1594.3576433317066</c:v>
                </c:pt>
                <c:pt idx="340">
                  <c:v>-1858.84783977185</c:v>
                </c:pt>
                <c:pt idx="341">
                  <c:v>-2812.0533228754084</c:v>
                </c:pt>
                <c:pt idx="342">
                  <c:v>-202.91011099929165</c:v>
                </c:pt>
                <c:pt idx="343">
                  <c:v>-1170.0670306343018</c:v>
                </c:pt>
                <c:pt idx="344">
                  <c:v>383.13845246925484</c:v>
                </c:pt>
                <c:pt idx="345">
                  <c:v>1383.1384524692548</c:v>
                </c:pt>
                <c:pt idx="346">
                  <c:v>-1907.2450982200717</c:v>
                </c:pt>
                <c:pt idx="347">
                  <c:v>-801.30736944751334</c:v>
                </c:pt>
                <c:pt idx="348">
                  <c:v>-1404.0396151165132</c:v>
                </c:pt>
                <c:pt idx="349">
                  <c:v>698.69263055248666</c:v>
                </c:pt>
                <c:pt idx="350">
                  <c:v>-1110.4505813236283</c:v>
                </c:pt>
                <c:pt idx="351">
                  <c:v>-243.29366168861816</c:v>
                </c:pt>
                <c:pt idx="352">
                  <c:v>-1444.8964032403965</c:v>
                </c:pt>
                <c:pt idx="353">
                  <c:v>-1108.84783977185</c:v>
                </c:pt>
                <c:pt idx="354">
                  <c:v>340.67892279359512</c:v>
                </c:pt>
                <c:pt idx="355">
                  <c:v>-307.24509822007167</c:v>
                </c:pt>
                <c:pt idx="356">
                  <c:v>43.884405897151737</c:v>
                </c:pt>
                <c:pt idx="357">
                  <c:v>-318.46428908252346</c:v>
                </c:pt>
                <c:pt idx="358">
                  <c:v>855.57683419415844</c:v>
                </c:pt>
                <c:pt idx="359">
                  <c:v>-1308.84783977185</c:v>
                </c:pt>
                <c:pt idx="360">
                  <c:v>-710.45058132362828</c:v>
                </c:pt>
                <c:pt idx="361">
                  <c:v>40.67892279359512</c:v>
                </c:pt>
                <c:pt idx="362">
                  <c:v>-1380.4717292743881</c:v>
                </c:pt>
                <c:pt idx="363">
                  <c:v>-1502.4368735647349</c:v>
                </c:pt>
                <c:pt idx="364">
                  <c:v>-608.84783977184998</c:v>
                </c:pt>
                <c:pt idx="365">
                  <c:v>1497.5631264352651</c:v>
                </c:pt>
                <c:pt idx="366">
                  <c:v>258.78231729771505</c:v>
                </c:pt>
                <c:pt idx="367">
                  <c:v>-100.83413201295662</c:v>
                </c:pt>
                <c:pt idx="368">
                  <c:v>-616.86154753074516</c:v>
                </c:pt>
                <c:pt idx="369">
                  <c:v>-688.01219959872833</c:v>
                </c:pt>
                <c:pt idx="370">
                  <c:v>-210.45058132362828</c:v>
                </c:pt>
                <c:pt idx="371">
                  <c:v>425.1247447103633</c:v>
                </c:pt>
                <c:pt idx="372">
                  <c:v>389.07618124181681</c:v>
                </c:pt>
                <c:pt idx="373">
                  <c:v>25.124744710363302</c:v>
                </c:pt>
                <c:pt idx="374">
                  <c:v>-1305.6423566682934</c:v>
                </c:pt>
                <c:pt idx="375">
                  <c:v>-1743.2936616886182</c:v>
                </c:pt>
                <c:pt idx="376">
                  <c:v>-107.24509822007167</c:v>
                </c:pt>
                <c:pt idx="377">
                  <c:v>142.28166434537343</c:v>
                </c:pt>
                <c:pt idx="378">
                  <c:v>1337.4734396900367</c:v>
                </c:pt>
                <c:pt idx="379">
                  <c:v>-307.24509822007167</c:v>
                </c:pt>
                <c:pt idx="380">
                  <c:v>1017.9255291738336</c:v>
                </c:pt>
                <c:pt idx="381">
                  <c:v>-104.03961511651323</c:v>
                </c:pt>
                <c:pt idx="382">
                  <c:v>2435.8706981382584</c:v>
                </c:pt>
                <c:pt idx="383">
                  <c:v>935.87069813825838</c:v>
                </c:pt>
                <c:pt idx="384">
                  <c:v>2403.9740926423801</c:v>
                </c:pt>
                <c:pt idx="385">
                  <c:v>1750.7686095388217</c:v>
                </c:pt>
                <c:pt idx="386">
                  <c:v>-610.45058132362828</c:v>
                </c:pt>
                <c:pt idx="387">
                  <c:v>581.53571091747654</c:v>
                </c:pt>
                <c:pt idx="388">
                  <c:v>891.15216022815002</c:v>
                </c:pt>
                <c:pt idx="389">
                  <c:v>1834.2679565864792</c:v>
                </c:pt>
                <c:pt idx="390">
                  <c:v>2920.0015081601668</c:v>
                </c:pt>
                <c:pt idx="391">
                  <c:v>-1041.6909201368398</c:v>
                </c:pt>
                <c:pt idx="392">
                  <c:v>-5.6423566682933597</c:v>
                </c:pt>
                <c:pt idx="393">
                  <c:v>-659.32107720640488</c:v>
                </c:pt>
                <c:pt idx="394">
                  <c:v>1021.9192616068049</c:v>
                </c:pt>
                <c:pt idx="395">
                  <c:v>393.88440589715174</c:v>
                </c:pt>
                <c:pt idx="396">
                  <c:v>-1105.6423566682934</c:v>
                </c:pt>
                <c:pt idx="397">
                  <c:v>-1898.1018863439531</c:v>
                </c:pt>
                <c:pt idx="398">
                  <c:v>-1007.2450982200717</c:v>
                </c:pt>
                <c:pt idx="399">
                  <c:v>460.385058849497</c:v>
                </c:pt>
                <c:pt idx="400">
                  <c:v>475.1247447103633</c:v>
                </c:pt>
                <c:pt idx="401">
                  <c:v>3250.7686095388217</c:v>
                </c:pt>
                <c:pt idx="402">
                  <c:v>-113.65606442718672</c:v>
                </c:pt>
                <c:pt idx="403">
                  <c:v>1201.8981136560469</c:v>
                </c:pt>
                <c:pt idx="404">
                  <c:v>-863.65606442718672</c:v>
                </c:pt>
                <c:pt idx="405">
                  <c:v>-904.03961511651323</c:v>
                </c:pt>
                <c:pt idx="406">
                  <c:v>1489.0761812418168</c:v>
                </c:pt>
                <c:pt idx="407">
                  <c:v>737.47343969003668</c:v>
                </c:pt>
                <c:pt idx="408">
                  <c:v>1291.15216022815</c:v>
                </c:pt>
                <c:pt idx="409">
                  <c:v>-1608.84783977185</c:v>
                </c:pt>
                <c:pt idx="410">
                  <c:v>92.754901779928332</c:v>
                </c:pt>
                <c:pt idx="411">
                  <c:v>-873.27251373785839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D-4915-A08A-89892D3AB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37520"/>
        <c:axId val="301442096"/>
      </c:scatterChart>
      <c:valAx>
        <c:axId val="30143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442096"/>
        <c:crosses val="autoZero"/>
        <c:crossBetween val="midCat"/>
      </c:valAx>
      <c:valAx>
        <c:axId val="301442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143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mtst0903.3!$AG$2:$AG$413</c:f>
              <c:numCache>
                <c:formatCode>General</c:formatCode>
                <c:ptCount val="4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</c:numCache>
            </c:numRef>
          </c:xVal>
          <c:yVal>
            <c:numRef>
              <c:f>mtst0903.3!$BA$27:$BA$438</c:f>
              <c:numCache>
                <c:formatCode>General</c:formatCode>
                <c:ptCount val="412"/>
                <c:pt idx="0">
                  <c:v>-974.97027581794464</c:v>
                </c:pt>
                <c:pt idx="1">
                  <c:v>1998.663970354557</c:v>
                </c:pt>
                <c:pt idx="2">
                  <c:v>1411.7462079607922</c:v>
                </c:pt>
                <c:pt idx="3">
                  <c:v>-198.62842236368306</c:v>
                </c:pt>
                <c:pt idx="4">
                  <c:v>-1748.7484881335586</c:v>
                </c:pt>
                <c:pt idx="5">
                  <c:v>57.404566249351774</c:v>
                </c:pt>
                <c:pt idx="6">
                  <c:v>1909.682055394067</c:v>
                </c:pt>
                <c:pt idx="7">
                  <c:v>-750.11658973723752</c:v>
                </c:pt>
                <c:pt idx="8">
                  <c:v>-311.00623224920855</c:v>
                </c:pt>
                <c:pt idx="9">
                  <c:v>-1041.1072663770938</c:v>
                </c:pt>
                <c:pt idx="10">
                  <c:v>-564.66455197382675</c:v>
                </c:pt>
                <c:pt idx="11">
                  <c:v>399.88341026276248</c:v>
                </c:pt>
                <c:pt idx="12">
                  <c:v>1180.2770722292298</c:v>
                </c:pt>
                <c:pt idx="13">
                  <c:v>1334.3049803681988</c:v>
                </c:pt>
                <c:pt idx="14">
                  <c:v>-698.62842236368306</c:v>
                </c:pt>
                <c:pt idx="15">
                  <c:v>-1224.9702758179446</c:v>
                </c:pt>
                <c:pt idx="16">
                  <c:v>-477.64884389113286</c:v>
                </c:pt>
                <c:pt idx="17">
                  <c:v>-194.61971904558777</c:v>
                </c:pt>
                <c:pt idx="18">
                  <c:v>-194.61971904558777</c:v>
                </c:pt>
                <c:pt idx="19">
                  <c:v>310.72189348521715</c:v>
                </c:pt>
                <c:pt idx="20">
                  <c:v>-741.10726637709377</c:v>
                </c:pt>
                <c:pt idx="21">
                  <c:v>-1448.6284223636831</c:v>
                </c:pt>
                <c:pt idx="22">
                  <c:v>2123.5415568085009</c:v>
                </c:pt>
                <c:pt idx="23">
                  <c:v>-1069.9630593105212</c:v>
                </c:pt>
                <c:pt idx="24">
                  <c:v>-1394.6197190455878</c:v>
                </c:pt>
                <c:pt idx="25">
                  <c:v>325.02972418205536</c:v>
                </c:pt>
                <c:pt idx="26">
                  <c:v>-300.23665550711303</c:v>
                </c:pt>
                <c:pt idx="27">
                  <c:v>-2324.360555863841</c:v>
                </c:pt>
                <c:pt idx="28">
                  <c:v>203.69039168285235</c:v>
                </c:pt>
                <c:pt idx="29">
                  <c:v>-98.628422363683057</c:v>
                </c:pt>
                <c:pt idx="30">
                  <c:v>1348.8881349957592</c:v>
                </c:pt>
                <c:pt idx="31">
                  <c:v>1363.4444739900136</c:v>
                </c:pt>
                <c:pt idx="32">
                  <c:v>-100.42340418208187</c:v>
                </c:pt>
                <c:pt idx="33">
                  <c:v>2237.5838979623149</c:v>
                </c:pt>
                <c:pt idx="34">
                  <c:v>-899.84786227188852</c:v>
                </c:pt>
                <c:pt idx="35">
                  <c:v>-777.64884389113286</c:v>
                </c:pt>
                <c:pt idx="36">
                  <c:v>-455.7091825425523</c:v>
                </c:pt>
                <c:pt idx="37">
                  <c:v>2475.639444136159</c:v>
                </c:pt>
                <c:pt idx="38">
                  <c:v>-1174.2596949148392</c:v>
                </c:pt>
                <c:pt idx="39">
                  <c:v>-834.17002905835943</c:v>
                </c:pt>
                <c:pt idx="40">
                  <c:v>765.82997094164057</c:v>
                </c:pt>
                <c:pt idx="41">
                  <c:v>-1541.1072663770938</c:v>
                </c:pt>
                <c:pt idx="42">
                  <c:v>-1009.5180648756541</c:v>
                </c:pt>
                <c:pt idx="43">
                  <c:v>305.38028095441223</c:v>
                </c:pt>
                <c:pt idx="44">
                  <c:v>945.77898483100398</c:v>
                </c:pt>
                <c:pt idx="45">
                  <c:v>-1917.1831870053556</c:v>
                </c:pt>
                <c:pt idx="46">
                  <c:v>1701.2515118664414</c:v>
                </c:pt>
                <c:pt idx="47">
                  <c:v>630.27707222922982</c:v>
                </c:pt>
                <c:pt idx="48">
                  <c:v>-975.84872323739546</c:v>
                </c:pt>
                <c:pt idx="49">
                  <c:v>-500.11658973723752</c:v>
                </c:pt>
                <c:pt idx="50">
                  <c:v>-377.64884389113286</c:v>
                </c:pt>
                <c:pt idx="51">
                  <c:v>1132.0373256111816</c:v>
                </c:pt>
                <c:pt idx="52">
                  <c:v>363.44447399001365</c:v>
                </c:pt>
                <c:pt idx="53">
                  <c:v>2095.778984831004</c:v>
                </c:pt>
                <c:pt idx="54">
                  <c:v>-1017.1831870053556</c:v>
                </c:pt>
                <c:pt idx="55">
                  <c:v>401.82872695936021</c:v>
                </c:pt>
                <c:pt idx="56">
                  <c:v>1198.663970354557</c:v>
                </c:pt>
                <c:pt idx="57">
                  <c:v>1530.2770722292298</c:v>
                </c:pt>
                <c:pt idx="58">
                  <c:v>499.88341026276248</c:v>
                </c:pt>
                <c:pt idx="59">
                  <c:v>1151.2515118664414</c:v>
                </c:pt>
                <c:pt idx="60">
                  <c:v>2715.8299709416406</c:v>
                </c:pt>
                <c:pt idx="61">
                  <c:v>-90.102156722392465</c:v>
                </c:pt>
                <c:pt idx="62">
                  <c:v>-76.4584431914991</c:v>
                </c:pt>
                <c:pt idx="63">
                  <c:v>-290.10215672239246</c:v>
                </c:pt>
                <c:pt idx="64">
                  <c:v>1099.763344492887</c:v>
                </c:pt>
                <c:pt idx="65">
                  <c:v>-1071.4512266840757</c:v>
                </c:pt>
                <c:pt idx="66">
                  <c:v>-1766.474507015264</c:v>
                </c:pt>
                <c:pt idx="67">
                  <c:v>8.8927336229062348</c:v>
                </c:pt>
                <c:pt idx="68">
                  <c:v>330.27707222922982</c:v>
                </c:pt>
                <c:pt idx="69">
                  <c:v>-467.96267438881841</c:v>
                </c:pt>
                <c:pt idx="70">
                  <c:v>553.69039168285235</c:v>
                </c:pt>
                <c:pt idx="71">
                  <c:v>834.30498036819881</c:v>
                </c:pt>
                <c:pt idx="72">
                  <c:v>-1056.1894456220543</c:v>
                </c:pt>
                <c:pt idx="73">
                  <c:v>672.69538651994662</c:v>
                </c:pt>
                <c:pt idx="74">
                  <c:v>450.15213772811148</c:v>
                </c:pt>
                <c:pt idx="75">
                  <c:v>24.151276762604539</c:v>
                </c:pt>
                <c:pt idx="76">
                  <c:v>925.7403050851608</c:v>
                </c:pt>
                <c:pt idx="77">
                  <c:v>-2211.0062322492086</c:v>
                </c:pt>
                <c:pt idx="78">
                  <c:v>602.20222430929789</c:v>
                </c:pt>
                <c:pt idx="79">
                  <c:v>-339.27810651478285</c:v>
                </c:pt>
                <c:pt idx="80">
                  <c:v>960.72189348521715</c:v>
                </c:pt>
                <c:pt idx="81">
                  <c:v>1072.8056179021223</c:v>
                </c:pt>
                <c:pt idx="82">
                  <c:v>528.54877331592434</c:v>
                </c:pt>
                <c:pt idx="83">
                  <c:v>27.22847245871526</c:v>
                </c:pt>
                <c:pt idx="84">
                  <c:v>-0.23665550711302785</c:v>
                </c:pt>
                <c:pt idx="85">
                  <c:v>1598.8881349957592</c:v>
                </c:pt>
                <c:pt idx="86">
                  <c:v>669.32689999455761</c:v>
                </c:pt>
                <c:pt idx="87">
                  <c:v>-948.74848813355857</c:v>
                </c:pt>
                <c:pt idx="88">
                  <c:v>-1089.7419594127623</c:v>
                </c:pt>
                <c:pt idx="89">
                  <c:v>-1748.6284223636831</c:v>
                </c:pt>
                <c:pt idx="90">
                  <c:v>59.233726111662691</c:v>
                </c:pt>
                <c:pt idx="91">
                  <c:v>-1664.6645519738267</c:v>
                </c:pt>
                <c:pt idx="92">
                  <c:v>-651.11186500424083</c:v>
                </c:pt>
                <c:pt idx="93">
                  <c:v>-919.72292777077018</c:v>
                </c:pt>
                <c:pt idx="94">
                  <c:v>-467.96267438881841</c:v>
                </c:pt>
                <c:pt idx="95">
                  <c:v>149.57659581791813</c:v>
                </c:pt>
                <c:pt idx="96">
                  <c:v>-1077.3046134800534</c:v>
                </c:pt>
                <c:pt idx="97">
                  <c:v>-376.4584431914991</c:v>
                </c:pt>
                <c:pt idx="98">
                  <c:v>-417.18318700535565</c:v>
                </c:pt>
                <c:pt idx="99">
                  <c:v>2525.7403050851608</c:v>
                </c:pt>
                <c:pt idx="100">
                  <c:v>1223.5415568085009</c:v>
                </c:pt>
                <c:pt idx="101">
                  <c:v>-1462.4161020376851</c:v>
                </c:pt>
                <c:pt idx="102">
                  <c:v>1509.8978432776075</c:v>
                </c:pt>
                <c:pt idx="103">
                  <c:v>740.48193512434591</c:v>
                </c:pt>
                <c:pt idx="104">
                  <c:v>-288.613989348838</c:v>
                </c:pt>
                <c:pt idx="105">
                  <c:v>-524.97027581794464</c:v>
                </c:pt>
                <c:pt idx="106">
                  <c:v>-634.17002905835943</c:v>
                </c:pt>
                <c:pt idx="107">
                  <c:v>925.7403050851608</c:v>
                </c:pt>
                <c:pt idx="108">
                  <c:v>399.76334449288697</c:v>
                </c:pt>
                <c:pt idx="109">
                  <c:v>-2751.1118650042408</c:v>
                </c:pt>
                <c:pt idx="110">
                  <c:v>2109.8978432776075</c:v>
                </c:pt>
                <c:pt idx="111">
                  <c:v>-166.47450701526395</c:v>
                </c:pt>
                <c:pt idx="112">
                  <c:v>1810.7218934852172</c:v>
                </c:pt>
                <c:pt idx="113">
                  <c:v>-601.33602964544298</c:v>
                </c:pt>
                <c:pt idx="114">
                  <c:v>248.88813499575917</c:v>
                </c:pt>
                <c:pt idx="115">
                  <c:v>-198.62842236368306</c:v>
                </c:pt>
                <c:pt idx="116">
                  <c:v>1110.7218934852172</c:v>
                </c:pt>
                <c:pt idx="117">
                  <c:v>230.27707222922982</c:v>
                </c:pt>
                <c:pt idx="118">
                  <c:v>-315.69501963180119</c:v>
                </c:pt>
                <c:pt idx="119">
                  <c:v>675.639444136159</c:v>
                </c:pt>
                <c:pt idx="120">
                  <c:v>-428.68254947143214</c:v>
                </c:pt>
                <c:pt idx="121">
                  <c:v>-963.17638460027229</c:v>
                </c:pt>
                <c:pt idx="122">
                  <c:v>398.66397035455702</c:v>
                </c:pt>
                <c:pt idx="123">
                  <c:v>1740.4819351243459</c:v>
                </c:pt>
                <c:pt idx="124">
                  <c:v>-367.96267438881841</c:v>
                </c:pt>
                <c:pt idx="125">
                  <c:v>-398.62842236368306</c:v>
                </c:pt>
                <c:pt idx="126">
                  <c:v>-648.62842236368306</c:v>
                </c:pt>
                <c:pt idx="127">
                  <c:v>-398.74848813355857</c:v>
                </c:pt>
                <c:pt idx="128">
                  <c:v>-166.47450701526395</c:v>
                </c:pt>
                <c:pt idx="129">
                  <c:v>-566.47450701526395</c:v>
                </c:pt>
                <c:pt idx="130">
                  <c:v>-459.51806487565409</c:v>
                </c:pt>
                <c:pt idx="131">
                  <c:v>157.40456624935177</c:v>
                </c:pt>
                <c:pt idx="132">
                  <c:v>230.27707222922982</c:v>
                </c:pt>
                <c:pt idx="133">
                  <c:v>-507.96522261958307</c:v>
                </c:pt>
                <c:pt idx="134">
                  <c:v>-146.30960831714765</c:v>
                </c:pt>
                <c:pt idx="135">
                  <c:v>-194.61971904558777</c:v>
                </c:pt>
                <c:pt idx="136">
                  <c:v>-1519.7229277707702</c:v>
                </c:pt>
                <c:pt idx="137">
                  <c:v>-848.74848813355857</c:v>
                </c:pt>
                <c:pt idx="138">
                  <c:v>-1474.2596949148392</c:v>
                </c:pt>
                <c:pt idx="139">
                  <c:v>1523.5415568085009</c:v>
                </c:pt>
                <c:pt idx="140">
                  <c:v>-641.10726637709377</c:v>
                </c:pt>
                <c:pt idx="141">
                  <c:v>-859.51806487565409</c:v>
                </c:pt>
                <c:pt idx="142">
                  <c:v>-100.23665550711303</c:v>
                </c:pt>
                <c:pt idx="143">
                  <c:v>-1917.9626743888184</c:v>
                </c:pt>
                <c:pt idx="144">
                  <c:v>-566.47450701526395</c:v>
                </c:pt>
                <c:pt idx="145">
                  <c:v>-456.18944562205434</c:v>
                </c:pt>
                <c:pt idx="146">
                  <c:v>759.23372611166269</c:v>
                </c:pt>
                <c:pt idx="147">
                  <c:v>-4062.943399918433</c:v>
                </c:pt>
                <c:pt idx="148">
                  <c:v>-309.51806487565409</c:v>
                </c:pt>
                <c:pt idx="149">
                  <c:v>-971.45122668407566</c:v>
                </c:pt>
                <c:pt idx="150">
                  <c:v>178.78890485567536</c:v>
                </c:pt>
                <c:pt idx="151">
                  <c:v>310.72189348521715</c:v>
                </c:pt>
                <c:pt idx="152">
                  <c:v>-174.2596949148392</c:v>
                </c:pt>
                <c:pt idx="153">
                  <c:v>422.69538651994662</c:v>
                </c:pt>
                <c:pt idx="154">
                  <c:v>1498.663970354557</c:v>
                </c:pt>
                <c:pt idx="155">
                  <c:v>1272.3511561088671</c:v>
                </c:pt>
                <c:pt idx="156">
                  <c:v>283.52549298473605</c:v>
                </c:pt>
                <c:pt idx="157">
                  <c:v>-734.17002905835943</c:v>
                </c:pt>
                <c:pt idx="158">
                  <c:v>-339.27810651478285</c:v>
                </c:pt>
                <c:pt idx="159">
                  <c:v>-200.11658973723752</c:v>
                </c:pt>
                <c:pt idx="160">
                  <c:v>-507.96522261958307</c:v>
                </c:pt>
                <c:pt idx="161">
                  <c:v>-2477.6488438911329</c:v>
                </c:pt>
                <c:pt idx="162">
                  <c:v>-739.27810651478285</c:v>
                </c:pt>
                <c:pt idx="163">
                  <c:v>133.52549298473605</c:v>
                </c:pt>
                <c:pt idx="164">
                  <c:v>-1151.336029645443</c:v>
                </c:pt>
                <c:pt idx="165">
                  <c:v>-911.00623224920855</c:v>
                </c:pt>
                <c:pt idx="166">
                  <c:v>-2447.3664276539057</c:v>
                </c:pt>
                <c:pt idx="167">
                  <c:v>108.89273362290623</c:v>
                </c:pt>
                <c:pt idx="168">
                  <c:v>834.50994018852725</c:v>
                </c:pt>
                <c:pt idx="169">
                  <c:v>-800.23665550711303</c:v>
                </c:pt>
                <c:pt idx="170">
                  <c:v>1951.3715776363169</c:v>
                </c:pt>
                <c:pt idx="171">
                  <c:v>1132.0373256111816</c:v>
                </c:pt>
                <c:pt idx="172">
                  <c:v>1272.3511561088671</c:v>
                </c:pt>
                <c:pt idx="173">
                  <c:v>2284.3049803681988</c:v>
                </c:pt>
                <c:pt idx="174">
                  <c:v>-619.72292777077018</c:v>
                </c:pt>
                <c:pt idx="175">
                  <c:v>-301.33602964544298</c:v>
                </c:pt>
                <c:pt idx="176">
                  <c:v>-862.41610203768505</c:v>
                </c:pt>
                <c:pt idx="177">
                  <c:v>-597.79777569070211</c:v>
                </c:pt>
                <c:pt idx="178">
                  <c:v>-616.47450701526395</c:v>
                </c:pt>
                <c:pt idx="179">
                  <c:v>428.54877331592434</c:v>
                </c:pt>
                <c:pt idx="180">
                  <c:v>-89.278106514782849</c:v>
                </c:pt>
                <c:pt idx="181">
                  <c:v>-1119.7229277707702</c:v>
                </c:pt>
                <c:pt idx="182">
                  <c:v>-2093.2427974012717</c:v>
                </c:pt>
                <c:pt idx="183">
                  <c:v>-676.4584431914991</c:v>
                </c:pt>
                <c:pt idx="184">
                  <c:v>909.89784327760754</c:v>
                </c:pt>
                <c:pt idx="185">
                  <c:v>-66.474507015263953</c:v>
                </c:pt>
                <c:pt idx="186">
                  <c:v>-1948.9264167678921</c:v>
                </c:pt>
                <c:pt idx="187">
                  <c:v>199.76334449288697</c:v>
                </c:pt>
                <c:pt idx="188">
                  <c:v>965.82997094164057</c:v>
                </c:pt>
                <c:pt idx="189">
                  <c:v>-3156.1894456220543</c:v>
                </c:pt>
                <c:pt idx="190">
                  <c:v>288.99376775079145</c:v>
                </c:pt>
                <c:pt idx="191">
                  <c:v>-1298.7484881335586</c:v>
                </c:pt>
                <c:pt idx="192">
                  <c:v>-940.76627388833731</c:v>
                </c:pt>
                <c:pt idx="193">
                  <c:v>251.25151186644143</c:v>
                </c:pt>
                <c:pt idx="194">
                  <c:v>983.52549298473605</c:v>
                </c:pt>
                <c:pt idx="195">
                  <c:v>-674.2596949148392</c:v>
                </c:pt>
                <c:pt idx="196">
                  <c:v>-288.25379203920784</c:v>
                </c:pt>
                <c:pt idx="197">
                  <c:v>-27.194382097877678</c:v>
                </c:pt>
                <c:pt idx="198">
                  <c:v>-2398.7484881335586</c:v>
                </c:pt>
                <c:pt idx="199">
                  <c:v>-196.30960831714765</c:v>
                </c:pt>
                <c:pt idx="200">
                  <c:v>-276.4584431914991</c:v>
                </c:pt>
                <c:pt idx="201">
                  <c:v>135.33544802617325</c:v>
                </c:pt>
                <c:pt idx="202">
                  <c:v>-38.253792039207838</c:v>
                </c:pt>
                <c:pt idx="203">
                  <c:v>-1126.4584431914991</c:v>
                </c:pt>
                <c:pt idx="204">
                  <c:v>687.05660008156701</c:v>
                </c:pt>
                <c:pt idx="205">
                  <c:v>709.89784327760754</c:v>
                </c:pt>
                <c:pt idx="206">
                  <c:v>-100.23665550711303</c:v>
                </c:pt>
                <c:pt idx="207">
                  <c:v>-447.79777569070211</c:v>
                </c:pt>
                <c:pt idx="208">
                  <c:v>-675.84872323739546</c:v>
                </c:pt>
                <c:pt idx="209">
                  <c:v>1235.3354480261733</c:v>
                </c:pt>
                <c:pt idx="210">
                  <c:v>1630.2869066169296</c:v>
                </c:pt>
                <c:pt idx="211">
                  <c:v>1193.8105543779457</c:v>
                </c:pt>
                <c:pt idx="212">
                  <c:v>-174.97027581794464</c:v>
                </c:pt>
                <c:pt idx="213">
                  <c:v>-1425.8487232373955</c:v>
                </c:pt>
                <c:pt idx="214">
                  <c:v>-421.21109514432464</c:v>
                </c:pt>
                <c:pt idx="215">
                  <c:v>1299.763344492887</c:v>
                </c:pt>
                <c:pt idx="216">
                  <c:v>3215.8299709416406</c:v>
                </c:pt>
                <c:pt idx="217">
                  <c:v>-90.317944605933008</c:v>
                </c:pt>
                <c:pt idx="218">
                  <c:v>165.82997094164057</c:v>
                </c:pt>
                <c:pt idx="219">
                  <c:v>-316.47450701526395</c:v>
                </c:pt>
                <c:pt idx="220">
                  <c:v>-100.23665550711303</c:v>
                </c:pt>
                <c:pt idx="221">
                  <c:v>609.89784327760754</c:v>
                </c:pt>
                <c:pt idx="222">
                  <c:v>2006.8684483279667</c:v>
                </c:pt>
                <c:pt idx="223">
                  <c:v>999.88341026276248</c:v>
                </c:pt>
                <c:pt idx="224">
                  <c:v>-1622.7715275412847</c:v>
                </c:pt>
                <c:pt idx="225">
                  <c:v>-611.00623224920855</c:v>
                </c:pt>
                <c:pt idx="226">
                  <c:v>-11.006232249208551</c:v>
                </c:pt>
                <c:pt idx="227">
                  <c:v>-249.84786227188852</c:v>
                </c:pt>
                <c:pt idx="228">
                  <c:v>-566.47450701526395</c:v>
                </c:pt>
                <c:pt idx="229">
                  <c:v>772.35115610886714</c:v>
                </c:pt>
                <c:pt idx="230">
                  <c:v>234.30498036819881</c:v>
                </c:pt>
                <c:pt idx="231">
                  <c:v>358.89273362290623</c:v>
                </c:pt>
                <c:pt idx="232">
                  <c:v>657.40456624935177</c:v>
                </c:pt>
                <c:pt idx="233">
                  <c:v>506.86844832796669</c:v>
                </c:pt>
                <c:pt idx="234">
                  <c:v>525.7403050851608</c:v>
                </c:pt>
                <c:pt idx="235">
                  <c:v>-1024.9702758179446</c:v>
                </c:pt>
                <c:pt idx="236">
                  <c:v>-1767.9626743888184</c:v>
                </c:pt>
                <c:pt idx="237">
                  <c:v>522.35115610886714</c:v>
                </c:pt>
                <c:pt idx="238">
                  <c:v>-309.51806487565409</c:v>
                </c:pt>
                <c:pt idx="239">
                  <c:v>-500.11658973723752</c:v>
                </c:pt>
                <c:pt idx="240">
                  <c:v>-321.21109514432464</c:v>
                </c:pt>
                <c:pt idx="241">
                  <c:v>-198.62842236368306</c:v>
                </c:pt>
                <c:pt idx="242">
                  <c:v>199.76334449288697</c:v>
                </c:pt>
                <c:pt idx="243">
                  <c:v>59.233726111662691</c:v>
                </c:pt>
                <c:pt idx="244">
                  <c:v>-824.360555863841</c:v>
                </c:pt>
                <c:pt idx="245">
                  <c:v>927.22847245871526</c:v>
                </c:pt>
                <c:pt idx="246">
                  <c:v>1203.2250811548383</c:v>
                </c:pt>
                <c:pt idx="247">
                  <c:v>-691.10726637709377</c:v>
                </c:pt>
                <c:pt idx="248">
                  <c:v>-724.97027581794464</c:v>
                </c:pt>
                <c:pt idx="249">
                  <c:v>-321.21109514432464</c:v>
                </c:pt>
                <c:pt idx="250">
                  <c:v>2859.8978432776075</c:v>
                </c:pt>
                <c:pt idx="251">
                  <c:v>1457.4045662493518</c:v>
                </c:pt>
                <c:pt idx="252">
                  <c:v>1680.2770722292298</c:v>
                </c:pt>
                <c:pt idx="253">
                  <c:v>-2640.317944605933</c:v>
                </c:pt>
                <c:pt idx="254">
                  <c:v>751.25151186644143</c:v>
                </c:pt>
                <c:pt idx="255">
                  <c:v>709.89784327760754</c:v>
                </c:pt>
                <c:pt idx="256">
                  <c:v>-1375.8487232373955</c:v>
                </c:pt>
                <c:pt idx="257">
                  <c:v>190.48193512434591</c:v>
                </c:pt>
                <c:pt idx="258">
                  <c:v>1561.7462079607922</c:v>
                </c:pt>
                <c:pt idx="259">
                  <c:v>1198.663970354557</c:v>
                </c:pt>
                <c:pt idx="260">
                  <c:v>799.88341026276248</c:v>
                </c:pt>
                <c:pt idx="261">
                  <c:v>-826.4584431914991</c:v>
                </c:pt>
                <c:pt idx="262">
                  <c:v>1098.8881349957592</c:v>
                </c:pt>
                <c:pt idx="263">
                  <c:v>738.99376775079145</c:v>
                </c:pt>
                <c:pt idx="264">
                  <c:v>211.386010651162</c:v>
                </c:pt>
                <c:pt idx="265">
                  <c:v>2848.8881349957592</c:v>
                </c:pt>
                <c:pt idx="266">
                  <c:v>2084.5099401885273</c:v>
                </c:pt>
                <c:pt idx="267">
                  <c:v>875.639444136159</c:v>
                </c:pt>
                <c:pt idx="268">
                  <c:v>-616.47450701526395</c:v>
                </c:pt>
                <c:pt idx="269">
                  <c:v>-269.72292777077018</c:v>
                </c:pt>
                <c:pt idx="270">
                  <c:v>534.30498036819881</c:v>
                </c:pt>
                <c:pt idx="271">
                  <c:v>-1039.2781065147828</c:v>
                </c:pt>
                <c:pt idx="272">
                  <c:v>-501.33602964544298</c:v>
                </c:pt>
                <c:pt idx="273">
                  <c:v>2258.8927336229062</c:v>
                </c:pt>
                <c:pt idx="274">
                  <c:v>-350.11658973723752</c:v>
                </c:pt>
                <c:pt idx="275">
                  <c:v>-134.17002905835943</c:v>
                </c:pt>
                <c:pt idx="276">
                  <c:v>502.20222430929789</c:v>
                </c:pt>
                <c:pt idx="277">
                  <c:v>-1375.8487232373955</c:v>
                </c:pt>
                <c:pt idx="278">
                  <c:v>58.892733622906235</c:v>
                </c:pt>
                <c:pt idx="279">
                  <c:v>-39.741959412762299</c:v>
                </c:pt>
                <c:pt idx="280">
                  <c:v>698.66397035455702</c:v>
                </c:pt>
                <c:pt idx="281">
                  <c:v>-219.72292777077018</c:v>
                </c:pt>
                <c:pt idx="282">
                  <c:v>-165.69501963180119</c:v>
                </c:pt>
                <c:pt idx="283">
                  <c:v>-711.00623224920855</c:v>
                </c:pt>
                <c:pt idx="284">
                  <c:v>-999.84786227188852</c:v>
                </c:pt>
                <c:pt idx="285">
                  <c:v>1501.3715776363169</c:v>
                </c:pt>
                <c:pt idx="286">
                  <c:v>1992.0347773804169</c:v>
                </c:pt>
                <c:pt idx="287">
                  <c:v>-1269.7229277707702</c:v>
                </c:pt>
                <c:pt idx="288">
                  <c:v>-198.62842236368306</c:v>
                </c:pt>
                <c:pt idx="289">
                  <c:v>128.54877331592434</c:v>
                </c:pt>
                <c:pt idx="290">
                  <c:v>-1319.7229277707702</c:v>
                </c:pt>
                <c:pt idx="291">
                  <c:v>-926.4584431914991</c:v>
                </c:pt>
                <c:pt idx="292">
                  <c:v>-798.62842236368306</c:v>
                </c:pt>
                <c:pt idx="293">
                  <c:v>259.23372611166269</c:v>
                </c:pt>
                <c:pt idx="294">
                  <c:v>425.7403050851608</c:v>
                </c:pt>
                <c:pt idx="295">
                  <c:v>600.15213772811148</c:v>
                </c:pt>
                <c:pt idx="296">
                  <c:v>-311.00623224920855</c:v>
                </c:pt>
                <c:pt idx="297">
                  <c:v>1419.3268999945576</c:v>
                </c:pt>
                <c:pt idx="298">
                  <c:v>-1090.1021567223925</c:v>
                </c:pt>
                <c:pt idx="299">
                  <c:v>-63.176384600272286</c:v>
                </c:pt>
                <c:pt idx="300">
                  <c:v>-75.848723237395461</c:v>
                </c:pt>
                <c:pt idx="301">
                  <c:v>-1669.7130933830704</c:v>
                </c:pt>
                <c:pt idx="302">
                  <c:v>-1776.4584431914991</c:v>
                </c:pt>
                <c:pt idx="303">
                  <c:v>-146.30960831714765</c:v>
                </c:pt>
                <c:pt idx="304">
                  <c:v>-377.64884389113286</c:v>
                </c:pt>
                <c:pt idx="305">
                  <c:v>-51.111865004240826</c:v>
                </c:pt>
                <c:pt idx="306">
                  <c:v>899.76334449288697</c:v>
                </c:pt>
                <c:pt idx="307">
                  <c:v>399.88341026276248</c:v>
                </c:pt>
                <c:pt idx="308">
                  <c:v>-177.64884389113286</c:v>
                </c:pt>
                <c:pt idx="309">
                  <c:v>135.33544802617325</c:v>
                </c:pt>
                <c:pt idx="310">
                  <c:v>-2464.6645519738267</c:v>
                </c:pt>
                <c:pt idx="311">
                  <c:v>-539.27810651478285</c:v>
                </c:pt>
                <c:pt idx="312">
                  <c:v>-963.17638460027229</c:v>
                </c:pt>
                <c:pt idx="313">
                  <c:v>-69.722927770770184</c:v>
                </c:pt>
                <c:pt idx="314">
                  <c:v>1672.6953865199466</c:v>
                </c:pt>
                <c:pt idx="315">
                  <c:v>722.80561790212232</c:v>
                </c:pt>
                <c:pt idx="316">
                  <c:v>-1334.1700290583594</c:v>
                </c:pt>
                <c:pt idx="317">
                  <c:v>-2801.336029645443</c:v>
                </c:pt>
                <c:pt idx="318">
                  <c:v>-62.41610203768505</c:v>
                </c:pt>
                <c:pt idx="319">
                  <c:v>232.81681299464435</c:v>
                </c:pt>
                <c:pt idx="320">
                  <c:v>-1372.7715275412847</c:v>
                </c:pt>
                <c:pt idx="321">
                  <c:v>1399.763344492887</c:v>
                </c:pt>
                <c:pt idx="322">
                  <c:v>628.78890485567536</c:v>
                </c:pt>
                <c:pt idx="323">
                  <c:v>-542.59543375064823</c:v>
                </c:pt>
                <c:pt idx="324">
                  <c:v>-464.66455197382675</c:v>
                </c:pt>
                <c:pt idx="325">
                  <c:v>-1771.4512266840757</c:v>
                </c:pt>
                <c:pt idx="326">
                  <c:v>899.88341026276248</c:v>
                </c:pt>
                <c:pt idx="327">
                  <c:v>1157.4045662493518</c:v>
                </c:pt>
                <c:pt idx="328">
                  <c:v>-396.30960831714765</c:v>
                </c:pt>
                <c:pt idx="329">
                  <c:v>1406.7572025987283</c:v>
                </c:pt>
                <c:pt idx="330">
                  <c:v>859.23372611166269</c:v>
                </c:pt>
                <c:pt idx="331">
                  <c:v>127.22847245871526</c:v>
                </c:pt>
                <c:pt idx="332">
                  <c:v>-1091.1072663770938</c:v>
                </c:pt>
                <c:pt idx="333">
                  <c:v>3067.4832101921929</c:v>
                </c:pt>
                <c:pt idx="334">
                  <c:v>-1256.1894456220543</c:v>
                </c:pt>
                <c:pt idx="335">
                  <c:v>159.23372611166269</c:v>
                </c:pt>
                <c:pt idx="336">
                  <c:v>995.77898483100398</c:v>
                </c:pt>
                <c:pt idx="337">
                  <c:v>-41.107266377093765</c:v>
                </c:pt>
                <c:pt idx="338">
                  <c:v>-667.18318700535565</c:v>
                </c:pt>
                <c:pt idx="339">
                  <c:v>2125.7403050851608</c:v>
                </c:pt>
                <c:pt idx="340">
                  <c:v>-1392.5954337506482</c:v>
                </c:pt>
                <c:pt idx="341">
                  <c:v>-2476.4584431914991</c:v>
                </c:pt>
                <c:pt idx="342">
                  <c:v>133.52549298473605</c:v>
                </c:pt>
                <c:pt idx="343">
                  <c:v>-1447.7977756907021</c:v>
                </c:pt>
                <c:pt idx="344">
                  <c:v>399.88341026276248</c:v>
                </c:pt>
                <c:pt idx="345">
                  <c:v>1399.8834102627625</c:v>
                </c:pt>
                <c:pt idx="346">
                  <c:v>-1400.236655507113</c:v>
                </c:pt>
                <c:pt idx="347">
                  <c:v>-374.97027581794464</c:v>
                </c:pt>
                <c:pt idx="348">
                  <c:v>-864.66455197382675</c:v>
                </c:pt>
                <c:pt idx="349">
                  <c:v>1125.0297241820554</c:v>
                </c:pt>
                <c:pt idx="350">
                  <c:v>-701.33602964544298</c:v>
                </c:pt>
                <c:pt idx="351">
                  <c:v>386.82361539972771</c:v>
                </c:pt>
                <c:pt idx="352">
                  <c:v>-822.77152754128474</c:v>
                </c:pt>
                <c:pt idx="353">
                  <c:v>-642.59543375064823</c:v>
                </c:pt>
                <c:pt idx="354">
                  <c:v>153.69039168285235</c:v>
                </c:pt>
                <c:pt idx="355">
                  <c:v>199.76334449288697</c:v>
                </c:pt>
                <c:pt idx="356">
                  <c:v>151.37157763631694</c:v>
                </c:pt>
                <c:pt idx="357">
                  <c:v>-440.76627388833731</c:v>
                </c:pt>
                <c:pt idx="358">
                  <c:v>1098.8881349957592</c:v>
                </c:pt>
                <c:pt idx="359">
                  <c:v>-842.59543375064823</c:v>
                </c:pt>
                <c:pt idx="360">
                  <c:v>-301.33602964544298</c:v>
                </c:pt>
                <c:pt idx="361">
                  <c:v>-146.30960831714765</c:v>
                </c:pt>
                <c:pt idx="362">
                  <c:v>-1276.1606765175802</c:v>
                </c:pt>
                <c:pt idx="363">
                  <c:v>-971.45122668407566</c:v>
                </c:pt>
                <c:pt idx="364">
                  <c:v>-142.59543375064823</c:v>
                </c:pt>
                <c:pt idx="365">
                  <c:v>2028.5487733159243</c:v>
                </c:pt>
                <c:pt idx="366">
                  <c:v>272.35115610886714</c:v>
                </c:pt>
                <c:pt idx="367">
                  <c:v>405.38028095441223</c:v>
                </c:pt>
                <c:pt idx="368">
                  <c:v>-600.11658973723752</c:v>
                </c:pt>
                <c:pt idx="369">
                  <c:v>-969.71309338307037</c:v>
                </c:pt>
                <c:pt idx="370">
                  <c:v>198.66397035455702</c:v>
                </c:pt>
                <c:pt idx="371">
                  <c:v>-417.18318700535565</c:v>
                </c:pt>
                <c:pt idx="372">
                  <c:v>30.277072229229816</c:v>
                </c:pt>
                <c:pt idx="373">
                  <c:v>-817.18318700535565</c:v>
                </c:pt>
                <c:pt idx="374">
                  <c:v>-774.2596949148392</c:v>
                </c:pt>
                <c:pt idx="375">
                  <c:v>-1113.1763846002723</c:v>
                </c:pt>
                <c:pt idx="376">
                  <c:v>399.76334449288697</c:v>
                </c:pt>
                <c:pt idx="377">
                  <c:v>110.72189348521715</c:v>
                </c:pt>
                <c:pt idx="378">
                  <c:v>790.48193512434591</c:v>
                </c:pt>
                <c:pt idx="379">
                  <c:v>199.76334449288697</c:v>
                </c:pt>
                <c:pt idx="380">
                  <c:v>1245.2987217514983</c:v>
                </c:pt>
                <c:pt idx="381">
                  <c:v>435.33544802617325</c:v>
                </c:pt>
                <c:pt idx="382">
                  <c:v>1684.3049803681988</c:v>
                </c:pt>
                <c:pt idx="383">
                  <c:v>184.30498036819881</c:v>
                </c:pt>
                <c:pt idx="384">
                  <c:v>2737.5838979623149</c:v>
                </c:pt>
                <c:pt idx="385">
                  <c:v>2215.8299709416406</c:v>
                </c:pt>
                <c:pt idx="386">
                  <c:v>-201.33602964544298</c:v>
                </c:pt>
                <c:pt idx="387">
                  <c:v>459.23372611166269</c:v>
                </c:pt>
                <c:pt idx="388">
                  <c:v>1357.4045662493518</c:v>
                </c:pt>
                <c:pt idx="389">
                  <c:v>861.74620796079216</c:v>
                </c:pt>
                <c:pt idx="390">
                  <c:v>1613.4444739900136</c:v>
                </c:pt>
                <c:pt idx="391">
                  <c:v>-419.9630593105212</c:v>
                </c:pt>
                <c:pt idx="392">
                  <c:v>525.7403050851608</c:v>
                </c:pt>
                <c:pt idx="393">
                  <c:v>-846.30960831714765</c:v>
                </c:pt>
                <c:pt idx="394">
                  <c:v>-278.68254947143214</c:v>
                </c:pt>
                <c:pt idx="395">
                  <c:v>501.37157763631694</c:v>
                </c:pt>
                <c:pt idx="396">
                  <c:v>-574.2596949148392</c:v>
                </c:pt>
                <c:pt idx="397">
                  <c:v>-1341.1072663770938</c:v>
                </c:pt>
                <c:pt idx="398">
                  <c:v>-500.23665550711303</c:v>
                </c:pt>
                <c:pt idx="399">
                  <c:v>334.50994018852725</c:v>
                </c:pt>
                <c:pt idx="400">
                  <c:v>-367.18318700535565</c:v>
                </c:pt>
                <c:pt idx="401">
                  <c:v>3715.8299709416406</c:v>
                </c:pt>
                <c:pt idx="402">
                  <c:v>132.03732561118159</c:v>
                </c:pt>
                <c:pt idx="403">
                  <c:v>1758.8927336229062</c:v>
                </c:pt>
                <c:pt idx="404">
                  <c:v>-617.96267438881841</c:v>
                </c:pt>
                <c:pt idx="405">
                  <c:v>-364.66455197382675</c:v>
                </c:pt>
                <c:pt idx="406">
                  <c:v>1130.2770722292298</c:v>
                </c:pt>
                <c:pt idx="407">
                  <c:v>190.48193512434591</c:v>
                </c:pt>
                <c:pt idx="408">
                  <c:v>1757.4045662493518</c:v>
                </c:pt>
                <c:pt idx="409">
                  <c:v>-1142.5954337506482</c:v>
                </c:pt>
                <c:pt idx="410">
                  <c:v>599.76334449288697</c:v>
                </c:pt>
                <c:pt idx="411">
                  <c:v>-1511.0062322492086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4-4533-84C6-F4668AAE4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37424"/>
        <c:axId val="313840336"/>
      </c:scatterChart>
      <c:valAx>
        <c:axId val="31383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40336"/>
        <c:crosses val="autoZero"/>
        <c:crossBetween val="midCat"/>
      </c:valAx>
      <c:valAx>
        <c:axId val="313840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37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ultimo stipendio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mtst0903.3!$BA$27:$BA$438</c:f>
              <c:numCache>
                <c:formatCode>General</c:formatCode>
                <c:ptCount val="412"/>
                <c:pt idx="0">
                  <c:v>-974.97027581794464</c:v>
                </c:pt>
                <c:pt idx="1">
                  <c:v>1998.663970354557</c:v>
                </c:pt>
                <c:pt idx="2">
                  <c:v>1411.7462079607922</c:v>
                </c:pt>
                <c:pt idx="3">
                  <c:v>-198.62842236368306</c:v>
                </c:pt>
                <c:pt idx="4">
                  <c:v>-1748.7484881335586</c:v>
                </c:pt>
                <c:pt idx="5">
                  <c:v>57.404566249351774</c:v>
                </c:pt>
                <c:pt idx="6">
                  <c:v>1909.682055394067</c:v>
                </c:pt>
                <c:pt idx="7">
                  <c:v>-750.11658973723752</c:v>
                </c:pt>
                <c:pt idx="8">
                  <c:v>-311.00623224920855</c:v>
                </c:pt>
                <c:pt idx="9">
                  <c:v>-1041.1072663770938</c:v>
                </c:pt>
                <c:pt idx="10">
                  <c:v>-564.66455197382675</c:v>
                </c:pt>
                <c:pt idx="11">
                  <c:v>399.88341026276248</c:v>
                </c:pt>
                <c:pt idx="12">
                  <c:v>1180.2770722292298</c:v>
                </c:pt>
                <c:pt idx="13">
                  <c:v>1334.3049803681988</c:v>
                </c:pt>
                <c:pt idx="14">
                  <c:v>-698.62842236368306</c:v>
                </c:pt>
                <c:pt idx="15">
                  <c:v>-1224.9702758179446</c:v>
                </c:pt>
                <c:pt idx="16">
                  <c:v>-477.64884389113286</c:v>
                </c:pt>
                <c:pt idx="17">
                  <c:v>-194.61971904558777</c:v>
                </c:pt>
                <c:pt idx="18">
                  <c:v>-194.61971904558777</c:v>
                </c:pt>
                <c:pt idx="19">
                  <c:v>310.72189348521715</c:v>
                </c:pt>
                <c:pt idx="20">
                  <c:v>-741.10726637709377</c:v>
                </c:pt>
                <c:pt idx="21">
                  <c:v>-1448.6284223636831</c:v>
                </c:pt>
                <c:pt idx="22">
                  <c:v>2123.5415568085009</c:v>
                </c:pt>
                <c:pt idx="23">
                  <c:v>-1069.9630593105212</c:v>
                </c:pt>
                <c:pt idx="24">
                  <c:v>-1394.6197190455878</c:v>
                </c:pt>
                <c:pt idx="25">
                  <c:v>325.02972418205536</c:v>
                </c:pt>
                <c:pt idx="26">
                  <c:v>-300.23665550711303</c:v>
                </c:pt>
                <c:pt idx="27">
                  <c:v>-2324.360555863841</c:v>
                </c:pt>
                <c:pt idx="28">
                  <c:v>203.69039168285235</c:v>
                </c:pt>
                <c:pt idx="29">
                  <c:v>-98.628422363683057</c:v>
                </c:pt>
                <c:pt idx="30">
                  <c:v>1348.8881349957592</c:v>
                </c:pt>
                <c:pt idx="31">
                  <c:v>1363.4444739900136</c:v>
                </c:pt>
                <c:pt idx="32">
                  <c:v>-100.42340418208187</c:v>
                </c:pt>
                <c:pt idx="33">
                  <c:v>2237.5838979623149</c:v>
                </c:pt>
                <c:pt idx="34">
                  <c:v>-899.84786227188852</c:v>
                </c:pt>
                <c:pt idx="35">
                  <c:v>-777.64884389113286</c:v>
                </c:pt>
                <c:pt idx="36">
                  <c:v>-455.7091825425523</c:v>
                </c:pt>
                <c:pt idx="37">
                  <c:v>2475.639444136159</c:v>
                </c:pt>
                <c:pt idx="38">
                  <c:v>-1174.2596949148392</c:v>
                </c:pt>
                <c:pt idx="39">
                  <c:v>-834.17002905835943</c:v>
                </c:pt>
                <c:pt idx="40">
                  <c:v>765.82997094164057</c:v>
                </c:pt>
                <c:pt idx="41">
                  <c:v>-1541.1072663770938</c:v>
                </c:pt>
                <c:pt idx="42">
                  <c:v>-1009.5180648756541</c:v>
                </c:pt>
                <c:pt idx="43">
                  <c:v>305.38028095441223</c:v>
                </c:pt>
                <c:pt idx="44">
                  <c:v>945.77898483100398</c:v>
                </c:pt>
                <c:pt idx="45">
                  <c:v>-1917.1831870053556</c:v>
                </c:pt>
                <c:pt idx="46">
                  <c:v>1701.2515118664414</c:v>
                </c:pt>
                <c:pt idx="47">
                  <c:v>630.27707222922982</c:v>
                </c:pt>
                <c:pt idx="48">
                  <c:v>-975.84872323739546</c:v>
                </c:pt>
                <c:pt idx="49">
                  <c:v>-500.11658973723752</c:v>
                </c:pt>
                <c:pt idx="50">
                  <c:v>-377.64884389113286</c:v>
                </c:pt>
                <c:pt idx="51">
                  <c:v>1132.0373256111816</c:v>
                </c:pt>
                <c:pt idx="52">
                  <c:v>363.44447399001365</c:v>
                </c:pt>
                <c:pt idx="53">
                  <c:v>2095.778984831004</c:v>
                </c:pt>
                <c:pt idx="54">
                  <c:v>-1017.1831870053556</c:v>
                </c:pt>
                <c:pt idx="55">
                  <c:v>401.82872695936021</c:v>
                </c:pt>
                <c:pt idx="56">
                  <c:v>1198.663970354557</c:v>
                </c:pt>
                <c:pt idx="57">
                  <c:v>1530.2770722292298</c:v>
                </c:pt>
                <c:pt idx="58">
                  <c:v>499.88341026276248</c:v>
                </c:pt>
                <c:pt idx="59">
                  <c:v>1151.2515118664414</c:v>
                </c:pt>
                <c:pt idx="60">
                  <c:v>2715.8299709416406</c:v>
                </c:pt>
                <c:pt idx="61">
                  <c:v>-90.102156722392465</c:v>
                </c:pt>
                <c:pt idx="62">
                  <c:v>-76.4584431914991</c:v>
                </c:pt>
                <c:pt idx="63">
                  <c:v>-290.10215672239246</c:v>
                </c:pt>
                <c:pt idx="64">
                  <c:v>1099.763344492887</c:v>
                </c:pt>
                <c:pt idx="65">
                  <c:v>-1071.4512266840757</c:v>
                </c:pt>
                <c:pt idx="66">
                  <c:v>-1766.474507015264</c:v>
                </c:pt>
                <c:pt idx="67">
                  <c:v>8.8927336229062348</c:v>
                </c:pt>
                <c:pt idx="68">
                  <c:v>330.27707222922982</c:v>
                </c:pt>
                <c:pt idx="69">
                  <c:v>-467.96267438881841</c:v>
                </c:pt>
                <c:pt idx="70">
                  <c:v>553.69039168285235</c:v>
                </c:pt>
                <c:pt idx="71">
                  <c:v>834.30498036819881</c:v>
                </c:pt>
                <c:pt idx="72">
                  <c:v>-1056.1894456220543</c:v>
                </c:pt>
                <c:pt idx="73">
                  <c:v>672.69538651994662</c:v>
                </c:pt>
                <c:pt idx="74">
                  <c:v>450.15213772811148</c:v>
                </c:pt>
                <c:pt idx="75">
                  <c:v>24.151276762604539</c:v>
                </c:pt>
                <c:pt idx="76">
                  <c:v>925.7403050851608</c:v>
                </c:pt>
                <c:pt idx="77">
                  <c:v>-2211.0062322492086</c:v>
                </c:pt>
                <c:pt idx="78">
                  <c:v>602.20222430929789</c:v>
                </c:pt>
                <c:pt idx="79">
                  <c:v>-339.27810651478285</c:v>
                </c:pt>
                <c:pt idx="80">
                  <c:v>960.72189348521715</c:v>
                </c:pt>
                <c:pt idx="81">
                  <c:v>1072.8056179021223</c:v>
                </c:pt>
                <c:pt idx="82">
                  <c:v>528.54877331592434</c:v>
                </c:pt>
                <c:pt idx="83">
                  <c:v>27.22847245871526</c:v>
                </c:pt>
                <c:pt idx="84">
                  <c:v>-0.23665550711302785</c:v>
                </c:pt>
                <c:pt idx="85">
                  <c:v>1598.8881349957592</c:v>
                </c:pt>
                <c:pt idx="86">
                  <c:v>669.32689999455761</c:v>
                </c:pt>
                <c:pt idx="87">
                  <c:v>-948.74848813355857</c:v>
                </c:pt>
                <c:pt idx="88">
                  <c:v>-1089.7419594127623</c:v>
                </c:pt>
                <c:pt idx="89">
                  <c:v>-1748.6284223636831</c:v>
                </c:pt>
                <c:pt idx="90">
                  <c:v>59.233726111662691</c:v>
                </c:pt>
                <c:pt idx="91">
                  <c:v>-1664.6645519738267</c:v>
                </c:pt>
                <c:pt idx="92">
                  <c:v>-651.11186500424083</c:v>
                </c:pt>
                <c:pt idx="93">
                  <c:v>-919.72292777077018</c:v>
                </c:pt>
                <c:pt idx="94">
                  <c:v>-467.96267438881841</c:v>
                </c:pt>
                <c:pt idx="95">
                  <c:v>149.57659581791813</c:v>
                </c:pt>
                <c:pt idx="96">
                  <c:v>-1077.3046134800534</c:v>
                </c:pt>
                <c:pt idx="97">
                  <c:v>-376.4584431914991</c:v>
                </c:pt>
                <c:pt idx="98">
                  <c:v>-417.18318700535565</c:v>
                </c:pt>
                <c:pt idx="99">
                  <c:v>2525.7403050851608</c:v>
                </c:pt>
                <c:pt idx="100">
                  <c:v>1223.5415568085009</c:v>
                </c:pt>
                <c:pt idx="101">
                  <c:v>-1462.4161020376851</c:v>
                </c:pt>
                <c:pt idx="102">
                  <c:v>1509.8978432776075</c:v>
                </c:pt>
                <c:pt idx="103">
                  <c:v>740.48193512434591</c:v>
                </c:pt>
                <c:pt idx="104">
                  <c:v>-288.613989348838</c:v>
                </c:pt>
                <c:pt idx="105">
                  <c:v>-524.97027581794464</c:v>
                </c:pt>
                <c:pt idx="106">
                  <c:v>-634.17002905835943</c:v>
                </c:pt>
                <c:pt idx="107">
                  <c:v>925.7403050851608</c:v>
                </c:pt>
                <c:pt idx="108">
                  <c:v>399.76334449288697</c:v>
                </c:pt>
                <c:pt idx="109">
                  <c:v>-2751.1118650042408</c:v>
                </c:pt>
                <c:pt idx="110">
                  <c:v>2109.8978432776075</c:v>
                </c:pt>
                <c:pt idx="111">
                  <c:v>-166.47450701526395</c:v>
                </c:pt>
                <c:pt idx="112">
                  <c:v>1810.7218934852172</c:v>
                </c:pt>
                <c:pt idx="113">
                  <c:v>-601.33602964544298</c:v>
                </c:pt>
                <c:pt idx="114">
                  <c:v>248.88813499575917</c:v>
                </c:pt>
                <c:pt idx="115">
                  <c:v>-198.62842236368306</c:v>
                </c:pt>
                <c:pt idx="116">
                  <c:v>1110.7218934852172</c:v>
                </c:pt>
                <c:pt idx="117">
                  <c:v>230.27707222922982</c:v>
                </c:pt>
                <c:pt idx="118">
                  <c:v>-315.69501963180119</c:v>
                </c:pt>
                <c:pt idx="119">
                  <c:v>675.639444136159</c:v>
                </c:pt>
                <c:pt idx="120">
                  <c:v>-428.68254947143214</c:v>
                </c:pt>
                <c:pt idx="121">
                  <c:v>-963.17638460027229</c:v>
                </c:pt>
                <c:pt idx="122">
                  <c:v>398.66397035455702</c:v>
                </c:pt>
                <c:pt idx="123">
                  <c:v>1740.4819351243459</c:v>
                </c:pt>
                <c:pt idx="124">
                  <c:v>-367.96267438881841</c:v>
                </c:pt>
                <c:pt idx="125">
                  <c:v>-398.62842236368306</c:v>
                </c:pt>
                <c:pt idx="126">
                  <c:v>-648.62842236368306</c:v>
                </c:pt>
                <c:pt idx="127">
                  <c:v>-398.74848813355857</c:v>
                </c:pt>
                <c:pt idx="128">
                  <c:v>-166.47450701526395</c:v>
                </c:pt>
                <c:pt idx="129">
                  <c:v>-566.47450701526395</c:v>
                </c:pt>
                <c:pt idx="130">
                  <c:v>-459.51806487565409</c:v>
                </c:pt>
                <c:pt idx="131">
                  <c:v>157.40456624935177</c:v>
                </c:pt>
                <c:pt idx="132">
                  <c:v>230.27707222922982</c:v>
                </c:pt>
                <c:pt idx="133">
                  <c:v>-507.96522261958307</c:v>
                </c:pt>
                <c:pt idx="134">
                  <c:v>-146.30960831714765</c:v>
                </c:pt>
                <c:pt idx="135">
                  <c:v>-194.61971904558777</c:v>
                </c:pt>
                <c:pt idx="136">
                  <c:v>-1519.7229277707702</c:v>
                </c:pt>
                <c:pt idx="137">
                  <c:v>-848.74848813355857</c:v>
                </c:pt>
                <c:pt idx="138">
                  <c:v>-1474.2596949148392</c:v>
                </c:pt>
                <c:pt idx="139">
                  <c:v>1523.5415568085009</c:v>
                </c:pt>
                <c:pt idx="140">
                  <c:v>-641.10726637709377</c:v>
                </c:pt>
                <c:pt idx="141">
                  <c:v>-859.51806487565409</c:v>
                </c:pt>
                <c:pt idx="142">
                  <c:v>-100.23665550711303</c:v>
                </c:pt>
                <c:pt idx="143">
                  <c:v>-1917.9626743888184</c:v>
                </c:pt>
                <c:pt idx="144">
                  <c:v>-566.47450701526395</c:v>
                </c:pt>
                <c:pt idx="145">
                  <c:v>-456.18944562205434</c:v>
                </c:pt>
                <c:pt idx="146">
                  <c:v>759.23372611166269</c:v>
                </c:pt>
                <c:pt idx="147">
                  <c:v>-4062.943399918433</c:v>
                </c:pt>
                <c:pt idx="148">
                  <c:v>-309.51806487565409</c:v>
                </c:pt>
                <c:pt idx="149">
                  <c:v>-971.45122668407566</c:v>
                </c:pt>
                <c:pt idx="150">
                  <c:v>178.78890485567536</c:v>
                </c:pt>
                <c:pt idx="151">
                  <c:v>310.72189348521715</c:v>
                </c:pt>
                <c:pt idx="152">
                  <c:v>-174.2596949148392</c:v>
                </c:pt>
                <c:pt idx="153">
                  <c:v>422.69538651994662</c:v>
                </c:pt>
                <c:pt idx="154">
                  <c:v>1498.663970354557</c:v>
                </c:pt>
                <c:pt idx="155">
                  <c:v>1272.3511561088671</c:v>
                </c:pt>
                <c:pt idx="156">
                  <c:v>283.52549298473605</c:v>
                </c:pt>
                <c:pt idx="157">
                  <c:v>-734.17002905835943</c:v>
                </c:pt>
                <c:pt idx="158">
                  <c:v>-339.27810651478285</c:v>
                </c:pt>
                <c:pt idx="159">
                  <c:v>-200.11658973723752</c:v>
                </c:pt>
                <c:pt idx="160">
                  <c:v>-507.96522261958307</c:v>
                </c:pt>
                <c:pt idx="161">
                  <c:v>-2477.6488438911329</c:v>
                </c:pt>
                <c:pt idx="162">
                  <c:v>-739.27810651478285</c:v>
                </c:pt>
                <c:pt idx="163">
                  <c:v>133.52549298473605</c:v>
                </c:pt>
                <c:pt idx="164">
                  <c:v>-1151.336029645443</c:v>
                </c:pt>
                <c:pt idx="165">
                  <c:v>-911.00623224920855</c:v>
                </c:pt>
                <c:pt idx="166">
                  <c:v>-2447.3664276539057</c:v>
                </c:pt>
                <c:pt idx="167">
                  <c:v>108.89273362290623</c:v>
                </c:pt>
                <c:pt idx="168">
                  <c:v>834.50994018852725</c:v>
                </c:pt>
                <c:pt idx="169">
                  <c:v>-800.23665550711303</c:v>
                </c:pt>
                <c:pt idx="170">
                  <c:v>1951.3715776363169</c:v>
                </c:pt>
                <c:pt idx="171">
                  <c:v>1132.0373256111816</c:v>
                </c:pt>
                <c:pt idx="172">
                  <c:v>1272.3511561088671</c:v>
                </c:pt>
                <c:pt idx="173">
                  <c:v>2284.3049803681988</c:v>
                </c:pt>
                <c:pt idx="174">
                  <c:v>-619.72292777077018</c:v>
                </c:pt>
                <c:pt idx="175">
                  <c:v>-301.33602964544298</c:v>
                </c:pt>
                <c:pt idx="176">
                  <c:v>-862.41610203768505</c:v>
                </c:pt>
                <c:pt idx="177">
                  <c:v>-597.79777569070211</c:v>
                </c:pt>
                <c:pt idx="178">
                  <c:v>-616.47450701526395</c:v>
                </c:pt>
                <c:pt idx="179">
                  <c:v>428.54877331592434</c:v>
                </c:pt>
                <c:pt idx="180">
                  <c:v>-89.278106514782849</c:v>
                </c:pt>
                <c:pt idx="181">
                  <c:v>-1119.7229277707702</c:v>
                </c:pt>
                <c:pt idx="182">
                  <c:v>-2093.2427974012717</c:v>
                </c:pt>
                <c:pt idx="183">
                  <c:v>-676.4584431914991</c:v>
                </c:pt>
                <c:pt idx="184">
                  <c:v>909.89784327760754</c:v>
                </c:pt>
                <c:pt idx="185">
                  <c:v>-66.474507015263953</c:v>
                </c:pt>
                <c:pt idx="186">
                  <c:v>-1948.9264167678921</c:v>
                </c:pt>
                <c:pt idx="187">
                  <c:v>199.76334449288697</c:v>
                </c:pt>
                <c:pt idx="188">
                  <c:v>965.82997094164057</c:v>
                </c:pt>
                <c:pt idx="189">
                  <c:v>-3156.1894456220543</c:v>
                </c:pt>
                <c:pt idx="190">
                  <c:v>288.99376775079145</c:v>
                </c:pt>
                <c:pt idx="191">
                  <c:v>-1298.7484881335586</c:v>
                </c:pt>
                <c:pt idx="192">
                  <c:v>-940.76627388833731</c:v>
                </c:pt>
                <c:pt idx="193">
                  <c:v>251.25151186644143</c:v>
                </c:pt>
                <c:pt idx="194">
                  <c:v>983.52549298473605</c:v>
                </c:pt>
                <c:pt idx="195">
                  <c:v>-674.2596949148392</c:v>
                </c:pt>
                <c:pt idx="196">
                  <c:v>-288.25379203920784</c:v>
                </c:pt>
                <c:pt idx="197">
                  <c:v>-27.194382097877678</c:v>
                </c:pt>
                <c:pt idx="198">
                  <c:v>-2398.7484881335586</c:v>
                </c:pt>
                <c:pt idx="199">
                  <c:v>-196.30960831714765</c:v>
                </c:pt>
                <c:pt idx="200">
                  <c:v>-276.4584431914991</c:v>
                </c:pt>
                <c:pt idx="201">
                  <c:v>135.33544802617325</c:v>
                </c:pt>
                <c:pt idx="202">
                  <c:v>-38.253792039207838</c:v>
                </c:pt>
                <c:pt idx="203">
                  <c:v>-1126.4584431914991</c:v>
                </c:pt>
                <c:pt idx="204">
                  <c:v>687.05660008156701</c:v>
                </c:pt>
                <c:pt idx="205">
                  <c:v>709.89784327760754</c:v>
                </c:pt>
                <c:pt idx="206">
                  <c:v>-100.23665550711303</c:v>
                </c:pt>
                <c:pt idx="207">
                  <c:v>-447.79777569070211</c:v>
                </c:pt>
                <c:pt idx="208">
                  <c:v>-675.84872323739546</c:v>
                </c:pt>
                <c:pt idx="209">
                  <c:v>1235.3354480261733</c:v>
                </c:pt>
                <c:pt idx="210">
                  <c:v>1630.2869066169296</c:v>
                </c:pt>
                <c:pt idx="211">
                  <c:v>1193.8105543779457</c:v>
                </c:pt>
                <c:pt idx="212">
                  <c:v>-174.97027581794464</c:v>
                </c:pt>
                <c:pt idx="213">
                  <c:v>-1425.8487232373955</c:v>
                </c:pt>
                <c:pt idx="214">
                  <c:v>-421.21109514432464</c:v>
                </c:pt>
                <c:pt idx="215">
                  <c:v>1299.763344492887</c:v>
                </c:pt>
                <c:pt idx="216">
                  <c:v>3215.8299709416406</c:v>
                </c:pt>
                <c:pt idx="217">
                  <c:v>-90.317944605933008</c:v>
                </c:pt>
                <c:pt idx="218">
                  <c:v>165.82997094164057</c:v>
                </c:pt>
                <c:pt idx="219">
                  <c:v>-316.47450701526395</c:v>
                </c:pt>
                <c:pt idx="220">
                  <c:v>-100.23665550711303</c:v>
                </c:pt>
                <c:pt idx="221">
                  <c:v>609.89784327760754</c:v>
                </c:pt>
                <c:pt idx="222">
                  <c:v>2006.8684483279667</c:v>
                </c:pt>
                <c:pt idx="223">
                  <c:v>999.88341026276248</c:v>
                </c:pt>
                <c:pt idx="224">
                  <c:v>-1622.7715275412847</c:v>
                </c:pt>
                <c:pt idx="225">
                  <c:v>-611.00623224920855</c:v>
                </c:pt>
                <c:pt idx="226">
                  <c:v>-11.006232249208551</c:v>
                </c:pt>
                <c:pt idx="227">
                  <c:v>-249.84786227188852</c:v>
                </c:pt>
                <c:pt idx="228">
                  <c:v>-566.47450701526395</c:v>
                </c:pt>
                <c:pt idx="229">
                  <c:v>772.35115610886714</c:v>
                </c:pt>
                <c:pt idx="230">
                  <c:v>234.30498036819881</c:v>
                </c:pt>
                <c:pt idx="231">
                  <c:v>358.89273362290623</c:v>
                </c:pt>
                <c:pt idx="232">
                  <c:v>657.40456624935177</c:v>
                </c:pt>
                <c:pt idx="233">
                  <c:v>506.86844832796669</c:v>
                </c:pt>
                <c:pt idx="234">
                  <c:v>525.7403050851608</c:v>
                </c:pt>
                <c:pt idx="235">
                  <c:v>-1024.9702758179446</c:v>
                </c:pt>
                <c:pt idx="236">
                  <c:v>-1767.9626743888184</c:v>
                </c:pt>
                <c:pt idx="237">
                  <c:v>522.35115610886714</c:v>
                </c:pt>
                <c:pt idx="238">
                  <c:v>-309.51806487565409</c:v>
                </c:pt>
                <c:pt idx="239">
                  <c:v>-500.11658973723752</c:v>
                </c:pt>
                <c:pt idx="240">
                  <c:v>-321.21109514432464</c:v>
                </c:pt>
                <c:pt idx="241">
                  <c:v>-198.62842236368306</c:v>
                </c:pt>
                <c:pt idx="242">
                  <c:v>199.76334449288697</c:v>
                </c:pt>
                <c:pt idx="243">
                  <c:v>59.233726111662691</c:v>
                </c:pt>
                <c:pt idx="244">
                  <c:v>-824.360555863841</c:v>
                </c:pt>
                <c:pt idx="245">
                  <c:v>927.22847245871526</c:v>
                </c:pt>
                <c:pt idx="246">
                  <c:v>1203.2250811548383</c:v>
                </c:pt>
                <c:pt idx="247">
                  <c:v>-691.10726637709377</c:v>
                </c:pt>
                <c:pt idx="248">
                  <c:v>-724.97027581794464</c:v>
                </c:pt>
                <c:pt idx="249">
                  <c:v>-321.21109514432464</c:v>
                </c:pt>
                <c:pt idx="250">
                  <c:v>2859.8978432776075</c:v>
                </c:pt>
                <c:pt idx="251">
                  <c:v>1457.4045662493518</c:v>
                </c:pt>
                <c:pt idx="252">
                  <c:v>1680.2770722292298</c:v>
                </c:pt>
                <c:pt idx="253">
                  <c:v>-2640.317944605933</c:v>
                </c:pt>
                <c:pt idx="254">
                  <c:v>751.25151186644143</c:v>
                </c:pt>
                <c:pt idx="255">
                  <c:v>709.89784327760754</c:v>
                </c:pt>
                <c:pt idx="256">
                  <c:v>-1375.8487232373955</c:v>
                </c:pt>
                <c:pt idx="257">
                  <c:v>190.48193512434591</c:v>
                </c:pt>
                <c:pt idx="258">
                  <c:v>1561.7462079607922</c:v>
                </c:pt>
                <c:pt idx="259">
                  <c:v>1198.663970354557</c:v>
                </c:pt>
                <c:pt idx="260">
                  <c:v>799.88341026276248</c:v>
                </c:pt>
                <c:pt idx="261">
                  <c:v>-826.4584431914991</c:v>
                </c:pt>
                <c:pt idx="262">
                  <c:v>1098.8881349957592</c:v>
                </c:pt>
                <c:pt idx="263">
                  <c:v>738.99376775079145</c:v>
                </c:pt>
                <c:pt idx="264">
                  <c:v>211.386010651162</c:v>
                </c:pt>
                <c:pt idx="265">
                  <c:v>2848.8881349957592</c:v>
                </c:pt>
                <c:pt idx="266">
                  <c:v>2084.5099401885273</c:v>
                </c:pt>
                <c:pt idx="267">
                  <c:v>875.639444136159</c:v>
                </c:pt>
                <c:pt idx="268">
                  <c:v>-616.47450701526395</c:v>
                </c:pt>
                <c:pt idx="269">
                  <c:v>-269.72292777077018</c:v>
                </c:pt>
                <c:pt idx="270">
                  <c:v>534.30498036819881</c:v>
                </c:pt>
                <c:pt idx="271">
                  <c:v>-1039.2781065147828</c:v>
                </c:pt>
                <c:pt idx="272">
                  <c:v>-501.33602964544298</c:v>
                </c:pt>
                <c:pt idx="273">
                  <c:v>2258.8927336229062</c:v>
                </c:pt>
                <c:pt idx="274">
                  <c:v>-350.11658973723752</c:v>
                </c:pt>
                <c:pt idx="275">
                  <c:v>-134.17002905835943</c:v>
                </c:pt>
                <c:pt idx="276">
                  <c:v>502.20222430929789</c:v>
                </c:pt>
                <c:pt idx="277">
                  <c:v>-1375.8487232373955</c:v>
                </c:pt>
                <c:pt idx="278">
                  <c:v>58.892733622906235</c:v>
                </c:pt>
                <c:pt idx="279">
                  <c:v>-39.741959412762299</c:v>
                </c:pt>
                <c:pt idx="280">
                  <c:v>698.66397035455702</c:v>
                </c:pt>
                <c:pt idx="281">
                  <c:v>-219.72292777077018</c:v>
                </c:pt>
                <c:pt idx="282">
                  <c:v>-165.69501963180119</c:v>
                </c:pt>
                <c:pt idx="283">
                  <c:v>-711.00623224920855</c:v>
                </c:pt>
                <c:pt idx="284">
                  <c:v>-999.84786227188852</c:v>
                </c:pt>
                <c:pt idx="285">
                  <c:v>1501.3715776363169</c:v>
                </c:pt>
                <c:pt idx="286">
                  <c:v>1992.0347773804169</c:v>
                </c:pt>
                <c:pt idx="287">
                  <c:v>-1269.7229277707702</c:v>
                </c:pt>
                <c:pt idx="288">
                  <c:v>-198.62842236368306</c:v>
                </c:pt>
                <c:pt idx="289">
                  <c:v>128.54877331592434</c:v>
                </c:pt>
                <c:pt idx="290">
                  <c:v>-1319.7229277707702</c:v>
                </c:pt>
                <c:pt idx="291">
                  <c:v>-926.4584431914991</c:v>
                </c:pt>
                <c:pt idx="292">
                  <c:v>-798.62842236368306</c:v>
                </c:pt>
                <c:pt idx="293">
                  <c:v>259.23372611166269</c:v>
                </c:pt>
                <c:pt idx="294">
                  <c:v>425.7403050851608</c:v>
                </c:pt>
                <c:pt idx="295">
                  <c:v>600.15213772811148</c:v>
                </c:pt>
                <c:pt idx="296">
                  <c:v>-311.00623224920855</c:v>
                </c:pt>
                <c:pt idx="297">
                  <c:v>1419.3268999945576</c:v>
                </c:pt>
                <c:pt idx="298">
                  <c:v>-1090.1021567223925</c:v>
                </c:pt>
                <c:pt idx="299">
                  <c:v>-63.176384600272286</c:v>
                </c:pt>
                <c:pt idx="300">
                  <c:v>-75.848723237395461</c:v>
                </c:pt>
                <c:pt idx="301">
                  <c:v>-1669.7130933830704</c:v>
                </c:pt>
                <c:pt idx="302">
                  <c:v>-1776.4584431914991</c:v>
                </c:pt>
                <c:pt idx="303">
                  <c:v>-146.30960831714765</c:v>
                </c:pt>
                <c:pt idx="304">
                  <c:v>-377.64884389113286</c:v>
                </c:pt>
                <c:pt idx="305">
                  <c:v>-51.111865004240826</c:v>
                </c:pt>
                <c:pt idx="306">
                  <c:v>899.76334449288697</c:v>
                </c:pt>
                <c:pt idx="307">
                  <c:v>399.88341026276248</c:v>
                </c:pt>
                <c:pt idx="308">
                  <c:v>-177.64884389113286</c:v>
                </c:pt>
                <c:pt idx="309">
                  <c:v>135.33544802617325</c:v>
                </c:pt>
                <c:pt idx="310">
                  <c:v>-2464.6645519738267</c:v>
                </c:pt>
                <c:pt idx="311">
                  <c:v>-539.27810651478285</c:v>
                </c:pt>
                <c:pt idx="312">
                  <c:v>-963.17638460027229</c:v>
                </c:pt>
                <c:pt idx="313">
                  <c:v>-69.722927770770184</c:v>
                </c:pt>
                <c:pt idx="314">
                  <c:v>1672.6953865199466</c:v>
                </c:pt>
                <c:pt idx="315">
                  <c:v>722.80561790212232</c:v>
                </c:pt>
                <c:pt idx="316">
                  <c:v>-1334.1700290583594</c:v>
                </c:pt>
                <c:pt idx="317">
                  <c:v>-2801.336029645443</c:v>
                </c:pt>
                <c:pt idx="318">
                  <c:v>-62.41610203768505</c:v>
                </c:pt>
                <c:pt idx="319">
                  <c:v>232.81681299464435</c:v>
                </c:pt>
                <c:pt idx="320">
                  <c:v>-1372.7715275412847</c:v>
                </c:pt>
                <c:pt idx="321">
                  <c:v>1399.763344492887</c:v>
                </c:pt>
                <c:pt idx="322">
                  <c:v>628.78890485567536</c:v>
                </c:pt>
                <c:pt idx="323">
                  <c:v>-542.59543375064823</c:v>
                </c:pt>
                <c:pt idx="324">
                  <c:v>-464.66455197382675</c:v>
                </c:pt>
                <c:pt idx="325">
                  <c:v>-1771.4512266840757</c:v>
                </c:pt>
                <c:pt idx="326">
                  <c:v>899.88341026276248</c:v>
                </c:pt>
                <c:pt idx="327">
                  <c:v>1157.4045662493518</c:v>
                </c:pt>
                <c:pt idx="328">
                  <c:v>-396.30960831714765</c:v>
                </c:pt>
                <c:pt idx="329">
                  <c:v>1406.7572025987283</c:v>
                </c:pt>
                <c:pt idx="330">
                  <c:v>859.23372611166269</c:v>
                </c:pt>
                <c:pt idx="331">
                  <c:v>127.22847245871526</c:v>
                </c:pt>
                <c:pt idx="332">
                  <c:v>-1091.1072663770938</c:v>
                </c:pt>
                <c:pt idx="333">
                  <c:v>3067.4832101921929</c:v>
                </c:pt>
                <c:pt idx="334">
                  <c:v>-1256.1894456220543</c:v>
                </c:pt>
                <c:pt idx="335">
                  <c:v>159.23372611166269</c:v>
                </c:pt>
                <c:pt idx="336">
                  <c:v>995.77898483100398</c:v>
                </c:pt>
                <c:pt idx="337">
                  <c:v>-41.107266377093765</c:v>
                </c:pt>
                <c:pt idx="338">
                  <c:v>-667.18318700535565</c:v>
                </c:pt>
                <c:pt idx="339">
                  <c:v>2125.7403050851608</c:v>
                </c:pt>
                <c:pt idx="340">
                  <c:v>-1392.5954337506482</c:v>
                </c:pt>
                <c:pt idx="341">
                  <c:v>-2476.4584431914991</c:v>
                </c:pt>
                <c:pt idx="342">
                  <c:v>133.52549298473605</c:v>
                </c:pt>
                <c:pt idx="343">
                  <c:v>-1447.7977756907021</c:v>
                </c:pt>
                <c:pt idx="344">
                  <c:v>399.88341026276248</c:v>
                </c:pt>
                <c:pt idx="345">
                  <c:v>1399.8834102627625</c:v>
                </c:pt>
                <c:pt idx="346">
                  <c:v>-1400.236655507113</c:v>
                </c:pt>
                <c:pt idx="347">
                  <c:v>-374.97027581794464</c:v>
                </c:pt>
                <c:pt idx="348">
                  <c:v>-864.66455197382675</c:v>
                </c:pt>
                <c:pt idx="349">
                  <c:v>1125.0297241820554</c:v>
                </c:pt>
                <c:pt idx="350">
                  <c:v>-701.33602964544298</c:v>
                </c:pt>
                <c:pt idx="351">
                  <c:v>386.82361539972771</c:v>
                </c:pt>
                <c:pt idx="352">
                  <c:v>-822.77152754128474</c:v>
                </c:pt>
                <c:pt idx="353">
                  <c:v>-642.59543375064823</c:v>
                </c:pt>
                <c:pt idx="354">
                  <c:v>153.69039168285235</c:v>
                </c:pt>
                <c:pt idx="355">
                  <c:v>199.76334449288697</c:v>
                </c:pt>
                <c:pt idx="356">
                  <c:v>151.37157763631694</c:v>
                </c:pt>
                <c:pt idx="357">
                  <c:v>-440.76627388833731</c:v>
                </c:pt>
                <c:pt idx="358">
                  <c:v>1098.8881349957592</c:v>
                </c:pt>
                <c:pt idx="359">
                  <c:v>-842.59543375064823</c:v>
                </c:pt>
                <c:pt idx="360">
                  <c:v>-301.33602964544298</c:v>
                </c:pt>
                <c:pt idx="361">
                  <c:v>-146.30960831714765</c:v>
                </c:pt>
                <c:pt idx="362">
                  <c:v>-1276.1606765175802</c:v>
                </c:pt>
                <c:pt idx="363">
                  <c:v>-971.45122668407566</c:v>
                </c:pt>
                <c:pt idx="364">
                  <c:v>-142.59543375064823</c:v>
                </c:pt>
                <c:pt idx="365">
                  <c:v>2028.5487733159243</c:v>
                </c:pt>
                <c:pt idx="366">
                  <c:v>272.35115610886714</c:v>
                </c:pt>
                <c:pt idx="367">
                  <c:v>405.38028095441223</c:v>
                </c:pt>
                <c:pt idx="368">
                  <c:v>-600.11658973723752</c:v>
                </c:pt>
                <c:pt idx="369">
                  <c:v>-969.71309338307037</c:v>
                </c:pt>
                <c:pt idx="370">
                  <c:v>198.66397035455702</c:v>
                </c:pt>
                <c:pt idx="371">
                  <c:v>-417.18318700535565</c:v>
                </c:pt>
                <c:pt idx="372">
                  <c:v>30.277072229229816</c:v>
                </c:pt>
                <c:pt idx="373">
                  <c:v>-817.18318700535565</c:v>
                </c:pt>
                <c:pt idx="374">
                  <c:v>-774.2596949148392</c:v>
                </c:pt>
                <c:pt idx="375">
                  <c:v>-1113.1763846002723</c:v>
                </c:pt>
                <c:pt idx="376">
                  <c:v>399.76334449288697</c:v>
                </c:pt>
                <c:pt idx="377">
                  <c:v>110.72189348521715</c:v>
                </c:pt>
                <c:pt idx="378">
                  <c:v>790.48193512434591</c:v>
                </c:pt>
                <c:pt idx="379">
                  <c:v>199.76334449288697</c:v>
                </c:pt>
                <c:pt idx="380">
                  <c:v>1245.2987217514983</c:v>
                </c:pt>
                <c:pt idx="381">
                  <c:v>435.33544802617325</c:v>
                </c:pt>
                <c:pt idx="382">
                  <c:v>1684.3049803681988</c:v>
                </c:pt>
                <c:pt idx="383">
                  <c:v>184.30498036819881</c:v>
                </c:pt>
                <c:pt idx="384">
                  <c:v>2737.5838979623149</c:v>
                </c:pt>
                <c:pt idx="385">
                  <c:v>2215.8299709416406</c:v>
                </c:pt>
                <c:pt idx="386">
                  <c:v>-201.33602964544298</c:v>
                </c:pt>
                <c:pt idx="387">
                  <c:v>459.23372611166269</c:v>
                </c:pt>
                <c:pt idx="388">
                  <c:v>1357.4045662493518</c:v>
                </c:pt>
                <c:pt idx="389">
                  <c:v>861.74620796079216</c:v>
                </c:pt>
                <c:pt idx="390">
                  <c:v>1613.4444739900136</c:v>
                </c:pt>
                <c:pt idx="391">
                  <c:v>-419.9630593105212</c:v>
                </c:pt>
                <c:pt idx="392">
                  <c:v>525.7403050851608</c:v>
                </c:pt>
                <c:pt idx="393">
                  <c:v>-846.30960831714765</c:v>
                </c:pt>
                <c:pt idx="394">
                  <c:v>-278.68254947143214</c:v>
                </c:pt>
                <c:pt idx="395">
                  <c:v>501.37157763631694</c:v>
                </c:pt>
                <c:pt idx="396">
                  <c:v>-574.2596949148392</c:v>
                </c:pt>
                <c:pt idx="397">
                  <c:v>-1341.1072663770938</c:v>
                </c:pt>
                <c:pt idx="398">
                  <c:v>-500.23665550711303</c:v>
                </c:pt>
                <c:pt idx="399">
                  <c:v>334.50994018852725</c:v>
                </c:pt>
                <c:pt idx="400">
                  <c:v>-367.18318700535565</c:v>
                </c:pt>
                <c:pt idx="401">
                  <c:v>3715.8299709416406</c:v>
                </c:pt>
                <c:pt idx="402">
                  <c:v>132.03732561118159</c:v>
                </c:pt>
                <c:pt idx="403">
                  <c:v>1758.8927336229062</c:v>
                </c:pt>
                <c:pt idx="404">
                  <c:v>-617.96267438881841</c:v>
                </c:pt>
                <c:pt idx="405">
                  <c:v>-364.66455197382675</c:v>
                </c:pt>
                <c:pt idx="406">
                  <c:v>1130.2770722292298</c:v>
                </c:pt>
                <c:pt idx="407">
                  <c:v>190.48193512434591</c:v>
                </c:pt>
                <c:pt idx="408">
                  <c:v>1757.4045662493518</c:v>
                </c:pt>
                <c:pt idx="409">
                  <c:v>-1142.5954337506482</c:v>
                </c:pt>
                <c:pt idx="410">
                  <c:v>599.76334449288697</c:v>
                </c:pt>
                <c:pt idx="411">
                  <c:v>-1511.0062322492086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B-4394-A857-7122885CA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51152"/>
        <c:axId val="313838672"/>
      </c:scatterChart>
      <c:valAx>
        <c:axId val="3138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38672"/>
        <c:crosses val="autoZero"/>
        <c:crossBetween val="midCat"/>
      </c:valAx>
      <c:valAx>
        <c:axId val="313838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51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mtst0903.3!$BA$26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mtst0903.3!$AZ$27:$AZ$438</c:f>
              <c:numCache>
                <c:formatCode>General</c:formatCode>
                <c:ptCount val="412"/>
                <c:pt idx="0">
                  <c:v>9774.9702758179446</c:v>
                </c:pt>
                <c:pt idx="1">
                  <c:v>13001.336029645443</c:v>
                </c:pt>
                <c:pt idx="2">
                  <c:v>8488.2537920392078</c:v>
                </c:pt>
                <c:pt idx="3">
                  <c:v>9198.6284223636831</c:v>
                </c:pt>
                <c:pt idx="4">
                  <c:v>10498.748488133559</c:v>
                </c:pt>
                <c:pt idx="5">
                  <c:v>13242.595433750648</c:v>
                </c:pt>
                <c:pt idx="6">
                  <c:v>18340.317944605933</c:v>
                </c:pt>
                <c:pt idx="7">
                  <c:v>12200.116589737238</c:v>
                </c:pt>
                <c:pt idx="8">
                  <c:v>11661.006232249209</c:v>
                </c:pt>
                <c:pt idx="9">
                  <c:v>10241.107266377094</c:v>
                </c:pt>
                <c:pt idx="10">
                  <c:v>14064.664551973827</c:v>
                </c:pt>
                <c:pt idx="11">
                  <c:v>12200.116589737238</c:v>
                </c:pt>
                <c:pt idx="12">
                  <c:v>8769.7229277707702</c:v>
                </c:pt>
                <c:pt idx="13">
                  <c:v>8565.6950196318012</c:v>
                </c:pt>
                <c:pt idx="14">
                  <c:v>9198.6284223636831</c:v>
                </c:pt>
                <c:pt idx="15">
                  <c:v>9774.9702758179446</c:v>
                </c:pt>
                <c:pt idx="16">
                  <c:v>16977.648843891133</c:v>
                </c:pt>
                <c:pt idx="17">
                  <c:v>14694.619719045588</c:v>
                </c:pt>
                <c:pt idx="18">
                  <c:v>14694.619719045588</c:v>
                </c:pt>
                <c:pt idx="19">
                  <c:v>9039.2781065147828</c:v>
                </c:pt>
                <c:pt idx="20">
                  <c:v>10241.107266377094</c:v>
                </c:pt>
                <c:pt idx="21">
                  <c:v>9198.6284223636831</c:v>
                </c:pt>
                <c:pt idx="22">
                  <c:v>12776.458443191499</c:v>
                </c:pt>
                <c:pt idx="23">
                  <c:v>11369.963059310521</c:v>
                </c:pt>
                <c:pt idx="24">
                  <c:v>14694.619719045588</c:v>
                </c:pt>
                <c:pt idx="25">
                  <c:v>9774.9702758179446</c:v>
                </c:pt>
                <c:pt idx="26">
                  <c:v>13500.236655507113</c:v>
                </c:pt>
                <c:pt idx="27">
                  <c:v>9374.360555863841</c:v>
                </c:pt>
                <c:pt idx="28">
                  <c:v>8896.3096083171476</c:v>
                </c:pt>
                <c:pt idx="29">
                  <c:v>9198.6284223636831</c:v>
                </c:pt>
                <c:pt idx="30">
                  <c:v>16151.111865004241</c:v>
                </c:pt>
                <c:pt idx="31">
                  <c:v>20386.555526009986</c:v>
                </c:pt>
                <c:pt idx="32">
                  <c:v>19850.423404182082</c:v>
                </c:pt>
                <c:pt idx="33">
                  <c:v>15762.416102037685</c:v>
                </c:pt>
                <c:pt idx="34">
                  <c:v>9999.8478622718885</c:v>
                </c:pt>
                <c:pt idx="35">
                  <c:v>16977.648843891133</c:v>
                </c:pt>
                <c:pt idx="36">
                  <c:v>11355.709182542552</c:v>
                </c:pt>
                <c:pt idx="37">
                  <c:v>9374.360555863841</c:v>
                </c:pt>
                <c:pt idx="38">
                  <c:v>13774.259694914839</c:v>
                </c:pt>
                <c:pt idx="39">
                  <c:v>15034.170029058359</c:v>
                </c:pt>
                <c:pt idx="40">
                  <c:v>15034.170029058359</c:v>
                </c:pt>
                <c:pt idx="41">
                  <c:v>10241.107266377094</c:v>
                </c:pt>
                <c:pt idx="42">
                  <c:v>8659.5180648756541</c:v>
                </c:pt>
                <c:pt idx="43">
                  <c:v>14694.619719045588</c:v>
                </c:pt>
                <c:pt idx="44">
                  <c:v>8354.221015168996</c:v>
                </c:pt>
                <c:pt idx="45">
                  <c:v>11567.183187005356</c:v>
                </c:pt>
                <c:pt idx="46">
                  <c:v>10498.748488133559</c:v>
                </c:pt>
                <c:pt idx="47">
                  <c:v>8769.7229277707702</c:v>
                </c:pt>
                <c:pt idx="48">
                  <c:v>12375.848723237395</c:v>
                </c:pt>
                <c:pt idx="49">
                  <c:v>12200.116589737238</c:v>
                </c:pt>
                <c:pt idx="50">
                  <c:v>16977.648843891133</c:v>
                </c:pt>
                <c:pt idx="51">
                  <c:v>12567.962674388818</c:v>
                </c:pt>
                <c:pt idx="52">
                  <c:v>20386.555526009986</c:v>
                </c:pt>
                <c:pt idx="53">
                  <c:v>8354.221015168996</c:v>
                </c:pt>
                <c:pt idx="54">
                  <c:v>11567.183187005356</c:v>
                </c:pt>
                <c:pt idx="55">
                  <c:v>24598.17127304064</c:v>
                </c:pt>
                <c:pt idx="56">
                  <c:v>13001.336029645443</c:v>
                </c:pt>
                <c:pt idx="57">
                  <c:v>8769.7229277707702</c:v>
                </c:pt>
                <c:pt idx="58">
                  <c:v>12200.116589737238</c:v>
                </c:pt>
                <c:pt idx="59">
                  <c:v>10498.748488133559</c:v>
                </c:pt>
                <c:pt idx="60">
                  <c:v>15034.170029058359</c:v>
                </c:pt>
                <c:pt idx="61">
                  <c:v>15390.102156722392</c:v>
                </c:pt>
                <c:pt idx="62">
                  <c:v>12776.458443191499</c:v>
                </c:pt>
                <c:pt idx="63">
                  <c:v>15390.102156722392</c:v>
                </c:pt>
                <c:pt idx="64">
                  <c:v>13500.236655507113</c:v>
                </c:pt>
                <c:pt idx="65">
                  <c:v>14371.451226684076</c:v>
                </c:pt>
                <c:pt idx="66">
                  <c:v>9566.474507015264</c:v>
                </c:pt>
                <c:pt idx="67">
                  <c:v>10241.107266377094</c:v>
                </c:pt>
                <c:pt idx="68">
                  <c:v>8769.7229277707702</c:v>
                </c:pt>
                <c:pt idx="69">
                  <c:v>12567.962674388818</c:v>
                </c:pt>
                <c:pt idx="70">
                  <c:v>8896.3096083171476</c:v>
                </c:pt>
                <c:pt idx="71">
                  <c:v>8565.6950196318012</c:v>
                </c:pt>
                <c:pt idx="72">
                  <c:v>16556.189445622054</c:v>
                </c:pt>
                <c:pt idx="73">
                  <c:v>18827.304613480053</c:v>
                </c:pt>
                <c:pt idx="74">
                  <c:v>9999.8478622718885</c:v>
                </c:pt>
                <c:pt idx="75">
                  <c:v>12375.848723237395</c:v>
                </c:pt>
                <c:pt idx="76">
                  <c:v>13774.259694914839</c:v>
                </c:pt>
                <c:pt idx="77">
                  <c:v>11661.006232249209</c:v>
                </c:pt>
                <c:pt idx="78">
                  <c:v>11897.797775690702</c:v>
                </c:pt>
                <c:pt idx="79">
                  <c:v>9039.2781065147828</c:v>
                </c:pt>
                <c:pt idx="80">
                  <c:v>9039.2781065147828</c:v>
                </c:pt>
                <c:pt idx="81">
                  <c:v>8427.1943820978777</c:v>
                </c:pt>
                <c:pt idx="82">
                  <c:v>14371.451226684076</c:v>
                </c:pt>
                <c:pt idx="83">
                  <c:v>10772.771527541285</c:v>
                </c:pt>
                <c:pt idx="84">
                  <c:v>13500.236655507113</c:v>
                </c:pt>
                <c:pt idx="85">
                  <c:v>16151.111865004241</c:v>
                </c:pt>
                <c:pt idx="86">
                  <c:v>19330.673100005442</c:v>
                </c:pt>
                <c:pt idx="87">
                  <c:v>10498.748488133559</c:v>
                </c:pt>
                <c:pt idx="88">
                  <c:v>11489.741959412762</c:v>
                </c:pt>
                <c:pt idx="89">
                  <c:v>9198.6284223636831</c:v>
                </c:pt>
                <c:pt idx="90">
                  <c:v>12040.766273888337</c:v>
                </c:pt>
                <c:pt idx="91">
                  <c:v>14064.664551973827</c:v>
                </c:pt>
                <c:pt idx="92">
                  <c:v>16151.111865004241</c:v>
                </c:pt>
                <c:pt idx="93">
                  <c:v>8769.7229277707702</c:v>
                </c:pt>
                <c:pt idx="94">
                  <c:v>12567.962674388818</c:v>
                </c:pt>
                <c:pt idx="95">
                  <c:v>19850.423404182082</c:v>
                </c:pt>
                <c:pt idx="96">
                  <c:v>18827.304613480053</c:v>
                </c:pt>
                <c:pt idx="97">
                  <c:v>12776.458443191499</c:v>
                </c:pt>
                <c:pt idx="98">
                  <c:v>11567.183187005356</c:v>
                </c:pt>
                <c:pt idx="99">
                  <c:v>13774.259694914839</c:v>
                </c:pt>
                <c:pt idx="100">
                  <c:v>12776.458443191499</c:v>
                </c:pt>
                <c:pt idx="101">
                  <c:v>15762.416102037685</c:v>
                </c:pt>
                <c:pt idx="102">
                  <c:v>15390.102156722392</c:v>
                </c:pt>
                <c:pt idx="103">
                  <c:v>8659.5180648756541</c:v>
                </c:pt>
                <c:pt idx="104">
                  <c:v>12388.613989348838</c:v>
                </c:pt>
                <c:pt idx="105">
                  <c:v>9774.9702758179446</c:v>
                </c:pt>
                <c:pt idx="106">
                  <c:v>15034.170029058359</c:v>
                </c:pt>
                <c:pt idx="107">
                  <c:v>13774.259694914839</c:v>
                </c:pt>
                <c:pt idx="108">
                  <c:v>13500.236655507113</c:v>
                </c:pt>
                <c:pt idx="109">
                  <c:v>16151.111865004241</c:v>
                </c:pt>
                <c:pt idx="110">
                  <c:v>15390.102156722392</c:v>
                </c:pt>
                <c:pt idx="111">
                  <c:v>9566.474507015264</c:v>
                </c:pt>
                <c:pt idx="112">
                  <c:v>9039.2781065147828</c:v>
                </c:pt>
                <c:pt idx="113">
                  <c:v>13001.336029645443</c:v>
                </c:pt>
                <c:pt idx="114">
                  <c:v>16151.111865004241</c:v>
                </c:pt>
                <c:pt idx="115">
                  <c:v>9198.6284223636831</c:v>
                </c:pt>
                <c:pt idx="116">
                  <c:v>9039.2781065147828</c:v>
                </c:pt>
                <c:pt idx="117">
                  <c:v>8769.7229277707702</c:v>
                </c:pt>
                <c:pt idx="118">
                  <c:v>8565.6950196318012</c:v>
                </c:pt>
                <c:pt idx="119">
                  <c:v>9374.360555863841</c:v>
                </c:pt>
                <c:pt idx="120">
                  <c:v>11428.682549471432</c:v>
                </c:pt>
                <c:pt idx="121">
                  <c:v>11063.176384600272</c:v>
                </c:pt>
                <c:pt idx="122">
                  <c:v>13001.336029645443</c:v>
                </c:pt>
                <c:pt idx="123">
                  <c:v>8659.5180648756541</c:v>
                </c:pt>
                <c:pt idx="124">
                  <c:v>12567.962674388818</c:v>
                </c:pt>
                <c:pt idx="125">
                  <c:v>9198.6284223636831</c:v>
                </c:pt>
                <c:pt idx="126">
                  <c:v>9198.6284223636831</c:v>
                </c:pt>
                <c:pt idx="127">
                  <c:v>10498.748488133559</c:v>
                </c:pt>
                <c:pt idx="128">
                  <c:v>9566.474507015264</c:v>
                </c:pt>
                <c:pt idx="129">
                  <c:v>9566.474507015264</c:v>
                </c:pt>
                <c:pt idx="130">
                  <c:v>8659.5180648756541</c:v>
                </c:pt>
                <c:pt idx="131">
                  <c:v>13242.595433750648</c:v>
                </c:pt>
                <c:pt idx="132">
                  <c:v>8769.7229277707702</c:v>
                </c:pt>
                <c:pt idx="133">
                  <c:v>21507.965222619583</c:v>
                </c:pt>
                <c:pt idx="134">
                  <c:v>8896.3096083171476</c:v>
                </c:pt>
                <c:pt idx="135">
                  <c:v>14694.619719045588</c:v>
                </c:pt>
                <c:pt idx="136">
                  <c:v>8769.7229277707702</c:v>
                </c:pt>
                <c:pt idx="137">
                  <c:v>10498.748488133559</c:v>
                </c:pt>
                <c:pt idx="138">
                  <c:v>13774.259694914839</c:v>
                </c:pt>
                <c:pt idx="139">
                  <c:v>12776.458443191499</c:v>
                </c:pt>
                <c:pt idx="140">
                  <c:v>10241.107266377094</c:v>
                </c:pt>
                <c:pt idx="141">
                  <c:v>8659.5180648756541</c:v>
                </c:pt>
                <c:pt idx="142">
                  <c:v>13500.236655507113</c:v>
                </c:pt>
                <c:pt idx="143">
                  <c:v>12567.962674388818</c:v>
                </c:pt>
                <c:pt idx="144">
                  <c:v>9566.474507015264</c:v>
                </c:pt>
                <c:pt idx="145">
                  <c:v>16556.189445622054</c:v>
                </c:pt>
                <c:pt idx="146">
                  <c:v>12040.766273888337</c:v>
                </c:pt>
                <c:pt idx="147">
                  <c:v>23312.943399918433</c:v>
                </c:pt>
                <c:pt idx="148">
                  <c:v>8659.5180648756541</c:v>
                </c:pt>
                <c:pt idx="149">
                  <c:v>14371.451226684076</c:v>
                </c:pt>
                <c:pt idx="150">
                  <c:v>11771.211095144325</c:v>
                </c:pt>
                <c:pt idx="151">
                  <c:v>9039.2781065147828</c:v>
                </c:pt>
                <c:pt idx="152">
                  <c:v>13774.259694914839</c:v>
                </c:pt>
                <c:pt idx="153">
                  <c:v>18827.304613480053</c:v>
                </c:pt>
                <c:pt idx="154">
                  <c:v>13001.336029645443</c:v>
                </c:pt>
                <c:pt idx="155">
                  <c:v>16977.648843891133</c:v>
                </c:pt>
                <c:pt idx="156">
                  <c:v>9566.474507015264</c:v>
                </c:pt>
                <c:pt idx="157">
                  <c:v>15034.170029058359</c:v>
                </c:pt>
                <c:pt idx="158">
                  <c:v>9039.2781065147828</c:v>
                </c:pt>
                <c:pt idx="159">
                  <c:v>12200.116589737238</c:v>
                </c:pt>
                <c:pt idx="160">
                  <c:v>21507.965222619583</c:v>
                </c:pt>
                <c:pt idx="161">
                  <c:v>16977.648843891133</c:v>
                </c:pt>
                <c:pt idx="162">
                  <c:v>9039.2781065147828</c:v>
                </c:pt>
                <c:pt idx="163">
                  <c:v>9566.474507015264</c:v>
                </c:pt>
                <c:pt idx="164">
                  <c:v>13001.336029645443</c:v>
                </c:pt>
                <c:pt idx="165">
                  <c:v>11661.006232249209</c:v>
                </c:pt>
                <c:pt idx="166">
                  <c:v>23947.366427653906</c:v>
                </c:pt>
                <c:pt idx="167">
                  <c:v>10241.107266377094</c:v>
                </c:pt>
                <c:pt idx="168">
                  <c:v>17415.490059811473</c:v>
                </c:pt>
                <c:pt idx="169">
                  <c:v>13500.236655507113</c:v>
                </c:pt>
                <c:pt idx="170">
                  <c:v>9198.6284223636831</c:v>
                </c:pt>
                <c:pt idx="171">
                  <c:v>12567.962674388818</c:v>
                </c:pt>
                <c:pt idx="172">
                  <c:v>16977.648843891133</c:v>
                </c:pt>
                <c:pt idx="173">
                  <c:v>8565.6950196318012</c:v>
                </c:pt>
                <c:pt idx="174">
                  <c:v>8769.7229277707702</c:v>
                </c:pt>
                <c:pt idx="175">
                  <c:v>13001.336029645443</c:v>
                </c:pt>
                <c:pt idx="176">
                  <c:v>15762.416102037685</c:v>
                </c:pt>
                <c:pt idx="177">
                  <c:v>11897.797775690702</c:v>
                </c:pt>
                <c:pt idx="178">
                  <c:v>9566.474507015264</c:v>
                </c:pt>
                <c:pt idx="179">
                  <c:v>14371.451226684076</c:v>
                </c:pt>
                <c:pt idx="180">
                  <c:v>9039.2781065147828</c:v>
                </c:pt>
                <c:pt idx="181">
                  <c:v>8769.7229277707702</c:v>
                </c:pt>
                <c:pt idx="182">
                  <c:v>22093.242797401272</c:v>
                </c:pt>
                <c:pt idx="183">
                  <c:v>12776.458443191499</c:v>
                </c:pt>
                <c:pt idx="184">
                  <c:v>15390.102156722392</c:v>
                </c:pt>
                <c:pt idx="185">
                  <c:v>9566.474507015264</c:v>
                </c:pt>
                <c:pt idx="186">
                  <c:v>25948.926416767892</c:v>
                </c:pt>
                <c:pt idx="187">
                  <c:v>13500.236655507113</c:v>
                </c:pt>
                <c:pt idx="188">
                  <c:v>15034.170029058359</c:v>
                </c:pt>
                <c:pt idx="189">
                  <c:v>16556.189445622054</c:v>
                </c:pt>
                <c:pt idx="190">
                  <c:v>11661.006232249209</c:v>
                </c:pt>
                <c:pt idx="191">
                  <c:v>10498.748488133559</c:v>
                </c:pt>
                <c:pt idx="192">
                  <c:v>12040.766273888337</c:v>
                </c:pt>
                <c:pt idx="193">
                  <c:v>10498.748488133559</c:v>
                </c:pt>
                <c:pt idx="194">
                  <c:v>9566.474507015264</c:v>
                </c:pt>
                <c:pt idx="195">
                  <c:v>13774.259694914839</c:v>
                </c:pt>
                <c:pt idx="196">
                  <c:v>8488.2537920392078</c:v>
                </c:pt>
                <c:pt idx="197">
                  <c:v>8427.1943820978777</c:v>
                </c:pt>
                <c:pt idx="198">
                  <c:v>10498.748488133559</c:v>
                </c:pt>
                <c:pt idx="199">
                  <c:v>8896.3096083171476</c:v>
                </c:pt>
                <c:pt idx="200">
                  <c:v>12776.458443191499</c:v>
                </c:pt>
                <c:pt idx="201">
                  <c:v>14064.664551973827</c:v>
                </c:pt>
                <c:pt idx="202">
                  <c:v>8488.2537920392078</c:v>
                </c:pt>
                <c:pt idx="203">
                  <c:v>12776.458443191499</c:v>
                </c:pt>
                <c:pt idx="204">
                  <c:v>23312.943399918433</c:v>
                </c:pt>
                <c:pt idx="205">
                  <c:v>15390.102156722392</c:v>
                </c:pt>
                <c:pt idx="206">
                  <c:v>13500.236655507113</c:v>
                </c:pt>
                <c:pt idx="207">
                  <c:v>11897.797775690702</c:v>
                </c:pt>
                <c:pt idx="208">
                  <c:v>12375.848723237395</c:v>
                </c:pt>
                <c:pt idx="209">
                  <c:v>14064.664551973827</c:v>
                </c:pt>
                <c:pt idx="210">
                  <c:v>17869.71309338307</c:v>
                </c:pt>
                <c:pt idx="211">
                  <c:v>16556.189445622054</c:v>
                </c:pt>
                <c:pt idx="212">
                  <c:v>9774.9702758179446</c:v>
                </c:pt>
                <c:pt idx="213">
                  <c:v>12375.848723237395</c:v>
                </c:pt>
                <c:pt idx="214">
                  <c:v>11771.211095144325</c:v>
                </c:pt>
                <c:pt idx="215">
                  <c:v>13500.236655507113</c:v>
                </c:pt>
                <c:pt idx="216">
                  <c:v>15034.170029058359</c:v>
                </c:pt>
                <c:pt idx="217">
                  <c:v>18340.317944605933</c:v>
                </c:pt>
                <c:pt idx="218">
                  <c:v>15034.170029058359</c:v>
                </c:pt>
                <c:pt idx="219">
                  <c:v>9566.474507015264</c:v>
                </c:pt>
                <c:pt idx="220">
                  <c:v>13500.236655507113</c:v>
                </c:pt>
                <c:pt idx="221">
                  <c:v>15390.102156722392</c:v>
                </c:pt>
                <c:pt idx="222">
                  <c:v>11693.131551672033</c:v>
                </c:pt>
                <c:pt idx="223">
                  <c:v>12200.116589737238</c:v>
                </c:pt>
                <c:pt idx="224">
                  <c:v>10772.771527541285</c:v>
                </c:pt>
                <c:pt idx="225">
                  <c:v>11661.006232249209</c:v>
                </c:pt>
                <c:pt idx="226">
                  <c:v>11661.006232249209</c:v>
                </c:pt>
                <c:pt idx="227">
                  <c:v>9999.8478622718885</c:v>
                </c:pt>
                <c:pt idx="228">
                  <c:v>9566.474507015264</c:v>
                </c:pt>
                <c:pt idx="229">
                  <c:v>16977.648843891133</c:v>
                </c:pt>
                <c:pt idx="230">
                  <c:v>8565.6950196318012</c:v>
                </c:pt>
                <c:pt idx="231">
                  <c:v>10241.107266377094</c:v>
                </c:pt>
                <c:pt idx="232">
                  <c:v>13242.595433750648</c:v>
                </c:pt>
                <c:pt idx="233">
                  <c:v>11693.131551672033</c:v>
                </c:pt>
                <c:pt idx="234">
                  <c:v>13774.259694914839</c:v>
                </c:pt>
                <c:pt idx="235">
                  <c:v>9774.9702758179446</c:v>
                </c:pt>
                <c:pt idx="236">
                  <c:v>12567.962674388818</c:v>
                </c:pt>
                <c:pt idx="237">
                  <c:v>16977.648843891133</c:v>
                </c:pt>
                <c:pt idx="238">
                  <c:v>8659.5180648756541</c:v>
                </c:pt>
                <c:pt idx="239">
                  <c:v>12200.116589737238</c:v>
                </c:pt>
                <c:pt idx="240">
                  <c:v>11771.211095144325</c:v>
                </c:pt>
                <c:pt idx="241">
                  <c:v>9198.6284223636831</c:v>
                </c:pt>
                <c:pt idx="242">
                  <c:v>13500.236655507113</c:v>
                </c:pt>
                <c:pt idx="243">
                  <c:v>12040.766273888337</c:v>
                </c:pt>
                <c:pt idx="244">
                  <c:v>9374.360555863841</c:v>
                </c:pt>
                <c:pt idx="245">
                  <c:v>10772.771527541285</c:v>
                </c:pt>
                <c:pt idx="246">
                  <c:v>8346.7749188451617</c:v>
                </c:pt>
                <c:pt idx="247">
                  <c:v>10241.107266377094</c:v>
                </c:pt>
                <c:pt idx="248">
                  <c:v>9774.9702758179446</c:v>
                </c:pt>
                <c:pt idx="249">
                  <c:v>11771.211095144325</c:v>
                </c:pt>
                <c:pt idx="250">
                  <c:v>15390.102156722392</c:v>
                </c:pt>
                <c:pt idx="251">
                  <c:v>13242.595433750648</c:v>
                </c:pt>
                <c:pt idx="252">
                  <c:v>8769.7229277707702</c:v>
                </c:pt>
                <c:pt idx="253">
                  <c:v>18340.317944605933</c:v>
                </c:pt>
                <c:pt idx="254">
                  <c:v>10498.748488133559</c:v>
                </c:pt>
                <c:pt idx="255">
                  <c:v>15390.102156722392</c:v>
                </c:pt>
                <c:pt idx="256">
                  <c:v>12375.848723237395</c:v>
                </c:pt>
                <c:pt idx="257">
                  <c:v>8659.5180648756541</c:v>
                </c:pt>
                <c:pt idx="258">
                  <c:v>8488.2537920392078</c:v>
                </c:pt>
                <c:pt idx="259">
                  <c:v>13001.336029645443</c:v>
                </c:pt>
                <c:pt idx="260">
                  <c:v>12200.116589737238</c:v>
                </c:pt>
                <c:pt idx="261">
                  <c:v>12776.458443191499</c:v>
                </c:pt>
                <c:pt idx="262">
                  <c:v>16151.111865004241</c:v>
                </c:pt>
                <c:pt idx="263">
                  <c:v>11661.006232249209</c:v>
                </c:pt>
                <c:pt idx="264">
                  <c:v>12388.613989348838</c:v>
                </c:pt>
                <c:pt idx="265">
                  <c:v>16151.111865004241</c:v>
                </c:pt>
                <c:pt idx="266">
                  <c:v>17415.490059811473</c:v>
                </c:pt>
                <c:pt idx="267">
                  <c:v>9374.360555863841</c:v>
                </c:pt>
                <c:pt idx="268">
                  <c:v>9566.474507015264</c:v>
                </c:pt>
                <c:pt idx="269">
                  <c:v>8769.7229277707702</c:v>
                </c:pt>
                <c:pt idx="270">
                  <c:v>8565.6950196318012</c:v>
                </c:pt>
                <c:pt idx="271">
                  <c:v>9039.2781065147828</c:v>
                </c:pt>
                <c:pt idx="272">
                  <c:v>13001.336029645443</c:v>
                </c:pt>
                <c:pt idx="273">
                  <c:v>10241.107266377094</c:v>
                </c:pt>
                <c:pt idx="274">
                  <c:v>12200.116589737238</c:v>
                </c:pt>
                <c:pt idx="275">
                  <c:v>15034.170029058359</c:v>
                </c:pt>
                <c:pt idx="276">
                  <c:v>11897.797775690702</c:v>
                </c:pt>
                <c:pt idx="277">
                  <c:v>12375.848723237395</c:v>
                </c:pt>
                <c:pt idx="278">
                  <c:v>10241.107266377094</c:v>
                </c:pt>
                <c:pt idx="279">
                  <c:v>11489.741959412762</c:v>
                </c:pt>
                <c:pt idx="280">
                  <c:v>13001.336029645443</c:v>
                </c:pt>
                <c:pt idx="281">
                  <c:v>8769.7229277707702</c:v>
                </c:pt>
                <c:pt idx="282">
                  <c:v>8565.6950196318012</c:v>
                </c:pt>
                <c:pt idx="283">
                  <c:v>11661.006232249209</c:v>
                </c:pt>
                <c:pt idx="284">
                  <c:v>9999.8478622718885</c:v>
                </c:pt>
                <c:pt idx="285">
                  <c:v>9198.6284223636831</c:v>
                </c:pt>
                <c:pt idx="286">
                  <c:v>21507.965222619583</c:v>
                </c:pt>
                <c:pt idx="287">
                  <c:v>8769.7229277707702</c:v>
                </c:pt>
                <c:pt idx="288">
                  <c:v>9198.6284223636831</c:v>
                </c:pt>
                <c:pt idx="289">
                  <c:v>14371.451226684076</c:v>
                </c:pt>
                <c:pt idx="290">
                  <c:v>8769.7229277707702</c:v>
                </c:pt>
                <c:pt idx="291">
                  <c:v>12776.458443191499</c:v>
                </c:pt>
                <c:pt idx="292">
                  <c:v>9198.6284223636831</c:v>
                </c:pt>
                <c:pt idx="293">
                  <c:v>12040.766273888337</c:v>
                </c:pt>
                <c:pt idx="294">
                  <c:v>13774.259694914839</c:v>
                </c:pt>
                <c:pt idx="295">
                  <c:v>9999.8478622718885</c:v>
                </c:pt>
                <c:pt idx="296">
                  <c:v>11661.006232249209</c:v>
                </c:pt>
                <c:pt idx="297">
                  <c:v>19330.673100005442</c:v>
                </c:pt>
                <c:pt idx="298">
                  <c:v>15390.102156722392</c:v>
                </c:pt>
                <c:pt idx="299">
                  <c:v>11063.176384600272</c:v>
                </c:pt>
                <c:pt idx="300">
                  <c:v>12375.848723237395</c:v>
                </c:pt>
                <c:pt idx="301">
                  <c:v>17869.71309338307</c:v>
                </c:pt>
                <c:pt idx="302">
                  <c:v>12776.458443191499</c:v>
                </c:pt>
                <c:pt idx="303">
                  <c:v>8896.3096083171476</c:v>
                </c:pt>
                <c:pt idx="304">
                  <c:v>16977.648843891133</c:v>
                </c:pt>
                <c:pt idx="305">
                  <c:v>16151.111865004241</c:v>
                </c:pt>
                <c:pt idx="306">
                  <c:v>13500.236655507113</c:v>
                </c:pt>
                <c:pt idx="307">
                  <c:v>12200.116589737238</c:v>
                </c:pt>
                <c:pt idx="308">
                  <c:v>16977.648843891133</c:v>
                </c:pt>
                <c:pt idx="309">
                  <c:v>14064.664551973827</c:v>
                </c:pt>
                <c:pt idx="310">
                  <c:v>14064.664551973827</c:v>
                </c:pt>
                <c:pt idx="311">
                  <c:v>9039.2781065147828</c:v>
                </c:pt>
                <c:pt idx="312">
                  <c:v>11063.176384600272</c:v>
                </c:pt>
                <c:pt idx="313">
                  <c:v>8769.7229277707702</c:v>
                </c:pt>
                <c:pt idx="314">
                  <c:v>18827.304613480053</c:v>
                </c:pt>
                <c:pt idx="315">
                  <c:v>8427.1943820978777</c:v>
                </c:pt>
                <c:pt idx="316">
                  <c:v>15034.170029058359</c:v>
                </c:pt>
                <c:pt idx="317">
                  <c:v>13001.336029645443</c:v>
                </c:pt>
                <c:pt idx="318">
                  <c:v>15762.416102037685</c:v>
                </c:pt>
                <c:pt idx="319">
                  <c:v>11567.183187005356</c:v>
                </c:pt>
                <c:pt idx="320">
                  <c:v>10772.771527541285</c:v>
                </c:pt>
                <c:pt idx="321">
                  <c:v>13500.236655507113</c:v>
                </c:pt>
                <c:pt idx="322">
                  <c:v>11771.211095144325</c:v>
                </c:pt>
                <c:pt idx="323">
                  <c:v>13242.595433750648</c:v>
                </c:pt>
                <c:pt idx="324">
                  <c:v>14064.664551973827</c:v>
                </c:pt>
                <c:pt idx="325">
                  <c:v>14371.451226684076</c:v>
                </c:pt>
                <c:pt idx="326">
                  <c:v>12200.116589737238</c:v>
                </c:pt>
                <c:pt idx="327">
                  <c:v>13242.595433750648</c:v>
                </c:pt>
                <c:pt idx="328">
                  <c:v>8896.3096083171476</c:v>
                </c:pt>
                <c:pt idx="329">
                  <c:v>22093.242797401272</c:v>
                </c:pt>
                <c:pt idx="330">
                  <c:v>12040.766273888337</c:v>
                </c:pt>
                <c:pt idx="331">
                  <c:v>10772.771527541285</c:v>
                </c:pt>
                <c:pt idx="332">
                  <c:v>10241.107266377094</c:v>
                </c:pt>
                <c:pt idx="333">
                  <c:v>8382.5167898078071</c:v>
                </c:pt>
                <c:pt idx="334">
                  <c:v>16556.189445622054</c:v>
                </c:pt>
                <c:pt idx="335">
                  <c:v>12040.766273888337</c:v>
                </c:pt>
                <c:pt idx="336">
                  <c:v>8354.221015168996</c:v>
                </c:pt>
                <c:pt idx="337">
                  <c:v>10241.107266377094</c:v>
                </c:pt>
                <c:pt idx="338">
                  <c:v>11567.183187005356</c:v>
                </c:pt>
                <c:pt idx="339">
                  <c:v>13774.259694914839</c:v>
                </c:pt>
                <c:pt idx="340">
                  <c:v>13242.595433750648</c:v>
                </c:pt>
                <c:pt idx="341">
                  <c:v>12776.458443191499</c:v>
                </c:pt>
                <c:pt idx="342">
                  <c:v>9566.474507015264</c:v>
                </c:pt>
                <c:pt idx="343">
                  <c:v>11897.797775690702</c:v>
                </c:pt>
                <c:pt idx="344">
                  <c:v>12200.116589737238</c:v>
                </c:pt>
                <c:pt idx="345">
                  <c:v>12200.116589737238</c:v>
                </c:pt>
                <c:pt idx="346">
                  <c:v>13500.236655507113</c:v>
                </c:pt>
                <c:pt idx="347">
                  <c:v>9774.9702758179446</c:v>
                </c:pt>
                <c:pt idx="348">
                  <c:v>14064.664551973827</c:v>
                </c:pt>
                <c:pt idx="349">
                  <c:v>9774.9702758179446</c:v>
                </c:pt>
                <c:pt idx="350">
                  <c:v>13001.336029645443</c:v>
                </c:pt>
                <c:pt idx="351">
                  <c:v>11063.176384600272</c:v>
                </c:pt>
                <c:pt idx="352">
                  <c:v>10772.771527541285</c:v>
                </c:pt>
                <c:pt idx="353">
                  <c:v>13242.595433750648</c:v>
                </c:pt>
                <c:pt idx="354">
                  <c:v>8896.3096083171476</c:v>
                </c:pt>
                <c:pt idx="355">
                  <c:v>13500.236655507113</c:v>
                </c:pt>
                <c:pt idx="356">
                  <c:v>9198.6284223636831</c:v>
                </c:pt>
                <c:pt idx="357">
                  <c:v>12040.766273888337</c:v>
                </c:pt>
                <c:pt idx="358">
                  <c:v>16151.111865004241</c:v>
                </c:pt>
                <c:pt idx="359">
                  <c:v>13242.595433750648</c:v>
                </c:pt>
                <c:pt idx="360">
                  <c:v>13001.336029645443</c:v>
                </c:pt>
                <c:pt idx="361">
                  <c:v>8896.3096083171476</c:v>
                </c:pt>
                <c:pt idx="362">
                  <c:v>13976.16067651758</c:v>
                </c:pt>
                <c:pt idx="363">
                  <c:v>14371.451226684076</c:v>
                </c:pt>
                <c:pt idx="364">
                  <c:v>13242.595433750648</c:v>
                </c:pt>
                <c:pt idx="365">
                  <c:v>14371.451226684076</c:v>
                </c:pt>
                <c:pt idx="366">
                  <c:v>16977.648843891133</c:v>
                </c:pt>
                <c:pt idx="367">
                  <c:v>14694.619719045588</c:v>
                </c:pt>
                <c:pt idx="368">
                  <c:v>12200.116589737238</c:v>
                </c:pt>
                <c:pt idx="369">
                  <c:v>17869.71309338307</c:v>
                </c:pt>
                <c:pt idx="370">
                  <c:v>13001.336029645443</c:v>
                </c:pt>
                <c:pt idx="371">
                  <c:v>11567.183187005356</c:v>
                </c:pt>
                <c:pt idx="372">
                  <c:v>8769.7229277707702</c:v>
                </c:pt>
                <c:pt idx="373">
                  <c:v>11567.183187005356</c:v>
                </c:pt>
                <c:pt idx="374">
                  <c:v>13774.259694914839</c:v>
                </c:pt>
                <c:pt idx="375">
                  <c:v>11063.176384600272</c:v>
                </c:pt>
                <c:pt idx="376">
                  <c:v>13500.236655507113</c:v>
                </c:pt>
                <c:pt idx="377">
                  <c:v>9039.2781065147828</c:v>
                </c:pt>
                <c:pt idx="378">
                  <c:v>8659.5180648756541</c:v>
                </c:pt>
                <c:pt idx="379">
                  <c:v>13500.236655507113</c:v>
                </c:pt>
                <c:pt idx="380">
                  <c:v>13554.701278248502</c:v>
                </c:pt>
                <c:pt idx="381">
                  <c:v>14064.664551973827</c:v>
                </c:pt>
                <c:pt idx="382">
                  <c:v>8565.6950196318012</c:v>
                </c:pt>
                <c:pt idx="383">
                  <c:v>8565.6950196318012</c:v>
                </c:pt>
                <c:pt idx="384">
                  <c:v>15762.416102037685</c:v>
                </c:pt>
                <c:pt idx="385">
                  <c:v>15034.170029058359</c:v>
                </c:pt>
                <c:pt idx="386">
                  <c:v>13001.336029645443</c:v>
                </c:pt>
                <c:pt idx="387">
                  <c:v>12040.766273888337</c:v>
                </c:pt>
                <c:pt idx="388">
                  <c:v>13242.595433750648</c:v>
                </c:pt>
                <c:pt idx="389">
                  <c:v>8488.2537920392078</c:v>
                </c:pt>
                <c:pt idx="390">
                  <c:v>20386.555526009986</c:v>
                </c:pt>
                <c:pt idx="391">
                  <c:v>11369.963059310521</c:v>
                </c:pt>
                <c:pt idx="392">
                  <c:v>13774.259694914839</c:v>
                </c:pt>
                <c:pt idx="393">
                  <c:v>8896.3096083171476</c:v>
                </c:pt>
                <c:pt idx="394">
                  <c:v>11428.682549471432</c:v>
                </c:pt>
                <c:pt idx="395">
                  <c:v>9198.6284223636831</c:v>
                </c:pt>
                <c:pt idx="396">
                  <c:v>13774.259694914839</c:v>
                </c:pt>
                <c:pt idx="397">
                  <c:v>10241.107266377094</c:v>
                </c:pt>
                <c:pt idx="398">
                  <c:v>13500.236655507113</c:v>
                </c:pt>
                <c:pt idx="399">
                  <c:v>17415.490059811473</c:v>
                </c:pt>
                <c:pt idx="400">
                  <c:v>11567.183187005356</c:v>
                </c:pt>
                <c:pt idx="401">
                  <c:v>15034.170029058359</c:v>
                </c:pt>
                <c:pt idx="402">
                  <c:v>12567.962674388818</c:v>
                </c:pt>
                <c:pt idx="403">
                  <c:v>10241.107266377094</c:v>
                </c:pt>
                <c:pt idx="404">
                  <c:v>12567.962674388818</c:v>
                </c:pt>
                <c:pt idx="405">
                  <c:v>14064.664551973827</c:v>
                </c:pt>
                <c:pt idx="406">
                  <c:v>8769.7229277707702</c:v>
                </c:pt>
                <c:pt idx="407">
                  <c:v>8659.5180648756541</c:v>
                </c:pt>
                <c:pt idx="408">
                  <c:v>13242.595433750648</c:v>
                </c:pt>
                <c:pt idx="409">
                  <c:v>13242.595433750648</c:v>
                </c:pt>
                <c:pt idx="410">
                  <c:v>13500.236655507113</c:v>
                </c:pt>
                <c:pt idx="411">
                  <c:v>11661.006232249209</c:v>
                </c:pt>
              </c:numCache>
            </c:numRef>
          </c:xVal>
          <c:yVal>
            <c:numRef>
              <c:f>mtst0903.3!$BA$27:$BA$438</c:f>
              <c:numCache>
                <c:formatCode>General</c:formatCode>
                <c:ptCount val="412"/>
                <c:pt idx="0">
                  <c:v>-974.97027581794464</c:v>
                </c:pt>
                <c:pt idx="1">
                  <c:v>1998.663970354557</c:v>
                </c:pt>
                <c:pt idx="2">
                  <c:v>1411.7462079607922</c:v>
                </c:pt>
                <c:pt idx="3">
                  <c:v>-198.62842236368306</c:v>
                </c:pt>
                <c:pt idx="4">
                  <c:v>-1748.7484881335586</c:v>
                </c:pt>
                <c:pt idx="5">
                  <c:v>57.404566249351774</c:v>
                </c:pt>
                <c:pt idx="6">
                  <c:v>1909.682055394067</c:v>
                </c:pt>
                <c:pt idx="7">
                  <c:v>-750.11658973723752</c:v>
                </c:pt>
                <c:pt idx="8">
                  <c:v>-311.00623224920855</c:v>
                </c:pt>
                <c:pt idx="9">
                  <c:v>-1041.1072663770938</c:v>
                </c:pt>
                <c:pt idx="10">
                  <c:v>-564.66455197382675</c:v>
                </c:pt>
                <c:pt idx="11">
                  <c:v>399.88341026276248</c:v>
                </c:pt>
                <c:pt idx="12">
                  <c:v>1180.2770722292298</c:v>
                </c:pt>
                <c:pt idx="13">
                  <c:v>1334.3049803681988</c:v>
                </c:pt>
                <c:pt idx="14">
                  <c:v>-698.62842236368306</c:v>
                </c:pt>
                <c:pt idx="15">
                  <c:v>-1224.9702758179446</c:v>
                </c:pt>
                <c:pt idx="16">
                  <c:v>-477.64884389113286</c:v>
                </c:pt>
                <c:pt idx="17">
                  <c:v>-194.61971904558777</c:v>
                </c:pt>
                <c:pt idx="18">
                  <c:v>-194.61971904558777</c:v>
                </c:pt>
                <c:pt idx="19">
                  <c:v>310.72189348521715</c:v>
                </c:pt>
                <c:pt idx="20">
                  <c:v>-741.10726637709377</c:v>
                </c:pt>
                <c:pt idx="21">
                  <c:v>-1448.6284223636831</c:v>
                </c:pt>
                <c:pt idx="22">
                  <c:v>2123.5415568085009</c:v>
                </c:pt>
                <c:pt idx="23">
                  <c:v>-1069.9630593105212</c:v>
                </c:pt>
                <c:pt idx="24">
                  <c:v>-1394.6197190455878</c:v>
                </c:pt>
                <c:pt idx="25">
                  <c:v>325.02972418205536</c:v>
                </c:pt>
                <c:pt idx="26">
                  <c:v>-300.23665550711303</c:v>
                </c:pt>
                <c:pt idx="27">
                  <c:v>-2324.360555863841</c:v>
                </c:pt>
                <c:pt idx="28">
                  <c:v>203.69039168285235</c:v>
                </c:pt>
                <c:pt idx="29">
                  <c:v>-98.628422363683057</c:v>
                </c:pt>
                <c:pt idx="30">
                  <c:v>1348.8881349957592</c:v>
                </c:pt>
                <c:pt idx="31">
                  <c:v>1363.4444739900136</c:v>
                </c:pt>
                <c:pt idx="32">
                  <c:v>-100.42340418208187</c:v>
                </c:pt>
                <c:pt idx="33">
                  <c:v>2237.5838979623149</c:v>
                </c:pt>
                <c:pt idx="34">
                  <c:v>-899.84786227188852</c:v>
                </c:pt>
                <c:pt idx="35">
                  <c:v>-777.64884389113286</c:v>
                </c:pt>
                <c:pt idx="36">
                  <c:v>-455.7091825425523</c:v>
                </c:pt>
                <c:pt idx="37">
                  <c:v>2475.639444136159</c:v>
                </c:pt>
                <c:pt idx="38">
                  <c:v>-1174.2596949148392</c:v>
                </c:pt>
                <c:pt idx="39">
                  <c:v>-834.17002905835943</c:v>
                </c:pt>
                <c:pt idx="40">
                  <c:v>765.82997094164057</c:v>
                </c:pt>
                <c:pt idx="41">
                  <c:v>-1541.1072663770938</c:v>
                </c:pt>
                <c:pt idx="42">
                  <c:v>-1009.5180648756541</c:v>
                </c:pt>
                <c:pt idx="43">
                  <c:v>305.38028095441223</c:v>
                </c:pt>
                <c:pt idx="44">
                  <c:v>945.77898483100398</c:v>
                </c:pt>
                <c:pt idx="45">
                  <c:v>-1917.1831870053556</c:v>
                </c:pt>
                <c:pt idx="46">
                  <c:v>1701.2515118664414</c:v>
                </c:pt>
                <c:pt idx="47">
                  <c:v>630.27707222922982</c:v>
                </c:pt>
                <c:pt idx="48">
                  <c:v>-975.84872323739546</c:v>
                </c:pt>
                <c:pt idx="49">
                  <c:v>-500.11658973723752</c:v>
                </c:pt>
                <c:pt idx="50">
                  <c:v>-377.64884389113286</c:v>
                </c:pt>
                <c:pt idx="51">
                  <c:v>1132.0373256111816</c:v>
                </c:pt>
                <c:pt idx="52">
                  <c:v>363.44447399001365</c:v>
                </c:pt>
                <c:pt idx="53">
                  <c:v>2095.778984831004</c:v>
                </c:pt>
                <c:pt idx="54">
                  <c:v>-1017.1831870053556</c:v>
                </c:pt>
                <c:pt idx="55">
                  <c:v>401.82872695936021</c:v>
                </c:pt>
                <c:pt idx="56">
                  <c:v>1198.663970354557</c:v>
                </c:pt>
                <c:pt idx="57">
                  <c:v>1530.2770722292298</c:v>
                </c:pt>
                <c:pt idx="58">
                  <c:v>499.88341026276248</c:v>
                </c:pt>
                <c:pt idx="59">
                  <c:v>1151.2515118664414</c:v>
                </c:pt>
                <c:pt idx="60">
                  <c:v>2715.8299709416406</c:v>
                </c:pt>
                <c:pt idx="61">
                  <c:v>-90.102156722392465</c:v>
                </c:pt>
                <c:pt idx="62">
                  <c:v>-76.4584431914991</c:v>
                </c:pt>
                <c:pt idx="63">
                  <c:v>-290.10215672239246</c:v>
                </c:pt>
                <c:pt idx="64">
                  <c:v>1099.763344492887</c:v>
                </c:pt>
                <c:pt idx="65">
                  <c:v>-1071.4512266840757</c:v>
                </c:pt>
                <c:pt idx="66">
                  <c:v>-1766.474507015264</c:v>
                </c:pt>
                <c:pt idx="67">
                  <c:v>8.8927336229062348</c:v>
                </c:pt>
                <c:pt idx="68">
                  <c:v>330.27707222922982</c:v>
                </c:pt>
                <c:pt idx="69">
                  <c:v>-467.96267438881841</c:v>
                </c:pt>
                <c:pt idx="70">
                  <c:v>553.69039168285235</c:v>
                </c:pt>
                <c:pt idx="71">
                  <c:v>834.30498036819881</c:v>
                </c:pt>
                <c:pt idx="72">
                  <c:v>-1056.1894456220543</c:v>
                </c:pt>
                <c:pt idx="73">
                  <c:v>672.69538651994662</c:v>
                </c:pt>
                <c:pt idx="74">
                  <c:v>450.15213772811148</c:v>
                </c:pt>
                <c:pt idx="75">
                  <c:v>24.151276762604539</c:v>
                </c:pt>
                <c:pt idx="76">
                  <c:v>925.7403050851608</c:v>
                </c:pt>
                <c:pt idx="77">
                  <c:v>-2211.0062322492086</c:v>
                </c:pt>
                <c:pt idx="78">
                  <c:v>602.20222430929789</c:v>
                </c:pt>
                <c:pt idx="79">
                  <c:v>-339.27810651478285</c:v>
                </c:pt>
                <c:pt idx="80">
                  <c:v>960.72189348521715</c:v>
                </c:pt>
                <c:pt idx="81">
                  <c:v>1072.8056179021223</c:v>
                </c:pt>
                <c:pt idx="82">
                  <c:v>528.54877331592434</c:v>
                </c:pt>
                <c:pt idx="83">
                  <c:v>27.22847245871526</c:v>
                </c:pt>
                <c:pt idx="84">
                  <c:v>-0.23665550711302785</c:v>
                </c:pt>
                <c:pt idx="85">
                  <c:v>1598.8881349957592</c:v>
                </c:pt>
                <c:pt idx="86">
                  <c:v>669.32689999455761</c:v>
                </c:pt>
                <c:pt idx="87">
                  <c:v>-948.74848813355857</c:v>
                </c:pt>
                <c:pt idx="88">
                  <c:v>-1089.7419594127623</c:v>
                </c:pt>
                <c:pt idx="89">
                  <c:v>-1748.6284223636831</c:v>
                </c:pt>
                <c:pt idx="90">
                  <c:v>59.233726111662691</c:v>
                </c:pt>
                <c:pt idx="91">
                  <c:v>-1664.6645519738267</c:v>
                </c:pt>
                <c:pt idx="92">
                  <c:v>-651.11186500424083</c:v>
                </c:pt>
                <c:pt idx="93">
                  <c:v>-919.72292777077018</c:v>
                </c:pt>
                <c:pt idx="94">
                  <c:v>-467.96267438881841</c:v>
                </c:pt>
                <c:pt idx="95">
                  <c:v>149.57659581791813</c:v>
                </c:pt>
                <c:pt idx="96">
                  <c:v>-1077.3046134800534</c:v>
                </c:pt>
                <c:pt idx="97">
                  <c:v>-376.4584431914991</c:v>
                </c:pt>
                <c:pt idx="98">
                  <c:v>-417.18318700535565</c:v>
                </c:pt>
                <c:pt idx="99">
                  <c:v>2525.7403050851608</c:v>
                </c:pt>
                <c:pt idx="100">
                  <c:v>1223.5415568085009</c:v>
                </c:pt>
                <c:pt idx="101">
                  <c:v>-1462.4161020376851</c:v>
                </c:pt>
                <c:pt idx="102">
                  <c:v>1509.8978432776075</c:v>
                </c:pt>
                <c:pt idx="103">
                  <c:v>740.48193512434591</c:v>
                </c:pt>
                <c:pt idx="104">
                  <c:v>-288.613989348838</c:v>
                </c:pt>
                <c:pt idx="105">
                  <c:v>-524.97027581794464</c:v>
                </c:pt>
                <c:pt idx="106">
                  <c:v>-634.17002905835943</c:v>
                </c:pt>
                <c:pt idx="107">
                  <c:v>925.7403050851608</c:v>
                </c:pt>
                <c:pt idx="108">
                  <c:v>399.76334449288697</c:v>
                </c:pt>
                <c:pt idx="109">
                  <c:v>-2751.1118650042408</c:v>
                </c:pt>
                <c:pt idx="110">
                  <c:v>2109.8978432776075</c:v>
                </c:pt>
                <c:pt idx="111">
                  <c:v>-166.47450701526395</c:v>
                </c:pt>
                <c:pt idx="112">
                  <c:v>1810.7218934852172</c:v>
                </c:pt>
                <c:pt idx="113">
                  <c:v>-601.33602964544298</c:v>
                </c:pt>
                <c:pt idx="114">
                  <c:v>248.88813499575917</c:v>
                </c:pt>
                <c:pt idx="115">
                  <c:v>-198.62842236368306</c:v>
                </c:pt>
                <c:pt idx="116">
                  <c:v>1110.7218934852172</c:v>
                </c:pt>
                <c:pt idx="117">
                  <c:v>230.27707222922982</c:v>
                </c:pt>
                <c:pt idx="118">
                  <c:v>-315.69501963180119</c:v>
                </c:pt>
                <c:pt idx="119">
                  <c:v>675.639444136159</c:v>
                </c:pt>
                <c:pt idx="120">
                  <c:v>-428.68254947143214</c:v>
                </c:pt>
                <c:pt idx="121">
                  <c:v>-963.17638460027229</c:v>
                </c:pt>
                <c:pt idx="122">
                  <c:v>398.66397035455702</c:v>
                </c:pt>
                <c:pt idx="123">
                  <c:v>1740.4819351243459</c:v>
                </c:pt>
                <c:pt idx="124">
                  <c:v>-367.96267438881841</c:v>
                </c:pt>
                <c:pt idx="125">
                  <c:v>-398.62842236368306</c:v>
                </c:pt>
                <c:pt idx="126">
                  <c:v>-648.62842236368306</c:v>
                </c:pt>
                <c:pt idx="127">
                  <c:v>-398.74848813355857</c:v>
                </c:pt>
                <c:pt idx="128">
                  <c:v>-166.47450701526395</c:v>
                </c:pt>
                <c:pt idx="129">
                  <c:v>-566.47450701526395</c:v>
                </c:pt>
                <c:pt idx="130">
                  <c:v>-459.51806487565409</c:v>
                </c:pt>
                <c:pt idx="131">
                  <c:v>157.40456624935177</c:v>
                </c:pt>
                <c:pt idx="132">
                  <c:v>230.27707222922982</c:v>
                </c:pt>
                <c:pt idx="133">
                  <c:v>-507.96522261958307</c:v>
                </c:pt>
                <c:pt idx="134">
                  <c:v>-146.30960831714765</c:v>
                </c:pt>
                <c:pt idx="135">
                  <c:v>-194.61971904558777</c:v>
                </c:pt>
                <c:pt idx="136">
                  <c:v>-1519.7229277707702</c:v>
                </c:pt>
                <c:pt idx="137">
                  <c:v>-848.74848813355857</c:v>
                </c:pt>
                <c:pt idx="138">
                  <c:v>-1474.2596949148392</c:v>
                </c:pt>
                <c:pt idx="139">
                  <c:v>1523.5415568085009</c:v>
                </c:pt>
                <c:pt idx="140">
                  <c:v>-641.10726637709377</c:v>
                </c:pt>
                <c:pt idx="141">
                  <c:v>-859.51806487565409</c:v>
                </c:pt>
                <c:pt idx="142">
                  <c:v>-100.23665550711303</c:v>
                </c:pt>
                <c:pt idx="143">
                  <c:v>-1917.9626743888184</c:v>
                </c:pt>
                <c:pt idx="144">
                  <c:v>-566.47450701526395</c:v>
                </c:pt>
                <c:pt idx="145">
                  <c:v>-456.18944562205434</c:v>
                </c:pt>
                <c:pt idx="146">
                  <c:v>759.23372611166269</c:v>
                </c:pt>
                <c:pt idx="147">
                  <c:v>-4062.943399918433</c:v>
                </c:pt>
                <c:pt idx="148">
                  <c:v>-309.51806487565409</c:v>
                </c:pt>
                <c:pt idx="149">
                  <c:v>-971.45122668407566</c:v>
                </c:pt>
                <c:pt idx="150">
                  <c:v>178.78890485567536</c:v>
                </c:pt>
                <c:pt idx="151">
                  <c:v>310.72189348521715</c:v>
                </c:pt>
                <c:pt idx="152">
                  <c:v>-174.2596949148392</c:v>
                </c:pt>
                <c:pt idx="153">
                  <c:v>422.69538651994662</c:v>
                </c:pt>
                <c:pt idx="154">
                  <c:v>1498.663970354557</c:v>
                </c:pt>
                <c:pt idx="155">
                  <c:v>1272.3511561088671</c:v>
                </c:pt>
                <c:pt idx="156">
                  <c:v>283.52549298473605</c:v>
                </c:pt>
                <c:pt idx="157">
                  <c:v>-734.17002905835943</c:v>
                </c:pt>
                <c:pt idx="158">
                  <c:v>-339.27810651478285</c:v>
                </c:pt>
                <c:pt idx="159">
                  <c:v>-200.11658973723752</c:v>
                </c:pt>
                <c:pt idx="160">
                  <c:v>-507.96522261958307</c:v>
                </c:pt>
                <c:pt idx="161">
                  <c:v>-2477.6488438911329</c:v>
                </c:pt>
                <c:pt idx="162">
                  <c:v>-739.27810651478285</c:v>
                </c:pt>
                <c:pt idx="163">
                  <c:v>133.52549298473605</c:v>
                </c:pt>
                <c:pt idx="164">
                  <c:v>-1151.336029645443</c:v>
                </c:pt>
                <c:pt idx="165">
                  <c:v>-911.00623224920855</c:v>
                </c:pt>
                <c:pt idx="166">
                  <c:v>-2447.3664276539057</c:v>
                </c:pt>
                <c:pt idx="167">
                  <c:v>108.89273362290623</c:v>
                </c:pt>
                <c:pt idx="168">
                  <c:v>834.50994018852725</c:v>
                </c:pt>
                <c:pt idx="169">
                  <c:v>-800.23665550711303</c:v>
                </c:pt>
                <c:pt idx="170">
                  <c:v>1951.3715776363169</c:v>
                </c:pt>
                <c:pt idx="171">
                  <c:v>1132.0373256111816</c:v>
                </c:pt>
                <c:pt idx="172">
                  <c:v>1272.3511561088671</c:v>
                </c:pt>
                <c:pt idx="173">
                  <c:v>2284.3049803681988</c:v>
                </c:pt>
                <c:pt idx="174">
                  <c:v>-619.72292777077018</c:v>
                </c:pt>
                <c:pt idx="175">
                  <c:v>-301.33602964544298</c:v>
                </c:pt>
                <c:pt idx="176">
                  <c:v>-862.41610203768505</c:v>
                </c:pt>
                <c:pt idx="177">
                  <c:v>-597.79777569070211</c:v>
                </c:pt>
                <c:pt idx="178">
                  <c:v>-616.47450701526395</c:v>
                </c:pt>
                <c:pt idx="179">
                  <c:v>428.54877331592434</c:v>
                </c:pt>
                <c:pt idx="180">
                  <c:v>-89.278106514782849</c:v>
                </c:pt>
                <c:pt idx="181">
                  <c:v>-1119.7229277707702</c:v>
                </c:pt>
                <c:pt idx="182">
                  <c:v>-2093.2427974012717</c:v>
                </c:pt>
                <c:pt idx="183">
                  <c:v>-676.4584431914991</c:v>
                </c:pt>
                <c:pt idx="184">
                  <c:v>909.89784327760754</c:v>
                </c:pt>
                <c:pt idx="185">
                  <c:v>-66.474507015263953</c:v>
                </c:pt>
                <c:pt idx="186">
                  <c:v>-1948.9264167678921</c:v>
                </c:pt>
                <c:pt idx="187">
                  <c:v>199.76334449288697</c:v>
                </c:pt>
                <c:pt idx="188">
                  <c:v>965.82997094164057</c:v>
                </c:pt>
                <c:pt idx="189">
                  <c:v>-3156.1894456220543</c:v>
                </c:pt>
                <c:pt idx="190">
                  <c:v>288.99376775079145</c:v>
                </c:pt>
                <c:pt idx="191">
                  <c:v>-1298.7484881335586</c:v>
                </c:pt>
                <c:pt idx="192">
                  <c:v>-940.76627388833731</c:v>
                </c:pt>
                <c:pt idx="193">
                  <c:v>251.25151186644143</c:v>
                </c:pt>
                <c:pt idx="194">
                  <c:v>983.52549298473605</c:v>
                </c:pt>
                <c:pt idx="195">
                  <c:v>-674.2596949148392</c:v>
                </c:pt>
                <c:pt idx="196">
                  <c:v>-288.25379203920784</c:v>
                </c:pt>
                <c:pt idx="197">
                  <c:v>-27.194382097877678</c:v>
                </c:pt>
                <c:pt idx="198">
                  <c:v>-2398.7484881335586</c:v>
                </c:pt>
                <c:pt idx="199">
                  <c:v>-196.30960831714765</c:v>
                </c:pt>
                <c:pt idx="200">
                  <c:v>-276.4584431914991</c:v>
                </c:pt>
                <c:pt idx="201">
                  <c:v>135.33544802617325</c:v>
                </c:pt>
                <c:pt idx="202">
                  <c:v>-38.253792039207838</c:v>
                </c:pt>
                <c:pt idx="203">
                  <c:v>-1126.4584431914991</c:v>
                </c:pt>
                <c:pt idx="204">
                  <c:v>687.05660008156701</c:v>
                </c:pt>
                <c:pt idx="205">
                  <c:v>709.89784327760754</c:v>
                </c:pt>
                <c:pt idx="206">
                  <c:v>-100.23665550711303</c:v>
                </c:pt>
                <c:pt idx="207">
                  <c:v>-447.79777569070211</c:v>
                </c:pt>
                <c:pt idx="208">
                  <c:v>-675.84872323739546</c:v>
                </c:pt>
                <c:pt idx="209">
                  <c:v>1235.3354480261733</c:v>
                </c:pt>
                <c:pt idx="210">
                  <c:v>1630.2869066169296</c:v>
                </c:pt>
                <c:pt idx="211">
                  <c:v>1193.8105543779457</c:v>
                </c:pt>
                <c:pt idx="212">
                  <c:v>-174.97027581794464</c:v>
                </c:pt>
                <c:pt idx="213">
                  <c:v>-1425.8487232373955</c:v>
                </c:pt>
                <c:pt idx="214">
                  <c:v>-421.21109514432464</c:v>
                </c:pt>
                <c:pt idx="215">
                  <c:v>1299.763344492887</c:v>
                </c:pt>
                <c:pt idx="216">
                  <c:v>3215.8299709416406</c:v>
                </c:pt>
                <c:pt idx="217">
                  <c:v>-90.317944605933008</c:v>
                </c:pt>
                <c:pt idx="218">
                  <c:v>165.82997094164057</c:v>
                </c:pt>
                <c:pt idx="219">
                  <c:v>-316.47450701526395</c:v>
                </c:pt>
                <c:pt idx="220">
                  <c:v>-100.23665550711303</c:v>
                </c:pt>
                <c:pt idx="221">
                  <c:v>609.89784327760754</c:v>
                </c:pt>
                <c:pt idx="222">
                  <c:v>2006.8684483279667</c:v>
                </c:pt>
                <c:pt idx="223">
                  <c:v>999.88341026276248</c:v>
                </c:pt>
                <c:pt idx="224">
                  <c:v>-1622.7715275412847</c:v>
                </c:pt>
                <c:pt idx="225">
                  <c:v>-611.00623224920855</c:v>
                </c:pt>
                <c:pt idx="226">
                  <c:v>-11.006232249208551</c:v>
                </c:pt>
                <c:pt idx="227">
                  <c:v>-249.84786227188852</c:v>
                </c:pt>
                <c:pt idx="228">
                  <c:v>-566.47450701526395</c:v>
                </c:pt>
                <c:pt idx="229">
                  <c:v>772.35115610886714</c:v>
                </c:pt>
                <c:pt idx="230">
                  <c:v>234.30498036819881</c:v>
                </c:pt>
                <c:pt idx="231">
                  <c:v>358.89273362290623</c:v>
                </c:pt>
                <c:pt idx="232">
                  <c:v>657.40456624935177</c:v>
                </c:pt>
                <c:pt idx="233">
                  <c:v>506.86844832796669</c:v>
                </c:pt>
                <c:pt idx="234">
                  <c:v>525.7403050851608</c:v>
                </c:pt>
                <c:pt idx="235">
                  <c:v>-1024.9702758179446</c:v>
                </c:pt>
                <c:pt idx="236">
                  <c:v>-1767.9626743888184</c:v>
                </c:pt>
                <c:pt idx="237">
                  <c:v>522.35115610886714</c:v>
                </c:pt>
                <c:pt idx="238">
                  <c:v>-309.51806487565409</c:v>
                </c:pt>
                <c:pt idx="239">
                  <c:v>-500.11658973723752</c:v>
                </c:pt>
                <c:pt idx="240">
                  <c:v>-321.21109514432464</c:v>
                </c:pt>
                <c:pt idx="241">
                  <c:v>-198.62842236368306</c:v>
                </c:pt>
                <c:pt idx="242">
                  <c:v>199.76334449288697</c:v>
                </c:pt>
                <c:pt idx="243">
                  <c:v>59.233726111662691</c:v>
                </c:pt>
                <c:pt idx="244">
                  <c:v>-824.360555863841</c:v>
                </c:pt>
                <c:pt idx="245">
                  <c:v>927.22847245871526</c:v>
                </c:pt>
                <c:pt idx="246">
                  <c:v>1203.2250811548383</c:v>
                </c:pt>
                <c:pt idx="247">
                  <c:v>-691.10726637709377</c:v>
                </c:pt>
                <c:pt idx="248">
                  <c:v>-724.97027581794464</c:v>
                </c:pt>
                <c:pt idx="249">
                  <c:v>-321.21109514432464</c:v>
                </c:pt>
                <c:pt idx="250">
                  <c:v>2859.8978432776075</c:v>
                </c:pt>
                <c:pt idx="251">
                  <c:v>1457.4045662493518</c:v>
                </c:pt>
                <c:pt idx="252">
                  <c:v>1680.2770722292298</c:v>
                </c:pt>
                <c:pt idx="253">
                  <c:v>-2640.317944605933</c:v>
                </c:pt>
                <c:pt idx="254">
                  <c:v>751.25151186644143</c:v>
                </c:pt>
                <c:pt idx="255">
                  <c:v>709.89784327760754</c:v>
                </c:pt>
                <c:pt idx="256">
                  <c:v>-1375.8487232373955</c:v>
                </c:pt>
                <c:pt idx="257">
                  <c:v>190.48193512434591</c:v>
                </c:pt>
                <c:pt idx="258">
                  <c:v>1561.7462079607922</c:v>
                </c:pt>
                <c:pt idx="259">
                  <c:v>1198.663970354557</c:v>
                </c:pt>
                <c:pt idx="260">
                  <c:v>799.88341026276248</c:v>
                </c:pt>
                <c:pt idx="261">
                  <c:v>-826.4584431914991</c:v>
                </c:pt>
                <c:pt idx="262">
                  <c:v>1098.8881349957592</c:v>
                </c:pt>
                <c:pt idx="263">
                  <c:v>738.99376775079145</c:v>
                </c:pt>
                <c:pt idx="264">
                  <c:v>211.386010651162</c:v>
                </c:pt>
                <c:pt idx="265">
                  <c:v>2848.8881349957592</c:v>
                </c:pt>
                <c:pt idx="266">
                  <c:v>2084.5099401885273</c:v>
                </c:pt>
                <c:pt idx="267">
                  <c:v>875.639444136159</c:v>
                </c:pt>
                <c:pt idx="268">
                  <c:v>-616.47450701526395</c:v>
                </c:pt>
                <c:pt idx="269">
                  <c:v>-269.72292777077018</c:v>
                </c:pt>
                <c:pt idx="270">
                  <c:v>534.30498036819881</c:v>
                </c:pt>
                <c:pt idx="271">
                  <c:v>-1039.2781065147828</c:v>
                </c:pt>
                <c:pt idx="272">
                  <c:v>-501.33602964544298</c:v>
                </c:pt>
                <c:pt idx="273">
                  <c:v>2258.8927336229062</c:v>
                </c:pt>
                <c:pt idx="274">
                  <c:v>-350.11658973723752</c:v>
                </c:pt>
                <c:pt idx="275">
                  <c:v>-134.17002905835943</c:v>
                </c:pt>
                <c:pt idx="276">
                  <c:v>502.20222430929789</c:v>
                </c:pt>
                <c:pt idx="277">
                  <c:v>-1375.8487232373955</c:v>
                </c:pt>
                <c:pt idx="278">
                  <c:v>58.892733622906235</c:v>
                </c:pt>
                <c:pt idx="279">
                  <c:v>-39.741959412762299</c:v>
                </c:pt>
                <c:pt idx="280">
                  <c:v>698.66397035455702</c:v>
                </c:pt>
                <c:pt idx="281">
                  <c:v>-219.72292777077018</c:v>
                </c:pt>
                <c:pt idx="282">
                  <c:v>-165.69501963180119</c:v>
                </c:pt>
                <c:pt idx="283">
                  <c:v>-711.00623224920855</c:v>
                </c:pt>
                <c:pt idx="284">
                  <c:v>-999.84786227188852</c:v>
                </c:pt>
                <c:pt idx="285">
                  <c:v>1501.3715776363169</c:v>
                </c:pt>
                <c:pt idx="286">
                  <c:v>1992.0347773804169</c:v>
                </c:pt>
                <c:pt idx="287">
                  <c:v>-1269.7229277707702</c:v>
                </c:pt>
                <c:pt idx="288">
                  <c:v>-198.62842236368306</c:v>
                </c:pt>
                <c:pt idx="289">
                  <c:v>128.54877331592434</c:v>
                </c:pt>
                <c:pt idx="290">
                  <c:v>-1319.7229277707702</c:v>
                </c:pt>
                <c:pt idx="291">
                  <c:v>-926.4584431914991</c:v>
                </c:pt>
                <c:pt idx="292">
                  <c:v>-798.62842236368306</c:v>
                </c:pt>
                <c:pt idx="293">
                  <c:v>259.23372611166269</c:v>
                </c:pt>
                <c:pt idx="294">
                  <c:v>425.7403050851608</c:v>
                </c:pt>
                <c:pt idx="295">
                  <c:v>600.15213772811148</c:v>
                </c:pt>
                <c:pt idx="296">
                  <c:v>-311.00623224920855</c:v>
                </c:pt>
                <c:pt idx="297">
                  <c:v>1419.3268999945576</c:v>
                </c:pt>
                <c:pt idx="298">
                  <c:v>-1090.1021567223925</c:v>
                </c:pt>
                <c:pt idx="299">
                  <c:v>-63.176384600272286</c:v>
                </c:pt>
                <c:pt idx="300">
                  <c:v>-75.848723237395461</c:v>
                </c:pt>
                <c:pt idx="301">
                  <c:v>-1669.7130933830704</c:v>
                </c:pt>
                <c:pt idx="302">
                  <c:v>-1776.4584431914991</c:v>
                </c:pt>
                <c:pt idx="303">
                  <c:v>-146.30960831714765</c:v>
                </c:pt>
                <c:pt idx="304">
                  <c:v>-377.64884389113286</c:v>
                </c:pt>
                <c:pt idx="305">
                  <c:v>-51.111865004240826</c:v>
                </c:pt>
                <c:pt idx="306">
                  <c:v>899.76334449288697</c:v>
                </c:pt>
                <c:pt idx="307">
                  <c:v>399.88341026276248</c:v>
                </c:pt>
                <c:pt idx="308">
                  <c:v>-177.64884389113286</c:v>
                </c:pt>
                <c:pt idx="309">
                  <c:v>135.33544802617325</c:v>
                </c:pt>
                <c:pt idx="310">
                  <c:v>-2464.6645519738267</c:v>
                </c:pt>
                <c:pt idx="311">
                  <c:v>-539.27810651478285</c:v>
                </c:pt>
                <c:pt idx="312">
                  <c:v>-963.17638460027229</c:v>
                </c:pt>
                <c:pt idx="313">
                  <c:v>-69.722927770770184</c:v>
                </c:pt>
                <c:pt idx="314">
                  <c:v>1672.6953865199466</c:v>
                </c:pt>
                <c:pt idx="315">
                  <c:v>722.80561790212232</c:v>
                </c:pt>
                <c:pt idx="316">
                  <c:v>-1334.1700290583594</c:v>
                </c:pt>
                <c:pt idx="317">
                  <c:v>-2801.336029645443</c:v>
                </c:pt>
                <c:pt idx="318">
                  <c:v>-62.41610203768505</c:v>
                </c:pt>
                <c:pt idx="319">
                  <c:v>232.81681299464435</c:v>
                </c:pt>
                <c:pt idx="320">
                  <c:v>-1372.7715275412847</c:v>
                </c:pt>
                <c:pt idx="321">
                  <c:v>1399.763344492887</c:v>
                </c:pt>
                <c:pt idx="322">
                  <c:v>628.78890485567536</c:v>
                </c:pt>
                <c:pt idx="323">
                  <c:v>-542.59543375064823</c:v>
                </c:pt>
                <c:pt idx="324">
                  <c:v>-464.66455197382675</c:v>
                </c:pt>
                <c:pt idx="325">
                  <c:v>-1771.4512266840757</c:v>
                </c:pt>
                <c:pt idx="326">
                  <c:v>899.88341026276248</c:v>
                </c:pt>
                <c:pt idx="327">
                  <c:v>1157.4045662493518</c:v>
                </c:pt>
                <c:pt idx="328">
                  <c:v>-396.30960831714765</c:v>
                </c:pt>
                <c:pt idx="329">
                  <c:v>1406.7572025987283</c:v>
                </c:pt>
                <c:pt idx="330">
                  <c:v>859.23372611166269</c:v>
                </c:pt>
                <c:pt idx="331">
                  <c:v>127.22847245871526</c:v>
                </c:pt>
                <c:pt idx="332">
                  <c:v>-1091.1072663770938</c:v>
                </c:pt>
                <c:pt idx="333">
                  <c:v>3067.4832101921929</c:v>
                </c:pt>
                <c:pt idx="334">
                  <c:v>-1256.1894456220543</c:v>
                </c:pt>
                <c:pt idx="335">
                  <c:v>159.23372611166269</c:v>
                </c:pt>
                <c:pt idx="336">
                  <c:v>995.77898483100398</c:v>
                </c:pt>
                <c:pt idx="337">
                  <c:v>-41.107266377093765</c:v>
                </c:pt>
                <c:pt idx="338">
                  <c:v>-667.18318700535565</c:v>
                </c:pt>
                <c:pt idx="339">
                  <c:v>2125.7403050851608</c:v>
                </c:pt>
                <c:pt idx="340">
                  <c:v>-1392.5954337506482</c:v>
                </c:pt>
                <c:pt idx="341">
                  <c:v>-2476.4584431914991</c:v>
                </c:pt>
                <c:pt idx="342">
                  <c:v>133.52549298473605</c:v>
                </c:pt>
                <c:pt idx="343">
                  <c:v>-1447.7977756907021</c:v>
                </c:pt>
                <c:pt idx="344">
                  <c:v>399.88341026276248</c:v>
                </c:pt>
                <c:pt idx="345">
                  <c:v>1399.8834102627625</c:v>
                </c:pt>
                <c:pt idx="346">
                  <c:v>-1400.236655507113</c:v>
                </c:pt>
                <c:pt idx="347">
                  <c:v>-374.97027581794464</c:v>
                </c:pt>
                <c:pt idx="348">
                  <c:v>-864.66455197382675</c:v>
                </c:pt>
                <c:pt idx="349">
                  <c:v>1125.0297241820554</c:v>
                </c:pt>
                <c:pt idx="350">
                  <c:v>-701.33602964544298</c:v>
                </c:pt>
                <c:pt idx="351">
                  <c:v>386.82361539972771</c:v>
                </c:pt>
                <c:pt idx="352">
                  <c:v>-822.77152754128474</c:v>
                </c:pt>
                <c:pt idx="353">
                  <c:v>-642.59543375064823</c:v>
                </c:pt>
                <c:pt idx="354">
                  <c:v>153.69039168285235</c:v>
                </c:pt>
                <c:pt idx="355">
                  <c:v>199.76334449288697</c:v>
                </c:pt>
                <c:pt idx="356">
                  <c:v>151.37157763631694</c:v>
                </c:pt>
                <c:pt idx="357">
                  <c:v>-440.76627388833731</c:v>
                </c:pt>
                <c:pt idx="358">
                  <c:v>1098.8881349957592</c:v>
                </c:pt>
                <c:pt idx="359">
                  <c:v>-842.59543375064823</c:v>
                </c:pt>
                <c:pt idx="360">
                  <c:v>-301.33602964544298</c:v>
                </c:pt>
                <c:pt idx="361">
                  <c:v>-146.30960831714765</c:v>
                </c:pt>
                <c:pt idx="362">
                  <c:v>-1276.1606765175802</c:v>
                </c:pt>
                <c:pt idx="363">
                  <c:v>-971.45122668407566</c:v>
                </c:pt>
                <c:pt idx="364">
                  <c:v>-142.59543375064823</c:v>
                </c:pt>
                <c:pt idx="365">
                  <c:v>2028.5487733159243</c:v>
                </c:pt>
                <c:pt idx="366">
                  <c:v>272.35115610886714</c:v>
                </c:pt>
                <c:pt idx="367">
                  <c:v>405.38028095441223</c:v>
                </c:pt>
                <c:pt idx="368">
                  <c:v>-600.11658973723752</c:v>
                </c:pt>
                <c:pt idx="369">
                  <c:v>-969.71309338307037</c:v>
                </c:pt>
                <c:pt idx="370">
                  <c:v>198.66397035455702</c:v>
                </c:pt>
                <c:pt idx="371">
                  <c:v>-417.18318700535565</c:v>
                </c:pt>
                <c:pt idx="372">
                  <c:v>30.277072229229816</c:v>
                </c:pt>
                <c:pt idx="373">
                  <c:v>-817.18318700535565</c:v>
                </c:pt>
                <c:pt idx="374">
                  <c:v>-774.2596949148392</c:v>
                </c:pt>
                <c:pt idx="375">
                  <c:v>-1113.1763846002723</c:v>
                </c:pt>
                <c:pt idx="376">
                  <c:v>399.76334449288697</c:v>
                </c:pt>
                <c:pt idx="377">
                  <c:v>110.72189348521715</c:v>
                </c:pt>
                <c:pt idx="378">
                  <c:v>790.48193512434591</c:v>
                </c:pt>
                <c:pt idx="379">
                  <c:v>199.76334449288697</c:v>
                </c:pt>
                <c:pt idx="380">
                  <c:v>1245.2987217514983</c:v>
                </c:pt>
                <c:pt idx="381">
                  <c:v>435.33544802617325</c:v>
                </c:pt>
                <c:pt idx="382">
                  <c:v>1684.3049803681988</c:v>
                </c:pt>
                <c:pt idx="383">
                  <c:v>184.30498036819881</c:v>
                </c:pt>
                <c:pt idx="384">
                  <c:v>2737.5838979623149</c:v>
                </c:pt>
                <c:pt idx="385">
                  <c:v>2215.8299709416406</c:v>
                </c:pt>
                <c:pt idx="386">
                  <c:v>-201.33602964544298</c:v>
                </c:pt>
                <c:pt idx="387">
                  <c:v>459.23372611166269</c:v>
                </c:pt>
                <c:pt idx="388">
                  <c:v>1357.4045662493518</c:v>
                </c:pt>
                <c:pt idx="389">
                  <c:v>861.74620796079216</c:v>
                </c:pt>
                <c:pt idx="390">
                  <c:v>1613.4444739900136</c:v>
                </c:pt>
                <c:pt idx="391">
                  <c:v>-419.9630593105212</c:v>
                </c:pt>
                <c:pt idx="392">
                  <c:v>525.7403050851608</c:v>
                </c:pt>
                <c:pt idx="393">
                  <c:v>-846.30960831714765</c:v>
                </c:pt>
                <c:pt idx="394">
                  <c:v>-278.68254947143214</c:v>
                </c:pt>
                <c:pt idx="395">
                  <c:v>501.37157763631694</c:v>
                </c:pt>
                <c:pt idx="396">
                  <c:v>-574.2596949148392</c:v>
                </c:pt>
                <c:pt idx="397">
                  <c:v>-1341.1072663770938</c:v>
                </c:pt>
                <c:pt idx="398">
                  <c:v>-500.23665550711303</c:v>
                </c:pt>
                <c:pt idx="399">
                  <c:v>334.50994018852725</c:v>
                </c:pt>
                <c:pt idx="400">
                  <c:v>-367.18318700535565</c:v>
                </c:pt>
                <c:pt idx="401">
                  <c:v>3715.8299709416406</c:v>
                </c:pt>
                <c:pt idx="402">
                  <c:v>132.03732561118159</c:v>
                </c:pt>
                <c:pt idx="403">
                  <c:v>1758.8927336229062</c:v>
                </c:pt>
                <c:pt idx="404">
                  <c:v>-617.96267438881841</c:v>
                </c:pt>
                <c:pt idx="405">
                  <c:v>-364.66455197382675</c:v>
                </c:pt>
                <c:pt idx="406">
                  <c:v>1130.2770722292298</c:v>
                </c:pt>
                <c:pt idx="407">
                  <c:v>190.48193512434591</c:v>
                </c:pt>
                <c:pt idx="408">
                  <c:v>1757.4045662493518</c:v>
                </c:pt>
                <c:pt idx="409">
                  <c:v>-1142.5954337506482</c:v>
                </c:pt>
                <c:pt idx="410">
                  <c:v>599.76334449288697</c:v>
                </c:pt>
                <c:pt idx="411">
                  <c:v>-1511.0062322492086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8-40EE-8B7F-D4BBD63B0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35152"/>
        <c:axId val="395928080"/>
      </c:scatterChart>
      <c:valAx>
        <c:axId val="39593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8080"/>
        <c:crosses val="autoZero"/>
        <c:crossBetween val="midCat"/>
      </c:valAx>
      <c:valAx>
        <c:axId val="39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3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ultimo stipendio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mtst0903.3!$BN$28:$BN$439</c:f>
              <c:numCache>
                <c:formatCode>General</c:formatCode>
                <c:ptCount val="412"/>
                <c:pt idx="0">
                  <c:v>-884.40641515723109</c:v>
                </c:pt>
                <c:pt idx="1">
                  <c:v>1971.1388951829122</c:v>
                </c:pt>
                <c:pt idx="2">
                  <c:v>1075.5981712380653</c:v>
                </c:pt>
                <c:pt idx="3">
                  <c:v>-283.76392826457777</c:v>
                </c:pt>
                <c:pt idx="4">
                  <c:v>-1449.0231934774401</c:v>
                </c:pt>
                <c:pt idx="5">
                  <c:v>-3.0296656868194987</c:v>
                </c:pt>
                <c:pt idx="6">
                  <c:v>1778.910415482118</c:v>
                </c:pt>
                <c:pt idx="7">
                  <c:v>-608.82496292433461</c:v>
                </c:pt>
                <c:pt idx="8">
                  <c:v>58.590216430544388</c:v>
                </c:pt>
                <c:pt idx="9">
                  <c:v>-814.82045721208851</c:v>
                </c:pt>
                <c:pt idx="10">
                  <c:v>-701.51820924771891</c:v>
                </c:pt>
                <c:pt idx="11">
                  <c:v>541.17503707566539</c:v>
                </c:pt>
                <c:pt idx="12">
                  <c:v>952.90426720052164</c:v>
                </c:pt>
                <c:pt idx="13">
                  <c:v>1030.6973467175012</c:v>
                </c:pt>
                <c:pt idx="14">
                  <c:v>-783.76392826457777</c:v>
                </c:pt>
                <c:pt idx="15">
                  <c:v>-1134.4064151572311</c:v>
                </c:pt>
                <c:pt idx="16">
                  <c:v>-654.69530572260919</c:v>
                </c:pt>
                <c:pt idx="17">
                  <c:v>-363.82962241473797</c:v>
                </c:pt>
                <c:pt idx="18">
                  <c:v>-363.82962241473797</c:v>
                </c:pt>
                <c:pt idx="19">
                  <c:v>174.45594704907307</c:v>
                </c:pt>
                <c:pt idx="20">
                  <c:v>-514.82045721208851</c:v>
                </c:pt>
                <c:pt idx="21">
                  <c:v>-1533.7639282645778</c:v>
                </c:pt>
                <c:pt idx="22">
                  <c:v>2132.6436458940261</c:v>
                </c:pt>
                <c:pt idx="23">
                  <c:v>-527.6142632252031</c:v>
                </c:pt>
                <c:pt idx="24">
                  <c:v>-1563.829622414738</c:v>
                </c:pt>
                <c:pt idx="25">
                  <c:v>415.59358484276891</c:v>
                </c:pt>
                <c:pt idx="26">
                  <c:v>-389.86203671516705</c:v>
                </c:pt>
                <c:pt idx="27">
                  <c:v>-2354.6476137368445</c:v>
                </c:pt>
                <c:pt idx="28">
                  <c:v>20.012012204104394</c:v>
                </c:pt>
                <c:pt idx="29">
                  <c:v>-183.76392826457777</c:v>
                </c:pt>
                <c:pt idx="30">
                  <c:v>1159.5818293478187</c:v>
                </c:pt>
                <c:pt idx="31">
                  <c:v>1346.4247015344517</c:v>
                </c:pt>
                <c:pt idx="32">
                  <c:v>-151.45815474070332</c:v>
                </c:pt>
                <c:pt idx="33">
                  <c:v>2047.7246816451043</c:v>
                </c:pt>
                <c:pt idx="34">
                  <c:v>-743.28153110534913</c:v>
                </c:pt>
                <c:pt idx="35">
                  <c:v>-954.69530572260919</c:v>
                </c:pt>
                <c:pt idx="36">
                  <c:v>282.92346205525246</c:v>
                </c:pt>
                <c:pt idx="37">
                  <c:v>2445.3523862631555</c:v>
                </c:pt>
                <c:pt idx="38">
                  <c:v>-1289.3582179021359</c:v>
                </c:pt>
                <c:pt idx="39">
                  <c:v>-1013.9810442361741</c:v>
                </c:pt>
                <c:pt idx="40">
                  <c:v>586.01895576382594</c:v>
                </c:pt>
                <c:pt idx="41">
                  <c:v>-1314.8204572120885</c:v>
                </c:pt>
                <c:pt idx="42">
                  <c:v>-1276.8672879616806</c:v>
                </c:pt>
                <c:pt idx="43">
                  <c:v>136.17037758526203</c:v>
                </c:pt>
                <c:pt idx="44">
                  <c:v>534.31778384805148</c:v>
                </c:pt>
                <c:pt idx="45">
                  <c:v>-1481.2155141272797</c:v>
                </c:pt>
                <c:pt idx="46">
                  <c:v>2000.9768065225599</c:v>
                </c:pt>
                <c:pt idx="47">
                  <c:v>402.90426720052164</c:v>
                </c:pt>
                <c:pt idx="48">
                  <c:v>-882.33828315959545</c:v>
                </c:pt>
                <c:pt idx="49">
                  <c:v>-358.82496292433461</c:v>
                </c:pt>
                <c:pt idx="50">
                  <c:v>-554.69530572260919</c:v>
                </c:pt>
                <c:pt idx="51">
                  <c:v>1181.4845864465242</c:v>
                </c:pt>
                <c:pt idx="52">
                  <c:v>346.42470153445174</c:v>
                </c:pt>
                <c:pt idx="53">
                  <c:v>1684.3177838480515</c:v>
                </c:pt>
                <c:pt idx="54">
                  <c:v>-581.21551412727968</c:v>
                </c:pt>
                <c:pt idx="55">
                  <c:v>727.01801101926685</c:v>
                </c:pt>
                <c:pt idx="56">
                  <c:v>1171.1388951829122</c:v>
                </c:pt>
                <c:pt idx="57">
                  <c:v>1302.9042672005216</c:v>
                </c:pt>
                <c:pt idx="58">
                  <c:v>641.17503707566539</c:v>
                </c:pt>
                <c:pt idx="59">
                  <c:v>1450.9768065225599</c:v>
                </c:pt>
                <c:pt idx="60">
                  <c:v>2536.0189557638259</c:v>
                </c:pt>
                <c:pt idx="61">
                  <c:v>-276.79627621622603</c:v>
                </c:pt>
                <c:pt idx="62">
                  <c:v>-67.356354105973878</c:v>
                </c:pt>
                <c:pt idx="63">
                  <c:v>-476.79627621622603</c:v>
                </c:pt>
                <c:pt idx="64">
                  <c:v>1010.1379632848329</c:v>
                </c:pt>
                <c:pt idx="65">
                  <c:v>-1226.3420107519196</c:v>
                </c:pt>
                <c:pt idx="66">
                  <c:v>-1738.1951093677271</c:v>
                </c:pt>
                <c:pt idx="67">
                  <c:v>235.17954278791149</c:v>
                </c:pt>
                <c:pt idx="68">
                  <c:v>102.90426720052164</c:v>
                </c:pt>
                <c:pt idx="69">
                  <c:v>-418.51541355347581</c:v>
                </c:pt>
                <c:pt idx="70">
                  <c:v>370.01201220410439</c:v>
                </c:pt>
                <c:pt idx="71">
                  <c:v>530.6973467175012</c:v>
                </c:pt>
                <c:pt idx="72">
                  <c:v>-1241.2248331080882</c:v>
                </c:pt>
                <c:pt idx="73">
                  <c:v>564.78470223312979</c:v>
                </c:pt>
                <c:pt idx="74">
                  <c:v>606.71846889465087</c:v>
                </c:pt>
                <c:pt idx="75">
                  <c:v>117.66171684040455</c:v>
                </c:pt>
                <c:pt idx="76">
                  <c:v>810.64178209786405</c:v>
                </c:pt>
                <c:pt idx="77">
                  <c:v>-1841.4097835694556</c:v>
                </c:pt>
                <c:pt idx="78">
                  <c:v>850.21024707033939</c:v>
                </c:pt>
                <c:pt idx="79">
                  <c:v>-475.54405295092693</c:v>
                </c:pt>
                <c:pt idx="80">
                  <c:v>824.45594704907307</c:v>
                </c:pt>
                <c:pt idx="81">
                  <c:v>707.83518560000994</c:v>
                </c:pt>
                <c:pt idx="82">
                  <c:v>373.65798924808041</c:v>
                </c:pt>
                <c:pt idx="83">
                  <c:v>404.11026009859052</c:v>
                </c:pt>
                <c:pt idx="84">
                  <c:v>-89.862036715167051</c:v>
                </c:pt>
                <c:pt idx="85">
                  <c:v>1409.5818293478187</c:v>
                </c:pt>
                <c:pt idx="86">
                  <c:v>587.99517882552027</c:v>
                </c:pt>
                <c:pt idx="87">
                  <c:v>-649.02319347744015</c:v>
                </c:pt>
                <c:pt idx="88">
                  <c:v>-583.68505484372145</c:v>
                </c:pt>
                <c:pt idx="89">
                  <c:v>-1833.7639282645778</c:v>
                </c:pt>
                <c:pt idx="90">
                  <c:v>252.02454715231215</c:v>
                </c:pt>
                <c:pt idx="91">
                  <c:v>-1801.5182092477189</c:v>
                </c:pt>
                <c:pt idx="92">
                  <c:v>-840.41817065218129</c:v>
                </c:pt>
                <c:pt idx="93">
                  <c:v>-1147.0957327994784</c:v>
                </c:pt>
                <c:pt idx="94">
                  <c:v>-418.51541355347581</c:v>
                </c:pt>
                <c:pt idx="95">
                  <c:v>98.541845259296679</c:v>
                </c:pt>
                <c:pt idx="96">
                  <c:v>-1185.2152977668702</c:v>
                </c:pt>
                <c:pt idx="97">
                  <c:v>-367.35635410597388</c:v>
                </c:pt>
                <c:pt idx="98">
                  <c:v>18.784485872720325</c:v>
                </c:pt>
                <c:pt idx="99">
                  <c:v>2410.6417820978641</c:v>
                </c:pt>
                <c:pt idx="100">
                  <c:v>1232.6436458940261</c:v>
                </c:pt>
                <c:pt idx="101">
                  <c:v>-1652.2753183548957</c:v>
                </c:pt>
                <c:pt idx="102">
                  <c:v>1323.203723783774</c:v>
                </c:pt>
                <c:pt idx="103">
                  <c:v>473.13271203831937</c:v>
                </c:pt>
                <c:pt idx="104">
                  <c:v>529.82037559947639</c:v>
                </c:pt>
                <c:pt idx="105">
                  <c:v>-434.40641515723109</c:v>
                </c:pt>
                <c:pt idx="106">
                  <c:v>-813.98104423617406</c:v>
                </c:pt>
                <c:pt idx="107">
                  <c:v>810.64178209786405</c:v>
                </c:pt>
                <c:pt idx="108">
                  <c:v>310.13796328483295</c:v>
                </c:pt>
                <c:pt idx="109">
                  <c:v>-2940.4181706521813</c:v>
                </c:pt>
                <c:pt idx="110">
                  <c:v>1923.203723783774</c:v>
                </c:pt>
                <c:pt idx="111">
                  <c:v>-138.19510936772713</c:v>
                </c:pt>
                <c:pt idx="112">
                  <c:v>1674.4559470490731</c:v>
                </c:pt>
                <c:pt idx="113">
                  <c:v>-628.86110481708783</c:v>
                </c:pt>
                <c:pt idx="114">
                  <c:v>59.581829347818712</c:v>
                </c:pt>
                <c:pt idx="115">
                  <c:v>-283.76392826457777</c:v>
                </c:pt>
                <c:pt idx="116">
                  <c:v>974.45594704907307</c:v>
                </c:pt>
                <c:pt idx="117">
                  <c:v>2.9042672005216446</c:v>
                </c:pt>
                <c:pt idx="118">
                  <c:v>-619.3026532824988</c:v>
                </c:pt>
                <c:pt idx="119">
                  <c:v>645.35238626315549</c:v>
                </c:pt>
                <c:pt idx="120">
                  <c:v>151.1815942812209</c:v>
                </c:pt>
                <c:pt idx="121">
                  <c:v>-505.42009648399835</c:v>
                </c:pt>
                <c:pt idx="122">
                  <c:v>371.13889518291217</c:v>
                </c:pt>
                <c:pt idx="123">
                  <c:v>1473.1327120383194</c:v>
                </c:pt>
                <c:pt idx="124">
                  <c:v>-318.51541355347581</c:v>
                </c:pt>
                <c:pt idx="125">
                  <c:v>-483.76392826457777</c:v>
                </c:pt>
                <c:pt idx="126">
                  <c:v>-733.76392826457777</c:v>
                </c:pt>
                <c:pt idx="127">
                  <c:v>-99.023193477440145</c:v>
                </c:pt>
                <c:pt idx="128">
                  <c:v>-138.19510936772713</c:v>
                </c:pt>
                <c:pt idx="129">
                  <c:v>-538.19510936772713</c:v>
                </c:pt>
                <c:pt idx="130">
                  <c:v>-726.86728796168063</c:v>
                </c:pt>
                <c:pt idx="131">
                  <c:v>96.970334313180501</c:v>
                </c:pt>
                <c:pt idx="132">
                  <c:v>2.9042672005216446</c:v>
                </c:pt>
                <c:pt idx="133">
                  <c:v>-445.80101639108398</c:v>
                </c:pt>
                <c:pt idx="134">
                  <c:v>-329.98798779589561</c:v>
                </c:pt>
                <c:pt idx="135">
                  <c:v>-363.82962241473797</c:v>
                </c:pt>
                <c:pt idx="136">
                  <c:v>-1747.0957327994784</c:v>
                </c:pt>
                <c:pt idx="137">
                  <c:v>-549.02319347744015</c:v>
                </c:pt>
                <c:pt idx="138">
                  <c:v>-1589.3582179021359</c:v>
                </c:pt>
                <c:pt idx="139">
                  <c:v>1532.6436458940261</c:v>
                </c:pt>
                <c:pt idx="140">
                  <c:v>-414.82045721208851</c:v>
                </c:pt>
                <c:pt idx="141">
                  <c:v>-1126.8672879616806</c:v>
                </c:pt>
                <c:pt idx="142">
                  <c:v>-189.86203671516705</c:v>
                </c:pt>
                <c:pt idx="143">
                  <c:v>-1868.5154135534758</c:v>
                </c:pt>
                <c:pt idx="144">
                  <c:v>-538.19510936772713</c:v>
                </c:pt>
                <c:pt idx="145">
                  <c:v>-641.22483310808821</c:v>
                </c:pt>
                <c:pt idx="146">
                  <c:v>952.02454715231215</c:v>
                </c:pt>
                <c:pt idx="147">
                  <c:v>-3854.1181694690204</c:v>
                </c:pt>
                <c:pt idx="148">
                  <c:v>-576.86728796168063</c:v>
                </c:pt>
                <c:pt idx="149">
                  <c:v>-1126.3420107519196</c:v>
                </c:pt>
                <c:pt idx="150">
                  <c:v>485.73213682975074</c:v>
                </c:pt>
                <c:pt idx="151">
                  <c:v>174.45594704907307</c:v>
                </c:pt>
                <c:pt idx="152">
                  <c:v>-289.35821790213595</c:v>
                </c:pt>
                <c:pt idx="153">
                  <c:v>314.78470223312979</c:v>
                </c:pt>
                <c:pt idx="154">
                  <c:v>1471.1388951829122</c:v>
                </c:pt>
                <c:pt idx="155">
                  <c:v>1095.3046942773908</c:v>
                </c:pt>
                <c:pt idx="156">
                  <c:v>311.80489063227287</c:v>
                </c:pt>
                <c:pt idx="157">
                  <c:v>-913.98104423617406</c:v>
                </c:pt>
                <c:pt idx="158">
                  <c:v>-475.54405295092693</c:v>
                </c:pt>
                <c:pt idx="159">
                  <c:v>-58.824962924334613</c:v>
                </c:pt>
                <c:pt idx="160">
                  <c:v>-445.80101639108398</c:v>
                </c:pt>
                <c:pt idx="161">
                  <c:v>-2654.6953057226092</c:v>
                </c:pt>
                <c:pt idx="162">
                  <c:v>-875.54405295092693</c:v>
                </c:pt>
                <c:pt idx="163">
                  <c:v>161.80489063227287</c:v>
                </c:pt>
                <c:pt idx="164">
                  <c:v>-1178.8611048170878</c:v>
                </c:pt>
                <c:pt idx="165">
                  <c:v>-541.40978356945561</c:v>
                </c:pt>
                <c:pt idx="166">
                  <c:v>-2182.2181741455679</c:v>
                </c:pt>
                <c:pt idx="167">
                  <c:v>335.17954278791149</c:v>
                </c:pt>
                <c:pt idx="168">
                  <c:v>669.17041150425212</c:v>
                </c:pt>
                <c:pt idx="169">
                  <c:v>-889.86203671516705</c:v>
                </c:pt>
                <c:pt idx="170">
                  <c:v>1866.2360717354222</c:v>
                </c:pt>
                <c:pt idx="171">
                  <c:v>1181.4845864465242</c:v>
                </c:pt>
                <c:pt idx="172">
                  <c:v>1095.3046942773908</c:v>
                </c:pt>
                <c:pt idx="173">
                  <c:v>1980.6973467175012</c:v>
                </c:pt>
                <c:pt idx="174">
                  <c:v>-847.09573279947836</c:v>
                </c:pt>
                <c:pt idx="175">
                  <c:v>-328.86110481708783</c:v>
                </c:pt>
                <c:pt idx="176">
                  <c:v>-1052.2753183548957</c:v>
                </c:pt>
                <c:pt idx="177">
                  <c:v>-349.78975292966061</c:v>
                </c:pt>
                <c:pt idx="178">
                  <c:v>-588.19510936772713</c:v>
                </c:pt>
                <c:pt idx="179">
                  <c:v>273.65798924808041</c:v>
                </c:pt>
                <c:pt idx="180">
                  <c:v>-225.54405295092693</c:v>
                </c:pt>
                <c:pt idx="181">
                  <c:v>-1347.0957327994784</c:v>
                </c:pt>
                <c:pt idx="182">
                  <c:v>-1985.9095905917784</c:v>
                </c:pt>
                <c:pt idx="183">
                  <c:v>-667.35635410597388</c:v>
                </c:pt>
                <c:pt idx="184">
                  <c:v>723.20372378377397</c:v>
                </c:pt>
                <c:pt idx="185">
                  <c:v>-38.195109367727127</c:v>
                </c:pt>
                <c:pt idx="186">
                  <c:v>-1492.5010491269095</c:v>
                </c:pt>
                <c:pt idx="187">
                  <c:v>110.13796328483295</c:v>
                </c:pt>
                <c:pt idx="188">
                  <c:v>786.01895576382594</c:v>
                </c:pt>
                <c:pt idx="189">
                  <c:v>-3341.2248331080882</c:v>
                </c:pt>
                <c:pt idx="190">
                  <c:v>658.59021643054439</c:v>
                </c:pt>
                <c:pt idx="191">
                  <c:v>-999.02319347744015</c:v>
                </c:pt>
                <c:pt idx="192">
                  <c:v>-747.97545284768785</c:v>
                </c:pt>
                <c:pt idx="193">
                  <c:v>550.97680652255985</c:v>
                </c:pt>
                <c:pt idx="194">
                  <c:v>1011.8048906322729</c:v>
                </c:pt>
                <c:pt idx="195">
                  <c:v>-789.35821790213595</c:v>
                </c:pt>
                <c:pt idx="196">
                  <c:v>-624.40182876193467</c:v>
                </c:pt>
                <c:pt idx="197">
                  <c:v>-392.16481439999006</c:v>
                </c:pt>
                <c:pt idx="198">
                  <c:v>-2099.0231934774401</c:v>
                </c:pt>
                <c:pt idx="199">
                  <c:v>-379.98798779589561</c:v>
                </c:pt>
                <c:pt idx="200">
                  <c:v>-267.35635410597388</c:v>
                </c:pt>
                <c:pt idx="201">
                  <c:v>-1.5182092477189144</c:v>
                </c:pt>
                <c:pt idx="202">
                  <c:v>-374.40182876193467</c:v>
                </c:pt>
                <c:pt idx="203">
                  <c:v>-1117.3563541059739</c:v>
                </c:pt>
                <c:pt idx="204">
                  <c:v>895.88183053097964</c:v>
                </c:pt>
                <c:pt idx="205">
                  <c:v>523.20372378377397</c:v>
                </c:pt>
                <c:pt idx="206">
                  <c:v>-189.86203671516705</c:v>
                </c:pt>
                <c:pt idx="207">
                  <c:v>-199.78975292966061</c:v>
                </c:pt>
                <c:pt idx="208">
                  <c:v>-582.33828315959545</c:v>
                </c:pt>
                <c:pt idx="209">
                  <c:v>1098.4817907522811</c:v>
                </c:pt>
                <c:pt idx="210">
                  <c:v>1480.3723185724957</c:v>
                </c:pt>
                <c:pt idx="211">
                  <c:v>1008.7751668919118</c:v>
                </c:pt>
                <c:pt idx="212">
                  <c:v>-84.406415157231095</c:v>
                </c:pt>
                <c:pt idx="213">
                  <c:v>-1332.3382831595954</c:v>
                </c:pt>
                <c:pt idx="214">
                  <c:v>-114.26786317024926</c:v>
                </c:pt>
                <c:pt idx="215">
                  <c:v>1210.1379632848329</c:v>
                </c:pt>
                <c:pt idx="216">
                  <c:v>3036.0189557638259</c:v>
                </c:pt>
                <c:pt idx="217">
                  <c:v>-221.08958451788203</c:v>
                </c:pt>
                <c:pt idx="218">
                  <c:v>-13.981044236174057</c:v>
                </c:pt>
                <c:pt idx="219">
                  <c:v>-288.19510936772713</c:v>
                </c:pt>
                <c:pt idx="220">
                  <c:v>-189.86203671516705</c:v>
                </c:pt>
                <c:pt idx="221">
                  <c:v>423.20372378377397</c:v>
                </c:pt>
                <c:pt idx="222">
                  <c:v>2637.5277598749726</c:v>
                </c:pt>
                <c:pt idx="223">
                  <c:v>1141.1750370756654</c:v>
                </c:pt>
                <c:pt idx="224">
                  <c:v>-1245.8897399014095</c:v>
                </c:pt>
                <c:pt idx="225">
                  <c:v>-241.40978356945561</c:v>
                </c:pt>
                <c:pt idx="226">
                  <c:v>358.59021643054439</c:v>
                </c:pt>
                <c:pt idx="227">
                  <c:v>-93.281531105349131</c:v>
                </c:pt>
                <c:pt idx="228">
                  <c:v>-538.19510936772713</c:v>
                </c:pt>
                <c:pt idx="229">
                  <c:v>595.30469427739081</c:v>
                </c:pt>
                <c:pt idx="230">
                  <c:v>-69.302653282498795</c:v>
                </c:pt>
                <c:pt idx="231">
                  <c:v>585.17954278791149</c:v>
                </c:pt>
                <c:pt idx="232">
                  <c:v>596.9703343131805</c:v>
                </c:pt>
                <c:pt idx="233">
                  <c:v>1137.5277598749726</c:v>
                </c:pt>
                <c:pt idx="234">
                  <c:v>410.64178209786405</c:v>
                </c:pt>
                <c:pt idx="235">
                  <c:v>-934.40641515723109</c:v>
                </c:pt>
                <c:pt idx="236">
                  <c:v>-1718.5154135534758</c:v>
                </c:pt>
                <c:pt idx="237">
                  <c:v>345.30469427739081</c:v>
                </c:pt>
                <c:pt idx="238">
                  <c:v>-576.86728796168063</c:v>
                </c:pt>
                <c:pt idx="239">
                  <c:v>-358.82496292433461</c:v>
                </c:pt>
                <c:pt idx="240">
                  <c:v>-14.267863170249257</c:v>
                </c:pt>
                <c:pt idx="241">
                  <c:v>-283.76392826457777</c:v>
                </c:pt>
                <c:pt idx="242">
                  <c:v>110.13796328483295</c:v>
                </c:pt>
                <c:pt idx="243">
                  <c:v>252.02454715231215</c:v>
                </c:pt>
                <c:pt idx="244">
                  <c:v>-854.64761373684451</c:v>
                </c:pt>
                <c:pt idx="245">
                  <c:v>1304.1102600985905</c:v>
                </c:pt>
                <c:pt idx="246">
                  <c:v>760.14514146162219</c:v>
                </c:pt>
                <c:pt idx="247">
                  <c:v>-464.82045721208851</c:v>
                </c:pt>
                <c:pt idx="248">
                  <c:v>-634.40641515723109</c:v>
                </c:pt>
                <c:pt idx="249">
                  <c:v>-14.267863170249257</c:v>
                </c:pt>
                <c:pt idx="250">
                  <c:v>2673.203723783774</c:v>
                </c:pt>
                <c:pt idx="251">
                  <c:v>1396.9703343131805</c:v>
                </c:pt>
                <c:pt idx="252">
                  <c:v>1452.9042672005216</c:v>
                </c:pt>
                <c:pt idx="253">
                  <c:v>-2771.089584517882</c:v>
                </c:pt>
                <c:pt idx="254">
                  <c:v>1050.9768065225599</c:v>
                </c:pt>
                <c:pt idx="255">
                  <c:v>523.20372378377397</c:v>
                </c:pt>
                <c:pt idx="256">
                  <c:v>-1282.3382831595954</c:v>
                </c:pt>
                <c:pt idx="257">
                  <c:v>-76.867287961680631</c:v>
                </c:pt>
                <c:pt idx="258">
                  <c:v>1225.5981712380653</c:v>
                </c:pt>
                <c:pt idx="259">
                  <c:v>1171.1388951829122</c:v>
                </c:pt>
                <c:pt idx="260">
                  <c:v>941.17503707566539</c:v>
                </c:pt>
                <c:pt idx="261">
                  <c:v>-817.35635410597388</c:v>
                </c:pt>
                <c:pt idx="262">
                  <c:v>909.58182934781871</c:v>
                </c:pt>
                <c:pt idx="263">
                  <c:v>1108.5902164305444</c:v>
                </c:pt>
                <c:pt idx="264">
                  <c:v>1029.8203755994764</c:v>
                </c:pt>
                <c:pt idx="265">
                  <c:v>2659.5818293478187</c:v>
                </c:pt>
                <c:pt idx="266">
                  <c:v>1919.1704115042521</c:v>
                </c:pt>
                <c:pt idx="267">
                  <c:v>845.35238626315549</c:v>
                </c:pt>
                <c:pt idx="268">
                  <c:v>-588.19510936772713</c:v>
                </c:pt>
                <c:pt idx="269">
                  <c:v>-497.09573279947836</c:v>
                </c:pt>
                <c:pt idx="270">
                  <c:v>230.6973467175012</c:v>
                </c:pt>
                <c:pt idx="271">
                  <c:v>-1175.5440529509269</c:v>
                </c:pt>
                <c:pt idx="272">
                  <c:v>-528.86110481708783</c:v>
                </c:pt>
                <c:pt idx="273">
                  <c:v>2485.1795427879115</c:v>
                </c:pt>
                <c:pt idx="274">
                  <c:v>-208.82496292433461</c:v>
                </c:pt>
                <c:pt idx="275">
                  <c:v>-313.98104423617406</c:v>
                </c:pt>
                <c:pt idx="276">
                  <c:v>750.21024707033939</c:v>
                </c:pt>
                <c:pt idx="277">
                  <c:v>-1282.3382831595954</c:v>
                </c:pt>
                <c:pt idx="278">
                  <c:v>285.17954278791149</c:v>
                </c:pt>
                <c:pt idx="279">
                  <c:v>466.31494515627855</c:v>
                </c:pt>
                <c:pt idx="280">
                  <c:v>671.13889518291217</c:v>
                </c:pt>
                <c:pt idx="281">
                  <c:v>-447.09573279947836</c:v>
                </c:pt>
                <c:pt idx="282">
                  <c:v>-469.3026532824988</c:v>
                </c:pt>
                <c:pt idx="283">
                  <c:v>-341.40978356945561</c:v>
                </c:pt>
                <c:pt idx="284">
                  <c:v>-843.28153110534913</c:v>
                </c:pt>
                <c:pt idx="285">
                  <c:v>1416.2360717354222</c:v>
                </c:pt>
                <c:pt idx="286">
                  <c:v>2054.198983608916</c:v>
                </c:pt>
                <c:pt idx="287">
                  <c:v>-1497.0957327994784</c:v>
                </c:pt>
                <c:pt idx="288">
                  <c:v>-283.76392826457777</c:v>
                </c:pt>
                <c:pt idx="289">
                  <c:v>-26.342010751919588</c:v>
                </c:pt>
                <c:pt idx="290">
                  <c:v>-1547.0957327994784</c:v>
                </c:pt>
                <c:pt idx="291">
                  <c:v>-917.35635410597388</c:v>
                </c:pt>
                <c:pt idx="292">
                  <c:v>-883.76392826457777</c:v>
                </c:pt>
                <c:pt idx="293">
                  <c:v>452.02454715231215</c:v>
                </c:pt>
                <c:pt idx="294">
                  <c:v>310.64178209786405</c:v>
                </c:pt>
                <c:pt idx="295">
                  <c:v>756.71846889465087</c:v>
                </c:pt>
                <c:pt idx="296">
                  <c:v>58.590216430544388</c:v>
                </c:pt>
                <c:pt idx="297">
                  <c:v>1337.9951788255203</c:v>
                </c:pt>
                <c:pt idx="298">
                  <c:v>-1276.796276216226</c:v>
                </c:pt>
                <c:pt idx="299">
                  <c:v>394.57990351600165</c:v>
                </c:pt>
                <c:pt idx="300">
                  <c:v>17.661716840404551</c:v>
                </c:pt>
                <c:pt idx="301">
                  <c:v>-1819.6276814275043</c:v>
                </c:pt>
                <c:pt idx="302">
                  <c:v>-1767.3563541059739</c:v>
                </c:pt>
                <c:pt idx="303">
                  <c:v>-329.98798779589561</c:v>
                </c:pt>
                <c:pt idx="304">
                  <c:v>-554.69530572260919</c:v>
                </c:pt>
                <c:pt idx="305">
                  <c:v>-240.41817065218129</c:v>
                </c:pt>
                <c:pt idx="306">
                  <c:v>810.13796328483295</c:v>
                </c:pt>
                <c:pt idx="307">
                  <c:v>541.17503707566539</c:v>
                </c:pt>
                <c:pt idx="308">
                  <c:v>-354.69530572260919</c:v>
                </c:pt>
                <c:pt idx="309">
                  <c:v>-1.5182092477189144</c:v>
                </c:pt>
                <c:pt idx="310">
                  <c:v>-2601.5182092477189</c:v>
                </c:pt>
                <c:pt idx="311">
                  <c:v>-675.54405295092693</c:v>
                </c:pt>
                <c:pt idx="312">
                  <c:v>-505.42009648399835</c:v>
                </c:pt>
                <c:pt idx="313">
                  <c:v>-297.09573279947836</c:v>
                </c:pt>
                <c:pt idx="314">
                  <c:v>1564.7847022331298</c:v>
                </c:pt>
                <c:pt idx="315">
                  <c:v>357.83518560000994</c:v>
                </c:pt>
                <c:pt idx="316">
                  <c:v>-1513.9810442361741</c:v>
                </c:pt>
                <c:pt idx="317">
                  <c:v>-2828.8611048170878</c:v>
                </c:pt>
                <c:pt idx="318">
                  <c:v>-252.27531835489572</c:v>
                </c:pt>
                <c:pt idx="319">
                  <c:v>668.78448587272032</c:v>
                </c:pt>
                <c:pt idx="320">
                  <c:v>-995.88973990140948</c:v>
                </c:pt>
                <c:pt idx="321">
                  <c:v>1310.1379632848329</c:v>
                </c:pt>
                <c:pt idx="322">
                  <c:v>935.73213682975074</c:v>
                </c:pt>
                <c:pt idx="323">
                  <c:v>-603.0296656868195</c:v>
                </c:pt>
                <c:pt idx="324">
                  <c:v>-601.51820924771891</c:v>
                </c:pt>
                <c:pt idx="325">
                  <c:v>-1926.3420107519196</c:v>
                </c:pt>
                <c:pt idx="326">
                  <c:v>1041.1750370756654</c:v>
                </c:pt>
                <c:pt idx="327">
                  <c:v>1096.9703343131805</c:v>
                </c:pt>
                <c:pt idx="328">
                  <c:v>-579.98798779589561</c:v>
                </c:pt>
                <c:pt idx="329">
                  <c:v>1514.0904094082216</c:v>
                </c:pt>
                <c:pt idx="330">
                  <c:v>1052.0245471523122</c:v>
                </c:pt>
                <c:pt idx="331">
                  <c:v>504.11026009859052</c:v>
                </c:pt>
                <c:pt idx="332">
                  <c:v>-864.82045721208851</c:v>
                </c:pt>
                <c:pt idx="333">
                  <c:v>2677.4083898033387</c:v>
                </c:pt>
                <c:pt idx="334">
                  <c:v>-1441.2248331080882</c:v>
                </c:pt>
                <c:pt idx="335">
                  <c:v>352.02454715231215</c:v>
                </c:pt>
                <c:pt idx="336">
                  <c:v>584.31778384805148</c:v>
                </c:pt>
                <c:pt idx="337">
                  <c:v>185.17954278791149</c:v>
                </c:pt>
                <c:pt idx="338">
                  <c:v>-231.21551412727968</c:v>
                </c:pt>
                <c:pt idx="339">
                  <c:v>2010.6417820978641</c:v>
                </c:pt>
                <c:pt idx="340">
                  <c:v>-1453.0296656868195</c:v>
                </c:pt>
                <c:pt idx="341">
                  <c:v>-2467.3563541059739</c:v>
                </c:pt>
                <c:pt idx="342">
                  <c:v>161.80489063227287</c:v>
                </c:pt>
                <c:pt idx="343">
                  <c:v>-1199.7897529296606</c:v>
                </c:pt>
                <c:pt idx="344">
                  <c:v>541.17503707566539</c:v>
                </c:pt>
                <c:pt idx="345">
                  <c:v>1541.1750370756654</c:v>
                </c:pt>
                <c:pt idx="346">
                  <c:v>-1489.8620367151671</c:v>
                </c:pt>
                <c:pt idx="347">
                  <c:v>-284.40641515723109</c:v>
                </c:pt>
                <c:pt idx="348">
                  <c:v>-1001.5182092477189</c:v>
                </c:pt>
                <c:pt idx="349">
                  <c:v>1215.5935848427689</c:v>
                </c:pt>
                <c:pt idx="350">
                  <c:v>-728.86110481708783</c:v>
                </c:pt>
                <c:pt idx="351">
                  <c:v>844.57990351600165</c:v>
                </c:pt>
                <c:pt idx="352">
                  <c:v>-445.88973990140948</c:v>
                </c:pt>
                <c:pt idx="353">
                  <c:v>-703.0296656868195</c:v>
                </c:pt>
                <c:pt idx="354">
                  <c:v>-29.987987795895606</c:v>
                </c:pt>
                <c:pt idx="355">
                  <c:v>110.13796328483295</c:v>
                </c:pt>
                <c:pt idx="356">
                  <c:v>66.236071735422229</c:v>
                </c:pt>
                <c:pt idx="357">
                  <c:v>-247.97545284768785</c:v>
                </c:pt>
                <c:pt idx="358">
                  <c:v>909.58182934781871</c:v>
                </c:pt>
                <c:pt idx="359">
                  <c:v>-903.0296656868195</c:v>
                </c:pt>
                <c:pt idx="360">
                  <c:v>-328.86110481708783</c:v>
                </c:pt>
                <c:pt idx="361">
                  <c:v>-329.98798779589561</c:v>
                </c:pt>
                <c:pt idx="362">
                  <c:v>-37.560114854928543</c:v>
                </c:pt>
                <c:pt idx="363">
                  <c:v>-1126.3420107519196</c:v>
                </c:pt>
                <c:pt idx="364">
                  <c:v>-203.0296656868195</c:v>
                </c:pt>
                <c:pt idx="365">
                  <c:v>1873.6579892480804</c:v>
                </c:pt>
                <c:pt idx="366">
                  <c:v>95.304694277390809</c:v>
                </c:pt>
                <c:pt idx="367">
                  <c:v>236.17037758526203</c:v>
                </c:pt>
                <c:pt idx="368">
                  <c:v>-458.82496292433461</c:v>
                </c:pt>
                <c:pt idx="369">
                  <c:v>-1119.6276814275043</c:v>
                </c:pt>
                <c:pt idx="370">
                  <c:v>171.13889518291217</c:v>
                </c:pt>
                <c:pt idx="371">
                  <c:v>18.784485872720325</c:v>
                </c:pt>
                <c:pt idx="372">
                  <c:v>-197.09573279947836</c:v>
                </c:pt>
                <c:pt idx="373">
                  <c:v>-381.21551412727968</c:v>
                </c:pt>
                <c:pt idx="374">
                  <c:v>-889.35821790213595</c:v>
                </c:pt>
                <c:pt idx="375">
                  <c:v>-655.42009648399835</c:v>
                </c:pt>
                <c:pt idx="376">
                  <c:v>310.13796328483295</c:v>
                </c:pt>
                <c:pt idx="377">
                  <c:v>-25.544052950926925</c:v>
                </c:pt>
                <c:pt idx="378">
                  <c:v>523.13271203831937</c:v>
                </c:pt>
                <c:pt idx="379">
                  <c:v>110.13796328483295</c:v>
                </c:pt>
                <c:pt idx="380">
                  <c:v>2373.280722996602</c:v>
                </c:pt>
                <c:pt idx="381">
                  <c:v>298.48179075228109</c:v>
                </c:pt>
                <c:pt idx="382">
                  <c:v>1380.6973467175012</c:v>
                </c:pt>
                <c:pt idx="383">
                  <c:v>-119.3026532824988</c:v>
                </c:pt>
                <c:pt idx="384">
                  <c:v>2547.7246816451043</c:v>
                </c:pt>
                <c:pt idx="385">
                  <c:v>2036.0189557638259</c:v>
                </c:pt>
                <c:pt idx="386">
                  <c:v>-228.86110481708783</c:v>
                </c:pt>
                <c:pt idx="387">
                  <c:v>652.02454715231215</c:v>
                </c:pt>
                <c:pt idx="388">
                  <c:v>1296.9703343131805</c:v>
                </c:pt>
                <c:pt idx="389">
                  <c:v>525.59817123806533</c:v>
                </c:pt>
                <c:pt idx="390">
                  <c:v>1596.4247015344517</c:v>
                </c:pt>
                <c:pt idx="391">
                  <c:v>122.3857367747969</c:v>
                </c:pt>
                <c:pt idx="392">
                  <c:v>410.64178209786405</c:v>
                </c:pt>
                <c:pt idx="393">
                  <c:v>-1029.9879877958956</c:v>
                </c:pt>
                <c:pt idx="394">
                  <c:v>301.1815942812209</c:v>
                </c:pt>
                <c:pt idx="395">
                  <c:v>416.23607173542223</c:v>
                </c:pt>
                <c:pt idx="396">
                  <c:v>-689.35821790213595</c:v>
                </c:pt>
                <c:pt idx="397">
                  <c:v>-1114.8204572120885</c:v>
                </c:pt>
                <c:pt idx="398">
                  <c:v>-589.86203671516705</c:v>
                </c:pt>
                <c:pt idx="399">
                  <c:v>169.17041150425212</c:v>
                </c:pt>
                <c:pt idx="400">
                  <c:v>68.784485872720325</c:v>
                </c:pt>
                <c:pt idx="401">
                  <c:v>3536.0189557638259</c:v>
                </c:pt>
                <c:pt idx="402">
                  <c:v>181.48458644652419</c:v>
                </c:pt>
                <c:pt idx="403">
                  <c:v>1985.1795427879115</c:v>
                </c:pt>
                <c:pt idx="404">
                  <c:v>-568.51541355347581</c:v>
                </c:pt>
                <c:pt idx="405">
                  <c:v>-501.51820924771891</c:v>
                </c:pt>
                <c:pt idx="406">
                  <c:v>902.90426720052164</c:v>
                </c:pt>
                <c:pt idx="407">
                  <c:v>-76.867287961680631</c:v>
                </c:pt>
                <c:pt idx="408">
                  <c:v>1696.9703343131805</c:v>
                </c:pt>
                <c:pt idx="409">
                  <c:v>-1203.0296656868195</c:v>
                </c:pt>
                <c:pt idx="410">
                  <c:v>510.13796328483295</c:v>
                </c:pt>
                <c:pt idx="411">
                  <c:v>-1141.4097835694556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A-4013-AC1F-342F0583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28496"/>
        <c:axId val="395925584"/>
      </c:scatterChart>
      <c:valAx>
        <c:axId val="39592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5584"/>
        <c:crosses val="autoZero"/>
        <c:crossBetween val="midCat"/>
      </c:valAx>
      <c:valAx>
        <c:axId val="39592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8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mtst0903.3!$BN$27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mtst0903.3!$BM$28:$BM$439</c:f>
              <c:numCache>
                <c:formatCode>General</c:formatCode>
                <c:ptCount val="412"/>
                <c:pt idx="0">
                  <c:v>9684.4064151572311</c:v>
                </c:pt>
                <c:pt idx="1">
                  <c:v>13028.861104817088</c:v>
                </c:pt>
                <c:pt idx="2">
                  <c:v>8824.4018287619347</c:v>
                </c:pt>
                <c:pt idx="3">
                  <c:v>9283.7639282645778</c:v>
                </c:pt>
                <c:pt idx="4">
                  <c:v>10199.02319347744</c:v>
                </c:pt>
                <c:pt idx="5">
                  <c:v>13303.029665686819</c:v>
                </c:pt>
                <c:pt idx="6">
                  <c:v>18471.089584517882</c:v>
                </c:pt>
                <c:pt idx="7">
                  <c:v>12058.824962924335</c:v>
                </c:pt>
                <c:pt idx="8">
                  <c:v>11291.409783569456</c:v>
                </c:pt>
                <c:pt idx="9">
                  <c:v>10014.820457212089</c:v>
                </c:pt>
                <c:pt idx="10">
                  <c:v>14201.518209247719</c:v>
                </c:pt>
                <c:pt idx="11">
                  <c:v>12058.824962924335</c:v>
                </c:pt>
                <c:pt idx="12">
                  <c:v>8997.0957327994784</c:v>
                </c:pt>
                <c:pt idx="13">
                  <c:v>8869.3026532824988</c:v>
                </c:pt>
                <c:pt idx="14">
                  <c:v>9283.7639282645778</c:v>
                </c:pt>
                <c:pt idx="15">
                  <c:v>9684.4064151572311</c:v>
                </c:pt>
                <c:pt idx="16">
                  <c:v>17154.695305722609</c:v>
                </c:pt>
                <c:pt idx="17">
                  <c:v>14863.829622414738</c:v>
                </c:pt>
                <c:pt idx="18">
                  <c:v>14863.829622414738</c:v>
                </c:pt>
                <c:pt idx="19">
                  <c:v>9175.5440529509269</c:v>
                </c:pt>
                <c:pt idx="20">
                  <c:v>10014.820457212089</c:v>
                </c:pt>
                <c:pt idx="21">
                  <c:v>9283.7639282645778</c:v>
                </c:pt>
                <c:pt idx="22">
                  <c:v>12767.356354105974</c:v>
                </c:pt>
                <c:pt idx="23">
                  <c:v>10827.614263225203</c:v>
                </c:pt>
                <c:pt idx="24">
                  <c:v>14863.829622414738</c:v>
                </c:pt>
                <c:pt idx="25">
                  <c:v>9684.4064151572311</c:v>
                </c:pt>
                <c:pt idx="26">
                  <c:v>13589.862036715167</c:v>
                </c:pt>
                <c:pt idx="27">
                  <c:v>9404.6476137368445</c:v>
                </c:pt>
                <c:pt idx="28">
                  <c:v>9079.9879877958956</c:v>
                </c:pt>
                <c:pt idx="29">
                  <c:v>9283.7639282645778</c:v>
                </c:pt>
                <c:pt idx="30">
                  <c:v>16340.418170652181</c:v>
                </c:pt>
                <c:pt idx="31">
                  <c:v>20403.575298465548</c:v>
                </c:pt>
                <c:pt idx="32">
                  <c:v>19901.458154740703</c:v>
                </c:pt>
                <c:pt idx="33">
                  <c:v>15952.275318354896</c:v>
                </c:pt>
                <c:pt idx="34">
                  <c:v>9843.2815311053491</c:v>
                </c:pt>
                <c:pt idx="35">
                  <c:v>17154.695305722609</c:v>
                </c:pt>
                <c:pt idx="36">
                  <c:v>10617.076537944748</c:v>
                </c:pt>
                <c:pt idx="37">
                  <c:v>9404.6476137368445</c:v>
                </c:pt>
                <c:pt idx="38">
                  <c:v>13889.358217902136</c:v>
                </c:pt>
                <c:pt idx="39">
                  <c:v>15213.981044236174</c:v>
                </c:pt>
                <c:pt idx="40">
                  <c:v>15213.981044236174</c:v>
                </c:pt>
                <c:pt idx="41">
                  <c:v>10014.820457212089</c:v>
                </c:pt>
                <c:pt idx="42">
                  <c:v>8926.8672879616806</c:v>
                </c:pt>
                <c:pt idx="43">
                  <c:v>14863.829622414738</c:v>
                </c:pt>
                <c:pt idx="44">
                  <c:v>8765.6822161519485</c:v>
                </c:pt>
                <c:pt idx="45">
                  <c:v>11131.21551412728</c:v>
                </c:pt>
                <c:pt idx="46">
                  <c:v>10199.02319347744</c:v>
                </c:pt>
                <c:pt idx="47">
                  <c:v>8997.0957327994784</c:v>
                </c:pt>
                <c:pt idx="48">
                  <c:v>12282.338283159595</c:v>
                </c:pt>
                <c:pt idx="49">
                  <c:v>12058.824962924335</c:v>
                </c:pt>
                <c:pt idx="50">
                  <c:v>17154.695305722609</c:v>
                </c:pt>
                <c:pt idx="51">
                  <c:v>12518.515413553476</c:v>
                </c:pt>
                <c:pt idx="52">
                  <c:v>20403.575298465548</c:v>
                </c:pt>
                <c:pt idx="53">
                  <c:v>8765.6822161519485</c:v>
                </c:pt>
                <c:pt idx="54">
                  <c:v>11131.21551412728</c:v>
                </c:pt>
                <c:pt idx="55">
                  <c:v>24272.981988980733</c:v>
                </c:pt>
                <c:pt idx="56">
                  <c:v>13028.861104817088</c:v>
                </c:pt>
                <c:pt idx="57">
                  <c:v>8997.0957327994784</c:v>
                </c:pt>
                <c:pt idx="58">
                  <c:v>12058.824962924335</c:v>
                </c:pt>
                <c:pt idx="59">
                  <c:v>10199.02319347744</c:v>
                </c:pt>
                <c:pt idx="60">
                  <c:v>15213.981044236174</c:v>
                </c:pt>
                <c:pt idx="61">
                  <c:v>15576.796276216226</c:v>
                </c:pt>
                <c:pt idx="62">
                  <c:v>12767.356354105974</c:v>
                </c:pt>
                <c:pt idx="63">
                  <c:v>15576.796276216226</c:v>
                </c:pt>
                <c:pt idx="64">
                  <c:v>13589.862036715167</c:v>
                </c:pt>
                <c:pt idx="65">
                  <c:v>14526.34201075192</c:v>
                </c:pt>
                <c:pt idx="66">
                  <c:v>9538.1951093677271</c:v>
                </c:pt>
                <c:pt idx="67">
                  <c:v>10014.820457212089</c:v>
                </c:pt>
                <c:pt idx="68">
                  <c:v>8997.0957327994784</c:v>
                </c:pt>
                <c:pt idx="69">
                  <c:v>12518.515413553476</c:v>
                </c:pt>
                <c:pt idx="70">
                  <c:v>9079.9879877958956</c:v>
                </c:pt>
                <c:pt idx="71">
                  <c:v>8869.3026532824988</c:v>
                </c:pt>
                <c:pt idx="72">
                  <c:v>16741.224833108088</c:v>
                </c:pt>
                <c:pt idx="73">
                  <c:v>18935.21529776687</c:v>
                </c:pt>
                <c:pt idx="74">
                  <c:v>9843.2815311053491</c:v>
                </c:pt>
                <c:pt idx="75">
                  <c:v>12282.338283159595</c:v>
                </c:pt>
                <c:pt idx="76">
                  <c:v>13889.358217902136</c:v>
                </c:pt>
                <c:pt idx="77">
                  <c:v>11291.409783569456</c:v>
                </c:pt>
                <c:pt idx="78">
                  <c:v>11649.789752929661</c:v>
                </c:pt>
                <c:pt idx="79">
                  <c:v>9175.5440529509269</c:v>
                </c:pt>
                <c:pt idx="80">
                  <c:v>9175.5440529509269</c:v>
                </c:pt>
                <c:pt idx="81">
                  <c:v>8792.1648143999901</c:v>
                </c:pt>
                <c:pt idx="82">
                  <c:v>14526.34201075192</c:v>
                </c:pt>
                <c:pt idx="83">
                  <c:v>10395.889739901409</c:v>
                </c:pt>
                <c:pt idx="84">
                  <c:v>13589.862036715167</c:v>
                </c:pt>
                <c:pt idx="85">
                  <c:v>16340.418170652181</c:v>
                </c:pt>
                <c:pt idx="86">
                  <c:v>19412.00482117448</c:v>
                </c:pt>
                <c:pt idx="87">
                  <c:v>10199.02319347744</c:v>
                </c:pt>
                <c:pt idx="88">
                  <c:v>10983.685054843721</c:v>
                </c:pt>
                <c:pt idx="89">
                  <c:v>9283.7639282645778</c:v>
                </c:pt>
                <c:pt idx="90">
                  <c:v>11847.975452847688</c:v>
                </c:pt>
                <c:pt idx="91">
                  <c:v>14201.518209247719</c:v>
                </c:pt>
                <c:pt idx="92">
                  <c:v>16340.418170652181</c:v>
                </c:pt>
                <c:pt idx="93">
                  <c:v>8997.0957327994784</c:v>
                </c:pt>
                <c:pt idx="94">
                  <c:v>12518.515413553476</c:v>
                </c:pt>
                <c:pt idx="95">
                  <c:v>19901.458154740703</c:v>
                </c:pt>
                <c:pt idx="96">
                  <c:v>18935.21529776687</c:v>
                </c:pt>
                <c:pt idx="97">
                  <c:v>12767.356354105974</c:v>
                </c:pt>
                <c:pt idx="98">
                  <c:v>11131.21551412728</c:v>
                </c:pt>
                <c:pt idx="99">
                  <c:v>13889.358217902136</c:v>
                </c:pt>
                <c:pt idx="100">
                  <c:v>12767.356354105974</c:v>
                </c:pt>
                <c:pt idx="101">
                  <c:v>15952.275318354896</c:v>
                </c:pt>
                <c:pt idx="102">
                  <c:v>15576.796276216226</c:v>
                </c:pt>
                <c:pt idx="103">
                  <c:v>8926.8672879616806</c:v>
                </c:pt>
                <c:pt idx="104">
                  <c:v>11570.179624400524</c:v>
                </c:pt>
                <c:pt idx="105">
                  <c:v>9684.4064151572311</c:v>
                </c:pt>
                <c:pt idx="106">
                  <c:v>15213.981044236174</c:v>
                </c:pt>
                <c:pt idx="107">
                  <c:v>13889.358217902136</c:v>
                </c:pt>
                <c:pt idx="108">
                  <c:v>13589.862036715167</c:v>
                </c:pt>
                <c:pt idx="109">
                  <c:v>16340.418170652181</c:v>
                </c:pt>
                <c:pt idx="110">
                  <c:v>15576.796276216226</c:v>
                </c:pt>
                <c:pt idx="111">
                  <c:v>9538.1951093677271</c:v>
                </c:pt>
                <c:pt idx="112">
                  <c:v>9175.5440529509269</c:v>
                </c:pt>
                <c:pt idx="113">
                  <c:v>13028.861104817088</c:v>
                </c:pt>
                <c:pt idx="114">
                  <c:v>16340.418170652181</c:v>
                </c:pt>
                <c:pt idx="115">
                  <c:v>9283.7639282645778</c:v>
                </c:pt>
                <c:pt idx="116">
                  <c:v>9175.5440529509269</c:v>
                </c:pt>
                <c:pt idx="117">
                  <c:v>8997.0957327994784</c:v>
                </c:pt>
                <c:pt idx="118">
                  <c:v>8869.3026532824988</c:v>
                </c:pt>
                <c:pt idx="119">
                  <c:v>9404.6476137368445</c:v>
                </c:pt>
                <c:pt idx="120">
                  <c:v>10848.818405718779</c:v>
                </c:pt>
                <c:pt idx="121">
                  <c:v>10605.420096483998</c:v>
                </c:pt>
                <c:pt idx="122">
                  <c:v>13028.861104817088</c:v>
                </c:pt>
                <c:pt idx="123">
                  <c:v>8926.8672879616806</c:v>
                </c:pt>
                <c:pt idx="124">
                  <c:v>12518.515413553476</c:v>
                </c:pt>
                <c:pt idx="125">
                  <c:v>9283.7639282645778</c:v>
                </c:pt>
                <c:pt idx="126">
                  <c:v>9283.7639282645778</c:v>
                </c:pt>
                <c:pt idx="127">
                  <c:v>10199.02319347744</c:v>
                </c:pt>
                <c:pt idx="128">
                  <c:v>9538.1951093677271</c:v>
                </c:pt>
                <c:pt idx="129">
                  <c:v>9538.1951093677271</c:v>
                </c:pt>
                <c:pt idx="130">
                  <c:v>8926.8672879616806</c:v>
                </c:pt>
                <c:pt idx="131">
                  <c:v>13303.029665686819</c:v>
                </c:pt>
                <c:pt idx="132">
                  <c:v>8997.0957327994784</c:v>
                </c:pt>
                <c:pt idx="133">
                  <c:v>21445.801016391084</c:v>
                </c:pt>
                <c:pt idx="134">
                  <c:v>9079.9879877958956</c:v>
                </c:pt>
                <c:pt idx="135">
                  <c:v>14863.829622414738</c:v>
                </c:pt>
                <c:pt idx="136">
                  <c:v>8997.0957327994784</c:v>
                </c:pt>
                <c:pt idx="137">
                  <c:v>10199.02319347744</c:v>
                </c:pt>
                <c:pt idx="138">
                  <c:v>13889.358217902136</c:v>
                </c:pt>
                <c:pt idx="139">
                  <c:v>12767.356354105974</c:v>
                </c:pt>
                <c:pt idx="140">
                  <c:v>10014.820457212089</c:v>
                </c:pt>
                <c:pt idx="141">
                  <c:v>8926.8672879616806</c:v>
                </c:pt>
                <c:pt idx="142">
                  <c:v>13589.862036715167</c:v>
                </c:pt>
                <c:pt idx="143">
                  <c:v>12518.515413553476</c:v>
                </c:pt>
                <c:pt idx="144">
                  <c:v>9538.1951093677271</c:v>
                </c:pt>
                <c:pt idx="145">
                  <c:v>16741.224833108088</c:v>
                </c:pt>
                <c:pt idx="146">
                  <c:v>11847.975452847688</c:v>
                </c:pt>
                <c:pt idx="147">
                  <c:v>23104.11816946902</c:v>
                </c:pt>
                <c:pt idx="148">
                  <c:v>8926.8672879616806</c:v>
                </c:pt>
                <c:pt idx="149">
                  <c:v>14526.34201075192</c:v>
                </c:pt>
                <c:pt idx="150">
                  <c:v>11464.267863170249</c:v>
                </c:pt>
                <c:pt idx="151">
                  <c:v>9175.5440529509269</c:v>
                </c:pt>
                <c:pt idx="152">
                  <c:v>13889.358217902136</c:v>
                </c:pt>
                <c:pt idx="153">
                  <c:v>18935.21529776687</c:v>
                </c:pt>
                <c:pt idx="154">
                  <c:v>13028.861104817088</c:v>
                </c:pt>
                <c:pt idx="155">
                  <c:v>17154.695305722609</c:v>
                </c:pt>
                <c:pt idx="156">
                  <c:v>9538.1951093677271</c:v>
                </c:pt>
                <c:pt idx="157">
                  <c:v>15213.981044236174</c:v>
                </c:pt>
                <c:pt idx="158">
                  <c:v>9175.5440529509269</c:v>
                </c:pt>
                <c:pt idx="159">
                  <c:v>12058.824962924335</c:v>
                </c:pt>
                <c:pt idx="160">
                  <c:v>21445.801016391084</c:v>
                </c:pt>
                <c:pt idx="161">
                  <c:v>17154.695305722609</c:v>
                </c:pt>
                <c:pt idx="162">
                  <c:v>9175.5440529509269</c:v>
                </c:pt>
                <c:pt idx="163">
                  <c:v>9538.1951093677271</c:v>
                </c:pt>
                <c:pt idx="164">
                  <c:v>13028.861104817088</c:v>
                </c:pt>
                <c:pt idx="165">
                  <c:v>11291.409783569456</c:v>
                </c:pt>
                <c:pt idx="166">
                  <c:v>23682.218174145568</c:v>
                </c:pt>
                <c:pt idx="167">
                  <c:v>10014.820457212089</c:v>
                </c:pt>
                <c:pt idx="168">
                  <c:v>17580.829588495748</c:v>
                </c:pt>
                <c:pt idx="169">
                  <c:v>13589.862036715167</c:v>
                </c:pt>
                <c:pt idx="170">
                  <c:v>9283.7639282645778</c:v>
                </c:pt>
                <c:pt idx="171">
                  <c:v>12518.515413553476</c:v>
                </c:pt>
                <c:pt idx="172">
                  <c:v>17154.695305722609</c:v>
                </c:pt>
                <c:pt idx="173">
                  <c:v>8869.3026532824988</c:v>
                </c:pt>
                <c:pt idx="174">
                  <c:v>8997.0957327994784</c:v>
                </c:pt>
                <c:pt idx="175">
                  <c:v>13028.861104817088</c:v>
                </c:pt>
                <c:pt idx="176">
                  <c:v>15952.275318354896</c:v>
                </c:pt>
                <c:pt idx="177">
                  <c:v>11649.789752929661</c:v>
                </c:pt>
                <c:pt idx="178">
                  <c:v>9538.1951093677271</c:v>
                </c:pt>
                <c:pt idx="179">
                  <c:v>14526.34201075192</c:v>
                </c:pt>
                <c:pt idx="180">
                  <c:v>9175.5440529509269</c:v>
                </c:pt>
                <c:pt idx="181">
                  <c:v>8997.0957327994784</c:v>
                </c:pt>
                <c:pt idx="182">
                  <c:v>21985.909590591778</c:v>
                </c:pt>
                <c:pt idx="183">
                  <c:v>12767.356354105974</c:v>
                </c:pt>
                <c:pt idx="184">
                  <c:v>15576.796276216226</c:v>
                </c:pt>
                <c:pt idx="185">
                  <c:v>9538.1951093677271</c:v>
                </c:pt>
                <c:pt idx="186">
                  <c:v>25492.501049126909</c:v>
                </c:pt>
                <c:pt idx="187">
                  <c:v>13589.862036715167</c:v>
                </c:pt>
                <c:pt idx="188">
                  <c:v>15213.981044236174</c:v>
                </c:pt>
                <c:pt idx="189">
                  <c:v>16741.224833108088</c:v>
                </c:pt>
                <c:pt idx="190">
                  <c:v>11291.409783569456</c:v>
                </c:pt>
                <c:pt idx="191">
                  <c:v>10199.02319347744</c:v>
                </c:pt>
                <c:pt idx="192">
                  <c:v>11847.975452847688</c:v>
                </c:pt>
                <c:pt idx="193">
                  <c:v>10199.02319347744</c:v>
                </c:pt>
                <c:pt idx="194">
                  <c:v>9538.1951093677271</c:v>
                </c:pt>
                <c:pt idx="195">
                  <c:v>13889.358217902136</c:v>
                </c:pt>
                <c:pt idx="196">
                  <c:v>8824.4018287619347</c:v>
                </c:pt>
                <c:pt idx="197">
                  <c:v>8792.1648143999901</c:v>
                </c:pt>
                <c:pt idx="198">
                  <c:v>10199.02319347744</c:v>
                </c:pt>
                <c:pt idx="199">
                  <c:v>9079.9879877958956</c:v>
                </c:pt>
                <c:pt idx="200">
                  <c:v>12767.356354105974</c:v>
                </c:pt>
                <c:pt idx="201">
                  <c:v>14201.518209247719</c:v>
                </c:pt>
                <c:pt idx="202">
                  <c:v>8824.4018287619347</c:v>
                </c:pt>
                <c:pt idx="203">
                  <c:v>12767.356354105974</c:v>
                </c:pt>
                <c:pt idx="204">
                  <c:v>23104.11816946902</c:v>
                </c:pt>
                <c:pt idx="205">
                  <c:v>15576.796276216226</c:v>
                </c:pt>
                <c:pt idx="206">
                  <c:v>13589.862036715167</c:v>
                </c:pt>
                <c:pt idx="207">
                  <c:v>11649.789752929661</c:v>
                </c:pt>
                <c:pt idx="208">
                  <c:v>12282.338283159595</c:v>
                </c:pt>
                <c:pt idx="209">
                  <c:v>14201.518209247719</c:v>
                </c:pt>
                <c:pt idx="210">
                  <c:v>18019.627681427504</c:v>
                </c:pt>
                <c:pt idx="211">
                  <c:v>16741.224833108088</c:v>
                </c:pt>
                <c:pt idx="212">
                  <c:v>9684.4064151572311</c:v>
                </c:pt>
                <c:pt idx="213">
                  <c:v>12282.338283159595</c:v>
                </c:pt>
                <c:pt idx="214">
                  <c:v>11464.267863170249</c:v>
                </c:pt>
                <c:pt idx="215">
                  <c:v>13589.862036715167</c:v>
                </c:pt>
                <c:pt idx="216">
                  <c:v>15213.981044236174</c:v>
                </c:pt>
                <c:pt idx="217">
                  <c:v>18471.089584517882</c:v>
                </c:pt>
                <c:pt idx="218">
                  <c:v>15213.981044236174</c:v>
                </c:pt>
                <c:pt idx="219">
                  <c:v>9538.1951093677271</c:v>
                </c:pt>
                <c:pt idx="220">
                  <c:v>13589.862036715167</c:v>
                </c:pt>
                <c:pt idx="221">
                  <c:v>15576.796276216226</c:v>
                </c:pt>
                <c:pt idx="222">
                  <c:v>11062.472240125027</c:v>
                </c:pt>
                <c:pt idx="223">
                  <c:v>12058.824962924335</c:v>
                </c:pt>
                <c:pt idx="224">
                  <c:v>10395.889739901409</c:v>
                </c:pt>
                <c:pt idx="225">
                  <c:v>11291.409783569456</c:v>
                </c:pt>
                <c:pt idx="226">
                  <c:v>11291.409783569456</c:v>
                </c:pt>
                <c:pt idx="227">
                  <c:v>9843.2815311053491</c:v>
                </c:pt>
                <c:pt idx="228">
                  <c:v>9538.1951093677271</c:v>
                </c:pt>
                <c:pt idx="229">
                  <c:v>17154.695305722609</c:v>
                </c:pt>
                <c:pt idx="230">
                  <c:v>8869.3026532824988</c:v>
                </c:pt>
                <c:pt idx="231">
                  <c:v>10014.820457212089</c:v>
                </c:pt>
                <c:pt idx="232">
                  <c:v>13303.029665686819</c:v>
                </c:pt>
                <c:pt idx="233">
                  <c:v>11062.472240125027</c:v>
                </c:pt>
                <c:pt idx="234">
                  <c:v>13889.358217902136</c:v>
                </c:pt>
                <c:pt idx="235">
                  <c:v>9684.4064151572311</c:v>
                </c:pt>
                <c:pt idx="236">
                  <c:v>12518.515413553476</c:v>
                </c:pt>
                <c:pt idx="237">
                  <c:v>17154.695305722609</c:v>
                </c:pt>
                <c:pt idx="238">
                  <c:v>8926.8672879616806</c:v>
                </c:pt>
                <c:pt idx="239">
                  <c:v>12058.824962924335</c:v>
                </c:pt>
                <c:pt idx="240">
                  <c:v>11464.267863170249</c:v>
                </c:pt>
                <c:pt idx="241">
                  <c:v>9283.7639282645778</c:v>
                </c:pt>
                <c:pt idx="242">
                  <c:v>13589.862036715167</c:v>
                </c:pt>
                <c:pt idx="243">
                  <c:v>11847.975452847688</c:v>
                </c:pt>
                <c:pt idx="244">
                  <c:v>9404.6476137368445</c:v>
                </c:pt>
                <c:pt idx="245">
                  <c:v>10395.889739901409</c:v>
                </c:pt>
                <c:pt idx="246">
                  <c:v>8789.8548585383778</c:v>
                </c:pt>
                <c:pt idx="247">
                  <c:v>10014.820457212089</c:v>
                </c:pt>
                <c:pt idx="248">
                  <c:v>9684.4064151572311</c:v>
                </c:pt>
                <c:pt idx="249">
                  <c:v>11464.267863170249</c:v>
                </c:pt>
                <c:pt idx="250">
                  <c:v>15576.796276216226</c:v>
                </c:pt>
                <c:pt idx="251">
                  <c:v>13303.029665686819</c:v>
                </c:pt>
                <c:pt idx="252">
                  <c:v>8997.0957327994784</c:v>
                </c:pt>
                <c:pt idx="253">
                  <c:v>18471.089584517882</c:v>
                </c:pt>
                <c:pt idx="254">
                  <c:v>10199.02319347744</c:v>
                </c:pt>
                <c:pt idx="255">
                  <c:v>15576.796276216226</c:v>
                </c:pt>
                <c:pt idx="256">
                  <c:v>12282.338283159595</c:v>
                </c:pt>
                <c:pt idx="257">
                  <c:v>8926.8672879616806</c:v>
                </c:pt>
                <c:pt idx="258">
                  <c:v>8824.4018287619347</c:v>
                </c:pt>
                <c:pt idx="259">
                  <c:v>13028.861104817088</c:v>
                </c:pt>
                <c:pt idx="260">
                  <c:v>12058.824962924335</c:v>
                </c:pt>
                <c:pt idx="261">
                  <c:v>12767.356354105974</c:v>
                </c:pt>
                <c:pt idx="262">
                  <c:v>16340.418170652181</c:v>
                </c:pt>
                <c:pt idx="263">
                  <c:v>11291.409783569456</c:v>
                </c:pt>
                <c:pt idx="264">
                  <c:v>11570.179624400524</c:v>
                </c:pt>
                <c:pt idx="265">
                  <c:v>16340.418170652181</c:v>
                </c:pt>
                <c:pt idx="266">
                  <c:v>17580.829588495748</c:v>
                </c:pt>
                <c:pt idx="267">
                  <c:v>9404.6476137368445</c:v>
                </c:pt>
                <c:pt idx="268">
                  <c:v>9538.1951093677271</c:v>
                </c:pt>
                <c:pt idx="269">
                  <c:v>8997.0957327994784</c:v>
                </c:pt>
                <c:pt idx="270">
                  <c:v>8869.3026532824988</c:v>
                </c:pt>
                <c:pt idx="271">
                  <c:v>9175.5440529509269</c:v>
                </c:pt>
                <c:pt idx="272">
                  <c:v>13028.861104817088</c:v>
                </c:pt>
                <c:pt idx="273">
                  <c:v>10014.820457212089</c:v>
                </c:pt>
                <c:pt idx="274">
                  <c:v>12058.824962924335</c:v>
                </c:pt>
                <c:pt idx="275">
                  <c:v>15213.981044236174</c:v>
                </c:pt>
                <c:pt idx="276">
                  <c:v>11649.789752929661</c:v>
                </c:pt>
                <c:pt idx="277">
                  <c:v>12282.338283159595</c:v>
                </c:pt>
                <c:pt idx="278">
                  <c:v>10014.820457212089</c:v>
                </c:pt>
                <c:pt idx="279">
                  <c:v>10983.685054843721</c:v>
                </c:pt>
                <c:pt idx="280">
                  <c:v>13028.861104817088</c:v>
                </c:pt>
                <c:pt idx="281">
                  <c:v>8997.0957327994784</c:v>
                </c:pt>
                <c:pt idx="282">
                  <c:v>8869.3026532824988</c:v>
                </c:pt>
                <c:pt idx="283">
                  <c:v>11291.409783569456</c:v>
                </c:pt>
                <c:pt idx="284">
                  <c:v>9843.2815311053491</c:v>
                </c:pt>
                <c:pt idx="285">
                  <c:v>9283.7639282645778</c:v>
                </c:pt>
                <c:pt idx="286">
                  <c:v>21445.801016391084</c:v>
                </c:pt>
                <c:pt idx="287">
                  <c:v>8997.0957327994784</c:v>
                </c:pt>
                <c:pt idx="288">
                  <c:v>9283.7639282645778</c:v>
                </c:pt>
                <c:pt idx="289">
                  <c:v>14526.34201075192</c:v>
                </c:pt>
                <c:pt idx="290">
                  <c:v>8997.0957327994784</c:v>
                </c:pt>
                <c:pt idx="291">
                  <c:v>12767.356354105974</c:v>
                </c:pt>
                <c:pt idx="292">
                  <c:v>9283.7639282645778</c:v>
                </c:pt>
                <c:pt idx="293">
                  <c:v>11847.975452847688</c:v>
                </c:pt>
                <c:pt idx="294">
                  <c:v>13889.358217902136</c:v>
                </c:pt>
                <c:pt idx="295">
                  <c:v>9843.2815311053491</c:v>
                </c:pt>
                <c:pt idx="296">
                  <c:v>11291.409783569456</c:v>
                </c:pt>
                <c:pt idx="297">
                  <c:v>19412.00482117448</c:v>
                </c:pt>
                <c:pt idx="298">
                  <c:v>15576.796276216226</c:v>
                </c:pt>
                <c:pt idx="299">
                  <c:v>10605.420096483998</c:v>
                </c:pt>
                <c:pt idx="300">
                  <c:v>12282.338283159595</c:v>
                </c:pt>
                <c:pt idx="301">
                  <c:v>18019.627681427504</c:v>
                </c:pt>
                <c:pt idx="302">
                  <c:v>12767.356354105974</c:v>
                </c:pt>
                <c:pt idx="303">
                  <c:v>9079.9879877958956</c:v>
                </c:pt>
                <c:pt idx="304">
                  <c:v>17154.695305722609</c:v>
                </c:pt>
                <c:pt idx="305">
                  <c:v>16340.418170652181</c:v>
                </c:pt>
                <c:pt idx="306">
                  <c:v>13589.862036715167</c:v>
                </c:pt>
                <c:pt idx="307">
                  <c:v>12058.824962924335</c:v>
                </c:pt>
                <c:pt idx="308">
                  <c:v>17154.695305722609</c:v>
                </c:pt>
                <c:pt idx="309">
                  <c:v>14201.518209247719</c:v>
                </c:pt>
                <c:pt idx="310">
                  <c:v>14201.518209247719</c:v>
                </c:pt>
                <c:pt idx="311">
                  <c:v>9175.5440529509269</c:v>
                </c:pt>
                <c:pt idx="312">
                  <c:v>10605.420096483998</c:v>
                </c:pt>
                <c:pt idx="313">
                  <c:v>8997.0957327994784</c:v>
                </c:pt>
                <c:pt idx="314">
                  <c:v>18935.21529776687</c:v>
                </c:pt>
                <c:pt idx="315">
                  <c:v>8792.1648143999901</c:v>
                </c:pt>
                <c:pt idx="316">
                  <c:v>15213.981044236174</c:v>
                </c:pt>
                <c:pt idx="317">
                  <c:v>13028.861104817088</c:v>
                </c:pt>
                <c:pt idx="318">
                  <c:v>15952.275318354896</c:v>
                </c:pt>
                <c:pt idx="319">
                  <c:v>11131.21551412728</c:v>
                </c:pt>
                <c:pt idx="320">
                  <c:v>10395.889739901409</c:v>
                </c:pt>
                <c:pt idx="321">
                  <c:v>13589.862036715167</c:v>
                </c:pt>
                <c:pt idx="322">
                  <c:v>11464.267863170249</c:v>
                </c:pt>
                <c:pt idx="323">
                  <c:v>13303.029665686819</c:v>
                </c:pt>
                <c:pt idx="324">
                  <c:v>14201.518209247719</c:v>
                </c:pt>
                <c:pt idx="325">
                  <c:v>14526.34201075192</c:v>
                </c:pt>
                <c:pt idx="326">
                  <c:v>12058.824962924335</c:v>
                </c:pt>
                <c:pt idx="327">
                  <c:v>13303.029665686819</c:v>
                </c:pt>
                <c:pt idx="328">
                  <c:v>9079.9879877958956</c:v>
                </c:pt>
                <c:pt idx="329">
                  <c:v>21985.909590591778</c:v>
                </c:pt>
                <c:pt idx="330">
                  <c:v>11847.975452847688</c:v>
                </c:pt>
                <c:pt idx="331">
                  <c:v>10395.889739901409</c:v>
                </c:pt>
                <c:pt idx="332">
                  <c:v>10014.820457212089</c:v>
                </c:pt>
                <c:pt idx="333">
                  <c:v>8772.5916101966613</c:v>
                </c:pt>
                <c:pt idx="334">
                  <c:v>16741.224833108088</c:v>
                </c:pt>
                <c:pt idx="335">
                  <c:v>11847.975452847688</c:v>
                </c:pt>
                <c:pt idx="336">
                  <c:v>8765.6822161519485</c:v>
                </c:pt>
                <c:pt idx="337">
                  <c:v>10014.820457212089</c:v>
                </c:pt>
                <c:pt idx="338">
                  <c:v>11131.21551412728</c:v>
                </c:pt>
                <c:pt idx="339">
                  <c:v>13889.358217902136</c:v>
                </c:pt>
                <c:pt idx="340">
                  <c:v>13303.029665686819</c:v>
                </c:pt>
                <c:pt idx="341">
                  <c:v>12767.356354105974</c:v>
                </c:pt>
                <c:pt idx="342">
                  <c:v>9538.1951093677271</c:v>
                </c:pt>
                <c:pt idx="343">
                  <c:v>11649.789752929661</c:v>
                </c:pt>
                <c:pt idx="344">
                  <c:v>12058.824962924335</c:v>
                </c:pt>
                <c:pt idx="345">
                  <c:v>12058.824962924335</c:v>
                </c:pt>
                <c:pt idx="346">
                  <c:v>13589.862036715167</c:v>
                </c:pt>
                <c:pt idx="347">
                  <c:v>9684.4064151572311</c:v>
                </c:pt>
                <c:pt idx="348">
                  <c:v>14201.518209247719</c:v>
                </c:pt>
                <c:pt idx="349">
                  <c:v>9684.4064151572311</c:v>
                </c:pt>
                <c:pt idx="350">
                  <c:v>13028.861104817088</c:v>
                </c:pt>
                <c:pt idx="351">
                  <c:v>10605.420096483998</c:v>
                </c:pt>
                <c:pt idx="352">
                  <c:v>10395.889739901409</c:v>
                </c:pt>
                <c:pt idx="353">
                  <c:v>13303.029665686819</c:v>
                </c:pt>
                <c:pt idx="354">
                  <c:v>9079.9879877958956</c:v>
                </c:pt>
                <c:pt idx="355">
                  <c:v>13589.862036715167</c:v>
                </c:pt>
                <c:pt idx="356">
                  <c:v>9283.7639282645778</c:v>
                </c:pt>
                <c:pt idx="357">
                  <c:v>11847.975452847688</c:v>
                </c:pt>
                <c:pt idx="358">
                  <c:v>16340.418170652181</c:v>
                </c:pt>
                <c:pt idx="359">
                  <c:v>13303.029665686819</c:v>
                </c:pt>
                <c:pt idx="360">
                  <c:v>13028.861104817088</c:v>
                </c:pt>
                <c:pt idx="361">
                  <c:v>9079.9879877958956</c:v>
                </c:pt>
                <c:pt idx="362">
                  <c:v>12737.560114854929</c:v>
                </c:pt>
                <c:pt idx="363">
                  <c:v>14526.34201075192</c:v>
                </c:pt>
                <c:pt idx="364">
                  <c:v>13303.029665686819</c:v>
                </c:pt>
                <c:pt idx="365">
                  <c:v>14526.34201075192</c:v>
                </c:pt>
                <c:pt idx="366">
                  <c:v>17154.695305722609</c:v>
                </c:pt>
                <c:pt idx="367">
                  <c:v>14863.829622414738</c:v>
                </c:pt>
                <c:pt idx="368">
                  <c:v>12058.824962924335</c:v>
                </c:pt>
                <c:pt idx="369">
                  <c:v>18019.627681427504</c:v>
                </c:pt>
                <c:pt idx="370">
                  <c:v>13028.861104817088</c:v>
                </c:pt>
                <c:pt idx="371">
                  <c:v>11131.21551412728</c:v>
                </c:pt>
                <c:pt idx="372">
                  <c:v>8997.0957327994784</c:v>
                </c:pt>
                <c:pt idx="373">
                  <c:v>11131.21551412728</c:v>
                </c:pt>
                <c:pt idx="374">
                  <c:v>13889.358217902136</c:v>
                </c:pt>
                <c:pt idx="375">
                  <c:v>10605.420096483998</c:v>
                </c:pt>
                <c:pt idx="376">
                  <c:v>13589.862036715167</c:v>
                </c:pt>
                <c:pt idx="377">
                  <c:v>9175.5440529509269</c:v>
                </c:pt>
                <c:pt idx="378">
                  <c:v>8926.8672879616806</c:v>
                </c:pt>
                <c:pt idx="379">
                  <c:v>13589.862036715167</c:v>
                </c:pt>
                <c:pt idx="380">
                  <c:v>12426.719277003398</c:v>
                </c:pt>
                <c:pt idx="381">
                  <c:v>14201.518209247719</c:v>
                </c:pt>
                <c:pt idx="382">
                  <c:v>8869.3026532824988</c:v>
                </c:pt>
                <c:pt idx="383">
                  <c:v>8869.3026532824988</c:v>
                </c:pt>
                <c:pt idx="384">
                  <c:v>15952.275318354896</c:v>
                </c:pt>
                <c:pt idx="385">
                  <c:v>15213.981044236174</c:v>
                </c:pt>
                <c:pt idx="386">
                  <c:v>13028.861104817088</c:v>
                </c:pt>
                <c:pt idx="387">
                  <c:v>11847.975452847688</c:v>
                </c:pt>
                <c:pt idx="388">
                  <c:v>13303.029665686819</c:v>
                </c:pt>
                <c:pt idx="389">
                  <c:v>8824.4018287619347</c:v>
                </c:pt>
                <c:pt idx="390">
                  <c:v>20403.575298465548</c:v>
                </c:pt>
                <c:pt idx="391">
                  <c:v>10827.614263225203</c:v>
                </c:pt>
                <c:pt idx="392">
                  <c:v>13889.358217902136</c:v>
                </c:pt>
                <c:pt idx="393">
                  <c:v>9079.9879877958956</c:v>
                </c:pt>
                <c:pt idx="394">
                  <c:v>10848.818405718779</c:v>
                </c:pt>
                <c:pt idx="395">
                  <c:v>9283.7639282645778</c:v>
                </c:pt>
                <c:pt idx="396">
                  <c:v>13889.358217902136</c:v>
                </c:pt>
                <c:pt idx="397">
                  <c:v>10014.820457212089</c:v>
                </c:pt>
                <c:pt idx="398">
                  <c:v>13589.862036715167</c:v>
                </c:pt>
                <c:pt idx="399">
                  <c:v>17580.829588495748</c:v>
                </c:pt>
                <c:pt idx="400">
                  <c:v>11131.21551412728</c:v>
                </c:pt>
                <c:pt idx="401">
                  <c:v>15213.981044236174</c:v>
                </c:pt>
                <c:pt idx="402">
                  <c:v>12518.515413553476</c:v>
                </c:pt>
                <c:pt idx="403">
                  <c:v>10014.820457212089</c:v>
                </c:pt>
                <c:pt idx="404">
                  <c:v>12518.515413553476</c:v>
                </c:pt>
                <c:pt idx="405">
                  <c:v>14201.518209247719</c:v>
                </c:pt>
                <c:pt idx="406">
                  <c:v>8997.0957327994784</c:v>
                </c:pt>
                <c:pt idx="407">
                  <c:v>8926.8672879616806</c:v>
                </c:pt>
                <c:pt idx="408">
                  <c:v>13303.029665686819</c:v>
                </c:pt>
                <c:pt idx="409">
                  <c:v>13303.029665686819</c:v>
                </c:pt>
                <c:pt idx="410">
                  <c:v>13589.862036715167</c:v>
                </c:pt>
                <c:pt idx="411">
                  <c:v>11291.409783569456</c:v>
                </c:pt>
              </c:numCache>
            </c:numRef>
          </c:xVal>
          <c:yVal>
            <c:numRef>
              <c:f>mtst0903.3!$BN$28:$BN$439</c:f>
              <c:numCache>
                <c:formatCode>General</c:formatCode>
                <c:ptCount val="412"/>
                <c:pt idx="0">
                  <c:v>-884.40641515723109</c:v>
                </c:pt>
                <c:pt idx="1">
                  <c:v>1971.1388951829122</c:v>
                </c:pt>
                <c:pt idx="2">
                  <c:v>1075.5981712380653</c:v>
                </c:pt>
                <c:pt idx="3">
                  <c:v>-283.76392826457777</c:v>
                </c:pt>
                <c:pt idx="4">
                  <c:v>-1449.0231934774401</c:v>
                </c:pt>
                <c:pt idx="5">
                  <c:v>-3.0296656868194987</c:v>
                </c:pt>
                <c:pt idx="6">
                  <c:v>1778.910415482118</c:v>
                </c:pt>
                <c:pt idx="7">
                  <c:v>-608.82496292433461</c:v>
                </c:pt>
                <c:pt idx="8">
                  <c:v>58.590216430544388</c:v>
                </c:pt>
                <c:pt idx="9">
                  <c:v>-814.82045721208851</c:v>
                </c:pt>
                <c:pt idx="10">
                  <c:v>-701.51820924771891</c:v>
                </c:pt>
                <c:pt idx="11">
                  <c:v>541.17503707566539</c:v>
                </c:pt>
                <c:pt idx="12">
                  <c:v>952.90426720052164</c:v>
                </c:pt>
                <c:pt idx="13">
                  <c:v>1030.6973467175012</c:v>
                </c:pt>
                <c:pt idx="14">
                  <c:v>-783.76392826457777</c:v>
                </c:pt>
                <c:pt idx="15">
                  <c:v>-1134.4064151572311</c:v>
                </c:pt>
                <c:pt idx="16">
                  <c:v>-654.69530572260919</c:v>
                </c:pt>
                <c:pt idx="17">
                  <c:v>-363.82962241473797</c:v>
                </c:pt>
                <c:pt idx="18">
                  <c:v>-363.82962241473797</c:v>
                </c:pt>
                <c:pt idx="19">
                  <c:v>174.45594704907307</c:v>
                </c:pt>
                <c:pt idx="20">
                  <c:v>-514.82045721208851</c:v>
                </c:pt>
                <c:pt idx="21">
                  <c:v>-1533.7639282645778</c:v>
                </c:pt>
                <c:pt idx="22">
                  <c:v>2132.6436458940261</c:v>
                </c:pt>
                <c:pt idx="23">
                  <c:v>-527.6142632252031</c:v>
                </c:pt>
                <c:pt idx="24">
                  <c:v>-1563.829622414738</c:v>
                </c:pt>
                <c:pt idx="25">
                  <c:v>415.59358484276891</c:v>
                </c:pt>
                <c:pt idx="26">
                  <c:v>-389.86203671516705</c:v>
                </c:pt>
                <c:pt idx="27">
                  <c:v>-2354.6476137368445</c:v>
                </c:pt>
                <c:pt idx="28">
                  <c:v>20.012012204104394</c:v>
                </c:pt>
                <c:pt idx="29">
                  <c:v>-183.76392826457777</c:v>
                </c:pt>
                <c:pt idx="30">
                  <c:v>1159.5818293478187</c:v>
                </c:pt>
                <c:pt idx="31">
                  <c:v>1346.4247015344517</c:v>
                </c:pt>
                <c:pt idx="32">
                  <c:v>-151.45815474070332</c:v>
                </c:pt>
                <c:pt idx="33">
                  <c:v>2047.7246816451043</c:v>
                </c:pt>
                <c:pt idx="34">
                  <c:v>-743.28153110534913</c:v>
                </c:pt>
                <c:pt idx="35">
                  <c:v>-954.69530572260919</c:v>
                </c:pt>
                <c:pt idx="36">
                  <c:v>282.92346205525246</c:v>
                </c:pt>
                <c:pt idx="37">
                  <c:v>2445.3523862631555</c:v>
                </c:pt>
                <c:pt idx="38">
                  <c:v>-1289.3582179021359</c:v>
                </c:pt>
                <c:pt idx="39">
                  <c:v>-1013.9810442361741</c:v>
                </c:pt>
                <c:pt idx="40">
                  <c:v>586.01895576382594</c:v>
                </c:pt>
                <c:pt idx="41">
                  <c:v>-1314.8204572120885</c:v>
                </c:pt>
                <c:pt idx="42">
                  <c:v>-1276.8672879616806</c:v>
                </c:pt>
                <c:pt idx="43">
                  <c:v>136.17037758526203</c:v>
                </c:pt>
                <c:pt idx="44">
                  <c:v>534.31778384805148</c:v>
                </c:pt>
                <c:pt idx="45">
                  <c:v>-1481.2155141272797</c:v>
                </c:pt>
                <c:pt idx="46">
                  <c:v>2000.9768065225599</c:v>
                </c:pt>
                <c:pt idx="47">
                  <c:v>402.90426720052164</c:v>
                </c:pt>
                <c:pt idx="48">
                  <c:v>-882.33828315959545</c:v>
                </c:pt>
                <c:pt idx="49">
                  <c:v>-358.82496292433461</c:v>
                </c:pt>
                <c:pt idx="50">
                  <c:v>-554.69530572260919</c:v>
                </c:pt>
                <c:pt idx="51">
                  <c:v>1181.4845864465242</c:v>
                </c:pt>
                <c:pt idx="52">
                  <c:v>346.42470153445174</c:v>
                </c:pt>
                <c:pt idx="53">
                  <c:v>1684.3177838480515</c:v>
                </c:pt>
                <c:pt idx="54">
                  <c:v>-581.21551412727968</c:v>
                </c:pt>
                <c:pt idx="55">
                  <c:v>727.01801101926685</c:v>
                </c:pt>
                <c:pt idx="56">
                  <c:v>1171.1388951829122</c:v>
                </c:pt>
                <c:pt idx="57">
                  <c:v>1302.9042672005216</c:v>
                </c:pt>
                <c:pt idx="58">
                  <c:v>641.17503707566539</c:v>
                </c:pt>
                <c:pt idx="59">
                  <c:v>1450.9768065225599</c:v>
                </c:pt>
                <c:pt idx="60">
                  <c:v>2536.0189557638259</c:v>
                </c:pt>
                <c:pt idx="61">
                  <c:v>-276.79627621622603</c:v>
                </c:pt>
                <c:pt idx="62">
                  <c:v>-67.356354105973878</c:v>
                </c:pt>
                <c:pt idx="63">
                  <c:v>-476.79627621622603</c:v>
                </c:pt>
                <c:pt idx="64">
                  <c:v>1010.1379632848329</c:v>
                </c:pt>
                <c:pt idx="65">
                  <c:v>-1226.3420107519196</c:v>
                </c:pt>
                <c:pt idx="66">
                  <c:v>-1738.1951093677271</c:v>
                </c:pt>
                <c:pt idx="67">
                  <c:v>235.17954278791149</c:v>
                </c:pt>
                <c:pt idx="68">
                  <c:v>102.90426720052164</c:v>
                </c:pt>
                <c:pt idx="69">
                  <c:v>-418.51541355347581</c:v>
                </c:pt>
                <c:pt idx="70">
                  <c:v>370.01201220410439</c:v>
                </c:pt>
                <c:pt idx="71">
                  <c:v>530.6973467175012</c:v>
                </c:pt>
                <c:pt idx="72">
                  <c:v>-1241.2248331080882</c:v>
                </c:pt>
                <c:pt idx="73">
                  <c:v>564.78470223312979</c:v>
                </c:pt>
                <c:pt idx="74">
                  <c:v>606.71846889465087</c:v>
                </c:pt>
                <c:pt idx="75">
                  <c:v>117.66171684040455</c:v>
                </c:pt>
                <c:pt idx="76">
                  <c:v>810.64178209786405</c:v>
                </c:pt>
                <c:pt idx="77">
                  <c:v>-1841.4097835694556</c:v>
                </c:pt>
                <c:pt idx="78">
                  <c:v>850.21024707033939</c:v>
                </c:pt>
                <c:pt idx="79">
                  <c:v>-475.54405295092693</c:v>
                </c:pt>
                <c:pt idx="80">
                  <c:v>824.45594704907307</c:v>
                </c:pt>
                <c:pt idx="81">
                  <c:v>707.83518560000994</c:v>
                </c:pt>
                <c:pt idx="82">
                  <c:v>373.65798924808041</c:v>
                </c:pt>
                <c:pt idx="83">
                  <c:v>404.11026009859052</c:v>
                </c:pt>
                <c:pt idx="84">
                  <c:v>-89.862036715167051</c:v>
                </c:pt>
                <c:pt idx="85">
                  <c:v>1409.5818293478187</c:v>
                </c:pt>
                <c:pt idx="86">
                  <c:v>587.99517882552027</c:v>
                </c:pt>
                <c:pt idx="87">
                  <c:v>-649.02319347744015</c:v>
                </c:pt>
                <c:pt idx="88">
                  <c:v>-583.68505484372145</c:v>
                </c:pt>
                <c:pt idx="89">
                  <c:v>-1833.7639282645778</c:v>
                </c:pt>
                <c:pt idx="90">
                  <c:v>252.02454715231215</c:v>
                </c:pt>
                <c:pt idx="91">
                  <c:v>-1801.5182092477189</c:v>
                </c:pt>
                <c:pt idx="92">
                  <c:v>-840.41817065218129</c:v>
                </c:pt>
                <c:pt idx="93">
                  <c:v>-1147.0957327994784</c:v>
                </c:pt>
                <c:pt idx="94">
                  <c:v>-418.51541355347581</c:v>
                </c:pt>
                <c:pt idx="95">
                  <c:v>98.541845259296679</c:v>
                </c:pt>
                <c:pt idx="96">
                  <c:v>-1185.2152977668702</c:v>
                </c:pt>
                <c:pt idx="97">
                  <c:v>-367.35635410597388</c:v>
                </c:pt>
                <c:pt idx="98">
                  <c:v>18.784485872720325</c:v>
                </c:pt>
                <c:pt idx="99">
                  <c:v>2410.6417820978641</c:v>
                </c:pt>
                <c:pt idx="100">
                  <c:v>1232.6436458940261</c:v>
                </c:pt>
                <c:pt idx="101">
                  <c:v>-1652.2753183548957</c:v>
                </c:pt>
                <c:pt idx="102">
                  <c:v>1323.203723783774</c:v>
                </c:pt>
                <c:pt idx="103">
                  <c:v>473.13271203831937</c:v>
                </c:pt>
                <c:pt idx="104">
                  <c:v>529.82037559947639</c:v>
                </c:pt>
                <c:pt idx="105">
                  <c:v>-434.40641515723109</c:v>
                </c:pt>
                <c:pt idx="106">
                  <c:v>-813.98104423617406</c:v>
                </c:pt>
                <c:pt idx="107">
                  <c:v>810.64178209786405</c:v>
                </c:pt>
                <c:pt idx="108">
                  <c:v>310.13796328483295</c:v>
                </c:pt>
                <c:pt idx="109">
                  <c:v>-2940.4181706521813</c:v>
                </c:pt>
                <c:pt idx="110">
                  <c:v>1923.203723783774</c:v>
                </c:pt>
                <c:pt idx="111">
                  <c:v>-138.19510936772713</c:v>
                </c:pt>
                <c:pt idx="112">
                  <c:v>1674.4559470490731</c:v>
                </c:pt>
                <c:pt idx="113">
                  <c:v>-628.86110481708783</c:v>
                </c:pt>
                <c:pt idx="114">
                  <c:v>59.581829347818712</c:v>
                </c:pt>
                <c:pt idx="115">
                  <c:v>-283.76392826457777</c:v>
                </c:pt>
                <c:pt idx="116">
                  <c:v>974.45594704907307</c:v>
                </c:pt>
                <c:pt idx="117">
                  <c:v>2.9042672005216446</c:v>
                </c:pt>
                <c:pt idx="118">
                  <c:v>-619.3026532824988</c:v>
                </c:pt>
                <c:pt idx="119">
                  <c:v>645.35238626315549</c:v>
                </c:pt>
                <c:pt idx="120">
                  <c:v>151.1815942812209</c:v>
                </c:pt>
                <c:pt idx="121">
                  <c:v>-505.42009648399835</c:v>
                </c:pt>
                <c:pt idx="122">
                  <c:v>371.13889518291217</c:v>
                </c:pt>
                <c:pt idx="123">
                  <c:v>1473.1327120383194</c:v>
                </c:pt>
                <c:pt idx="124">
                  <c:v>-318.51541355347581</c:v>
                </c:pt>
                <c:pt idx="125">
                  <c:v>-483.76392826457777</c:v>
                </c:pt>
                <c:pt idx="126">
                  <c:v>-733.76392826457777</c:v>
                </c:pt>
                <c:pt idx="127">
                  <c:v>-99.023193477440145</c:v>
                </c:pt>
                <c:pt idx="128">
                  <c:v>-138.19510936772713</c:v>
                </c:pt>
                <c:pt idx="129">
                  <c:v>-538.19510936772713</c:v>
                </c:pt>
                <c:pt idx="130">
                  <c:v>-726.86728796168063</c:v>
                </c:pt>
                <c:pt idx="131">
                  <c:v>96.970334313180501</c:v>
                </c:pt>
                <c:pt idx="132">
                  <c:v>2.9042672005216446</c:v>
                </c:pt>
                <c:pt idx="133">
                  <c:v>-445.80101639108398</c:v>
                </c:pt>
                <c:pt idx="134">
                  <c:v>-329.98798779589561</c:v>
                </c:pt>
                <c:pt idx="135">
                  <c:v>-363.82962241473797</c:v>
                </c:pt>
                <c:pt idx="136">
                  <c:v>-1747.0957327994784</c:v>
                </c:pt>
                <c:pt idx="137">
                  <c:v>-549.02319347744015</c:v>
                </c:pt>
                <c:pt idx="138">
                  <c:v>-1589.3582179021359</c:v>
                </c:pt>
                <c:pt idx="139">
                  <c:v>1532.6436458940261</c:v>
                </c:pt>
                <c:pt idx="140">
                  <c:v>-414.82045721208851</c:v>
                </c:pt>
                <c:pt idx="141">
                  <c:v>-1126.8672879616806</c:v>
                </c:pt>
                <c:pt idx="142">
                  <c:v>-189.86203671516705</c:v>
                </c:pt>
                <c:pt idx="143">
                  <c:v>-1868.5154135534758</c:v>
                </c:pt>
                <c:pt idx="144">
                  <c:v>-538.19510936772713</c:v>
                </c:pt>
                <c:pt idx="145">
                  <c:v>-641.22483310808821</c:v>
                </c:pt>
                <c:pt idx="146">
                  <c:v>952.02454715231215</c:v>
                </c:pt>
                <c:pt idx="147">
                  <c:v>-3854.1181694690204</c:v>
                </c:pt>
                <c:pt idx="148">
                  <c:v>-576.86728796168063</c:v>
                </c:pt>
                <c:pt idx="149">
                  <c:v>-1126.3420107519196</c:v>
                </c:pt>
                <c:pt idx="150">
                  <c:v>485.73213682975074</c:v>
                </c:pt>
                <c:pt idx="151">
                  <c:v>174.45594704907307</c:v>
                </c:pt>
                <c:pt idx="152">
                  <c:v>-289.35821790213595</c:v>
                </c:pt>
                <c:pt idx="153">
                  <c:v>314.78470223312979</c:v>
                </c:pt>
                <c:pt idx="154">
                  <c:v>1471.1388951829122</c:v>
                </c:pt>
                <c:pt idx="155">
                  <c:v>1095.3046942773908</c:v>
                </c:pt>
                <c:pt idx="156">
                  <c:v>311.80489063227287</c:v>
                </c:pt>
                <c:pt idx="157">
                  <c:v>-913.98104423617406</c:v>
                </c:pt>
                <c:pt idx="158">
                  <c:v>-475.54405295092693</c:v>
                </c:pt>
                <c:pt idx="159">
                  <c:v>-58.824962924334613</c:v>
                </c:pt>
                <c:pt idx="160">
                  <c:v>-445.80101639108398</c:v>
                </c:pt>
                <c:pt idx="161">
                  <c:v>-2654.6953057226092</c:v>
                </c:pt>
                <c:pt idx="162">
                  <c:v>-875.54405295092693</c:v>
                </c:pt>
                <c:pt idx="163">
                  <c:v>161.80489063227287</c:v>
                </c:pt>
                <c:pt idx="164">
                  <c:v>-1178.8611048170878</c:v>
                </c:pt>
                <c:pt idx="165">
                  <c:v>-541.40978356945561</c:v>
                </c:pt>
                <c:pt idx="166">
                  <c:v>-2182.2181741455679</c:v>
                </c:pt>
                <c:pt idx="167">
                  <c:v>335.17954278791149</c:v>
                </c:pt>
                <c:pt idx="168">
                  <c:v>669.17041150425212</c:v>
                </c:pt>
                <c:pt idx="169">
                  <c:v>-889.86203671516705</c:v>
                </c:pt>
                <c:pt idx="170">
                  <c:v>1866.2360717354222</c:v>
                </c:pt>
                <c:pt idx="171">
                  <c:v>1181.4845864465242</c:v>
                </c:pt>
                <c:pt idx="172">
                  <c:v>1095.3046942773908</c:v>
                </c:pt>
                <c:pt idx="173">
                  <c:v>1980.6973467175012</c:v>
                </c:pt>
                <c:pt idx="174">
                  <c:v>-847.09573279947836</c:v>
                </c:pt>
                <c:pt idx="175">
                  <c:v>-328.86110481708783</c:v>
                </c:pt>
                <c:pt idx="176">
                  <c:v>-1052.2753183548957</c:v>
                </c:pt>
                <c:pt idx="177">
                  <c:v>-349.78975292966061</c:v>
                </c:pt>
                <c:pt idx="178">
                  <c:v>-588.19510936772713</c:v>
                </c:pt>
                <c:pt idx="179">
                  <c:v>273.65798924808041</c:v>
                </c:pt>
                <c:pt idx="180">
                  <c:v>-225.54405295092693</c:v>
                </c:pt>
                <c:pt idx="181">
                  <c:v>-1347.0957327994784</c:v>
                </c:pt>
                <c:pt idx="182">
                  <c:v>-1985.9095905917784</c:v>
                </c:pt>
                <c:pt idx="183">
                  <c:v>-667.35635410597388</c:v>
                </c:pt>
                <c:pt idx="184">
                  <c:v>723.20372378377397</c:v>
                </c:pt>
                <c:pt idx="185">
                  <c:v>-38.195109367727127</c:v>
                </c:pt>
                <c:pt idx="186">
                  <c:v>-1492.5010491269095</c:v>
                </c:pt>
                <c:pt idx="187">
                  <c:v>110.13796328483295</c:v>
                </c:pt>
                <c:pt idx="188">
                  <c:v>786.01895576382594</c:v>
                </c:pt>
                <c:pt idx="189">
                  <c:v>-3341.2248331080882</c:v>
                </c:pt>
                <c:pt idx="190">
                  <c:v>658.59021643054439</c:v>
                </c:pt>
                <c:pt idx="191">
                  <c:v>-999.02319347744015</c:v>
                </c:pt>
                <c:pt idx="192">
                  <c:v>-747.97545284768785</c:v>
                </c:pt>
                <c:pt idx="193">
                  <c:v>550.97680652255985</c:v>
                </c:pt>
                <c:pt idx="194">
                  <c:v>1011.8048906322729</c:v>
                </c:pt>
                <c:pt idx="195">
                  <c:v>-789.35821790213595</c:v>
                </c:pt>
                <c:pt idx="196">
                  <c:v>-624.40182876193467</c:v>
                </c:pt>
                <c:pt idx="197">
                  <c:v>-392.16481439999006</c:v>
                </c:pt>
                <c:pt idx="198">
                  <c:v>-2099.0231934774401</c:v>
                </c:pt>
                <c:pt idx="199">
                  <c:v>-379.98798779589561</c:v>
                </c:pt>
                <c:pt idx="200">
                  <c:v>-267.35635410597388</c:v>
                </c:pt>
                <c:pt idx="201">
                  <c:v>-1.5182092477189144</c:v>
                </c:pt>
                <c:pt idx="202">
                  <c:v>-374.40182876193467</c:v>
                </c:pt>
                <c:pt idx="203">
                  <c:v>-1117.3563541059739</c:v>
                </c:pt>
                <c:pt idx="204">
                  <c:v>895.88183053097964</c:v>
                </c:pt>
                <c:pt idx="205">
                  <c:v>523.20372378377397</c:v>
                </c:pt>
                <c:pt idx="206">
                  <c:v>-189.86203671516705</c:v>
                </c:pt>
                <c:pt idx="207">
                  <c:v>-199.78975292966061</c:v>
                </c:pt>
                <c:pt idx="208">
                  <c:v>-582.33828315959545</c:v>
                </c:pt>
                <c:pt idx="209">
                  <c:v>1098.4817907522811</c:v>
                </c:pt>
                <c:pt idx="210">
                  <c:v>1480.3723185724957</c:v>
                </c:pt>
                <c:pt idx="211">
                  <c:v>1008.7751668919118</c:v>
                </c:pt>
                <c:pt idx="212">
                  <c:v>-84.406415157231095</c:v>
                </c:pt>
                <c:pt idx="213">
                  <c:v>-1332.3382831595954</c:v>
                </c:pt>
                <c:pt idx="214">
                  <c:v>-114.26786317024926</c:v>
                </c:pt>
                <c:pt idx="215">
                  <c:v>1210.1379632848329</c:v>
                </c:pt>
                <c:pt idx="216">
                  <c:v>3036.0189557638259</c:v>
                </c:pt>
                <c:pt idx="217">
                  <c:v>-221.08958451788203</c:v>
                </c:pt>
                <c:pt idx="218">
                  <c:v>-13.981044236174057</c:v>
                </c:pt>
                <c:pt idx="219">
                  <c:v>-288.19510936772713</c:v>
                </c:pt>
                <c:pt idx="220">
                  <c:v>-189.86203671516705</c:v>
                </c:pt>
                <c:pt idx="221">
                  <c:v>423.20372378377397</c:v>
                </c:pt>
                <c:pt idx="222">
                  <c:v>2637.5277598749726</c:v>
                </c:pt>
                <c:pt idx="223">
                  <c:v>1141.1750370756654</c:v>
                </c:pt>
                <c:pt idx="224">
                  <c:v>-1245.8897399014095</c:v>
                </c:pt>
                <c:pt idx="225">
                  <c:v>-241.40978356945561</c:v>
                </c:pt>
                <c:pt idx="226">
                  <c:v>358.59021643054439</c:v>
                </c:pt>
                <c:pt idx="227">
                  <c:v>-93.281531105349131</c:v>
                </c:pt>
                <c:pt idx="228">
                  <c:v>-538.19510936772713</c:v>
                </c:pt>
                <c:pt idx="229">
                  <c:v>595.30469427739081</c:v>
                </c:pt>
                <c:pt idx="230">
                  <c:v>-69.302653282498795</c:v>
                </c:pt>
                <c:pt idx="231">
                  <c:v>585.17954278791149</c:v>
                </c:pt>
                <c:pt idx="232">
                  <c:v>596.9703343131805</c:v>
                </c:pt>
                <c:pt idx="233">
                  <c:v>1137.5277598749726</c:v>
                </c:pt>
                <c:pt idx="234">
                  <c:v>410.64178209786405</c:v>
                </c:pt>
                <c:pt idx="235">
                  <c:v>-934.40641515723109</c:v>
                </c:pt>
                <c:pt idx="236">
                  <c:v>-1718.5154135534758</c:v>
                </c:pt>
                <c:pt idx="237">
                  <c:v>345.30469427739081</c:v>
                </c:pt>
                <c:pt idx="238">
                  <c:v>-576.86728796168063</c:v>
                </c:pt>
                <c:pt idx="239">
                  <c:v>-358.82496292433461</c:v>
                </c:pt>
                <c:pt idx="240">
                  <c:v>-14.267863170249257</c:v>
                </c:pt>
                <c:pt idx="241">
                  <c:v>-283.76392826457777</c:v>
                </c:pt>
                <c:pt idx="242">
                  <c:v>110.13796328483295</c:v>
                </c:pt>
                <c:pt idx="243">
                  <c:v>252.02454715231215</c:v>
                </c:pt>
                <c:pt idx="244">
                  <c:v>-854.64761373684451</c:v>
                </c:pt>
                <c:pt idx="245">
                  <c:v>1304.1102600985905</c:v>
                </c:pt>
                <c:pt idx="246">
                  <c:v>760.14514146162219</c:v>
                </c:pt>
                <c:pt idx="247">
                  <c:v>-464.82045721208851</c:v>
                </c:pt>
                <c:pt idx="248">
                  <c:v>-634.40641515723109</c:v>
                </c:pt>
                <c:pt idx="249">
                  <c:v>-14.267863170249257</c:v>
                </c:pt>
                <c:pt idx="250">
                  <c:v>2673.203723783774</c:v>
                </c:pt>
                <c:pt idx="251">
                  <c:v>1396.9703343131805</c:v>
                </c:pt>
                <c:pt idx="252">
                  <c:v>1452.9042672005216</c:v>
                </c:pt>
                <c:pt idx="253">
                  <c:v>-2771.089584517882</c:v>
                </c:pt>
                <c:pt idx="254">
                  <c:v>1050.9768065225599</c:v>
                </c:pt>
                <c:pt idx="255">
                  <c:v>523.20372378377397</c:v>
                </c:pt>
                <c:pt idx="256">
                  <c:v>-1282.3382831595954</c:v>
                </c:pt>
                <c:pt idx="257">
                  <c:v>-76.867287961680631</c:v>
                </c:pt>
                <c:pt idx="258">
                  <c:v>1225.5981712380653</c:v>
                </c:pt>
                <c:pt idx="259">
                  <c:v>1171.1388951829122</c:v>
                </c:pt>
                <c:pt idx="260">
                  <c:v>941.17503707566539</c:v>
                </c:pt>
                <c:pt idx="261">
                  <c:v>-817.35635410597388</c:v>
                </c:pt>
                <c:pt idx="262">
                  <c:v>909.58182934781871</c:v>
                </c:pt>
                <c:pt idx="263">
                  <c:v>1108.5902164305444</c:v>
                </c:pt>
                <c:pt idx="264">
                  <c:v>1029.8203755994764</c:v>
                </c:pt>
                <c:pt idx="265">
                  <c:v>2659.5818293478187</c:v>
                </c:pt>
                <c:pt idx="266">
                  <c:v>1919.1704115042521</c:v>
                </c:pt>
                <c:pt idx="267">
                  <c:v>845.35238626315549</c:v>
                </c:pt>
                <c:pt idx="268">
                  <c:v>-588.19510936772713</c:v>
                </c:pt>
                <c:pt idx="269">
                  <c:v>-497.09573279947836</c:v>
                </c:pt>
                <c:pt idx="270">
                  <c:v>230.6973467175012</c:v>
                </c:pt>
                <c:pt idx="271">
                  <c:v>-1175.5440529509269</c:v>
                </c:pt>
                <c:pt idx="272">
                  <c:v>-528.86110481708783</c:v>
                </c:pt>
                <c:pt idx="273">
                  <c:v>2485.1795427879115</c:v>
                </c:pt>
                <c:pt idx="274">
                  <c:v>-208.82496292433461</c:v>
                </c:pt>
                <c:pt idx="275">
                  <c:v>-313.98104423617406</c:v>
                </c:pt>
                <c:pt idx="276">
                  <c:v>750.21024707033939</c:v>
                </c:pt>
                <c:pt idx="277">
                  <c:v>-1282.3382831595954</c:v>
                </c:pt>
                <c:pt idx="278">
                  <c:v>285.17954278791149</c:v>
                </c:pt>
                <c:pt idx="279">
                  <c:v>466.31494515627855</c:v>
                </c:pt>
                <c:pt idx="280">
                  <c:v>671.13889518291217</c:v>
                </c:pt>
                <c:pt idx="281">
                  <c:v>-447.09573279947836</c:v>
                </c:pt>
                <c:pt idx="282">
                  <c:v>-469.3026532824988</c:v>
                </c:pt>
                <c:pt idx="283">
                  <c:v>-341.40978356945561</c:v>
                </c:pt>
                <c:pt idx="284">
                  <c:v>-843.28153110534913</c:v>
                </c:pt>
                <c:pt idx="285">
                  <c:v>1416.2360717354222</c:v>
                </c:pt>
                <c:pt idx="286">
                  <c:v>2054.198983608916</c:v>
                </c:pt>
                <c:pt idx="287">
                  <c:v>-1497.0957327994784</c:v>
                </c:pt>
                <c:pt idx="288">
                  <c:v>-283.76392826457777</c:v>
                </c:pt>
                <c:pt idx="289">
                  <c:v>-26.342010751919588</c:v>
                </c:pt>
                <c:pt idx="290">
                  <c:v>-1547.0957327994784</c:v>
                </c:pt>
                <c:pt idx="291">
                  <c:v>-917.35635410597388</c:v>
                </c:pt>
                <c:pt idx="292">
                  <c:v>-883.76392826457777</c:v>
                </c:pt>
                <c:pt idx="293">
                  <c:v>452.02454715231215</c:v>
                </c:pt>
                <c:pt idx="294">
                  <c:v>310.64178209786405</c:v>
                </c:pt>
                <c:pt idx="295">
                  <c:v>756.71846889465087</c:v>
                </c:pt>
                <c:pt idx="296">
                  <c:v>58.590216430544388</c:v>
                </c:pt>
                <c:pt idx="297">
                  <c:v>1337.9951788255203</c:v>
                </c:pt>
                <c:pt idx="298">
                  <c:v>-1276.796276216226</c:v>
                </c:pt>
                <c:pt idx="299">
                  <c:v>394.57990351600165</c:v>
                </c:pt>
                <c:pt idx="300">
                  <c:v>17.661716840404551</c:v>
                </c:pt>
                <c:pt idx="301">
                  <c:v>-1819.6276814275043</c:v>
                </c:pt>
                <c:pt idx="302">
                  <c:v>-1767.3563541059739</c:v>
                </c:pt>
                <c:pt idx="303">
                  <c:v>-329.98798779589561</c:v>
                </c:pt>
                <c:pt idx="304">
                  <c:v>-554.69530572260919</c:v>
                </c:pt>
                <c:pt idx="305">
                  <c:v>-240.41817065218129</c:v>
                </c:pt>
                <c:pt idx="306">
                  <c:v>810.13796328483295</c:v>
                </c:pt>
                <c:pt idx="307">
                  <c:v>541.17503707566539</c:v>
                </c:pt>
                <c:pt idx="308">
                  <c:v>-354.69530572260919</c:v>
                </c:pt>
                <c:pt idx="309">
                  <c:v>-1.5182092477189144</c:v>
                </c:pt>
                <c:pt idx="310">
                  <c:v>-2601.5182092477189</c:v>
                </c:pt>
                <c:pt idx="311">
                  <c:v>-675.54405295092693</c:v>
                </c:pt>
                <c:pt idx="312">
                  <c:v>-505.42009648399835</c:v>
                </c:pt>
                <c:pt idx="313">
                  <c:v>-297.09573279947836</c:v>
                </c:pt>
                <c:pt idx="314">
                  <c:v>1564.7847022331298</c:v>
                </c:pt>
                <c:pt idx="315">
                  <c:v>357.83518560000994</c:v>
                </c:pt>
                <c:pt idx="316">
                  <c:v>-1513.9810442361741</c:v>
                </c:pt>
                <c:pt idx="317">
                  <c:v>-2828.8611048170878</c:v>
                </c:pt>
                <c:pt idx="318">
                  <c:v>-252.27531835489572</c:v>
                </c:pt>
                <c:pt idx="319">
                  <c:v>668.78448587272032</c:v>
                </c:pt>
                <c:pt idx="320">
                  <c:v>-995.88973990140948</c:v>
                </c:pt>
                <c:pt idx="321">
                  <c:v>1310.1379632848329</c:v>
                </c:pt>
                <c:pt idx="322">
                  <c:v>935.73213682975074</c:v>
                </c:pt>
                <c:pt idx="323">
                  <c:v>-603.0296656868195</c:v>
                </c:pt>
                <c:pt idx="324">
                  <c:v>-601.51820924771891</c:v>
                </c:pt>
                <c:pt idx="325">
                  <c:v>-1926.3420107519196</c:v>
                </c:pt>
                <c:pt idx="326">
                  <c:v>1041.1750370756654</c:v>
                </c:pt>
                <c:pt idx="327">
                  <c:v>1096.9703343131805</c:v>
                </c:pt>
                <c:pt idx="328">
                  <c:v>-579.98798779589561</c:v>
                </c:pt>
                <c:pt idx="329">
                  <c:v>1514.0904094082216</c:v>
                </c:pt>
                <c:pt idx="330">
                  <c:v>1052.0245471523122</c:v>
                </c:pt>
                <c:pt idx="331">
                  <c:v>504.11026009859052</c:v>
                </c:pt>
                <c:pt idx="332">
                  <c:v>-864.82045721208851</c:v>
                </c:pt>
                <c:pt idx="333">
                  <c:v>2677.4083898033387</c:v>
                </c:pt>
                <c:pt idx="334">
                  <c:v>-1441.2248331080882</c:v>
                </c:pt>
                <c:pt idx="335">
                  <c:v>352.02454715231215</c:v>
                </c:pt>
                <c:pt idx="336">
                  <c:v>584.31778384805148</c:v>
                </c:pt>
                <c:pt idx="337">
                  <c:v>185.17954278791149</c:v>
                </c:pt>
                <c:pt idx="338">
                  <c:v>-231.21551412727968</c:v>
                </c:pt>
                <c:pt idx="339">
                  <c:v>2010.6417820978641</c:v>
                </c:pt>
                <c:pt idx="340">
                  <c:v>-1453.0296656868195</c:v>
                </c:pt>
                <c:pt idx="341">
                  <c:v>-2467.3563541059739</c:v>
                </c:pt>
                <c:pt idx="342">
                  <c:v>161.80489063227287</c:v>
                </c:pt>
                <c:pt idx="343">
                  <c:v>-1199.7897529296606</c:v>
                </c:pt>
                <c:pt idx="344">
                  <c:v>541.17503707566539</c:v>
                </c:pt>
                <c:pt idx="345">
                  <c:v>1541.1750370756654</c:v>
                </c:pt>
                <c:pt idx="346">
                  <c:v>-1489.8620367151671</c:v>
                </c:pt>
                <c:pt idx="347">
                  <c:v>-284.40641515723109</c:v>
                </c:pt>
                <c:pt idx="348">
                  <c:v>-1001.5182092477189</c:v>
                </c:pt>
                <c:pt idx="349">
                  <c:v>1215.5935848427689</c:v>
                </c:pt>
                <c:pt idx="350">
                  <c:v>-728.86110481708783</c:v>
                </c:pt>
                <c:pt idx="351">
                  <c:v>844.57990351600165</c:v>
                </c:pt>
                <c:pt idx="352">
                  <c:v>-445.88973990140948</c:v>
                </c:pt>
                <c:pt idx="353">
                  <c:v>-703.0296656868195</c:v>
                </c:pt>
                <c:pt idx="354">
                  <c:v>-29.987987795895606</c:v>
                </c:pt>
                <c:pt idx="355">
                  <c:v>110.13796328483295</c:v>
                </c:pt>
                <c:pt idx="356">
                  <c:v>66.236071735422229</c:v>
                </c:pt>
                <c:pt idx="357">
                  <c:v>-247.97545284768785</c:v>
                </c:pt>
                <c:pt idx="358">
                  <c:v>909.58182934781871</c:v>
                </c:pt>
                <c:pt idx="359">
                  <c:v>-903.0296656868195</c:v>
                </c:pt>
                <c:pt idx="360">
                  <c:v>-328.86110481708783</c:v>
                </c:pt>
                <c:pt idx="361">
                  <c:v>-329.98798779589561</c:v>
                </c:pt>
                <c:pt idx="362">
                  <c:v>-37.560114854928543</c:v>
                </c:pt>
                <c:pt idx="363">
                  <c:v>-1126.3420107519196</c:v>
                </c:pt>
                <c:pt idx="364">
                  <c:v>-203.0296656868195</c:v>
                </c:pt>
                <c:pt idx="365">
                  <c:v>1873.6579892480804</c:v>
                </c:pt>
                <c:pt idx="366">
                  <c:v>95.304694277390809</c:v>
                </c:pt>
                <c:pt idx="367">
                  <c:v>236.17037758526203</c:v>
                </c:pt>
                <c:pt idx="368">
                  <c:v>-458.82496292433461</c:v>
                </c:pt>
                <c:pt idx="369">
                  <c:v>-1119.6276814275043</c:v>
                </c:pt>
                <c:pt idx="370">
                  <c:v>171.13889518291217</c:v>
                </c:pt>
                <c:pt idx="371">
                  <c:v>18.784485872720325</c:v>
                </c:pt>
                <c:pt idx="372">
                  <c:v>-197.09573279947836</c:v>
                </c:pt>
                <c:pt idx="373">
                  <c:v>-381.21551412727968</c:v>
                </c:pt>
                <c:pt idx="374">
                  <c:v>-889.35821790213595</c:v>
                </c:pt>
                <c:pt idx="375">
                  <c:v>-655.42009648399835</c:v>
                </c:pt>
                <c:pt idx="376">
                  <c:v>310.13796328483295</c:v>
                </c:pt>
                <c:pt idx="377">
                  <c:v>-25.544052950926925</c:v>
                </c:pt>
                <c:pt idx="378">
                  <c:v>523.13271203831937</c:v>
                </c:pt>
                <c:pt idx="379">
                  <c:v>110.13796328483295</c:v>
                </c:pt>
                <c:pt idx="380">
                  <c:v>2373.280722996602</c:v>
                </c:pt>
                <c:pt idx="381">
                  <c:v>298.48179075228109</c:v>
                </c:pt>
                <c:pt idx="382">
                  <c:v>1380.6973467175012</c:v>
                </c:pt>
                <c:pt idx="383">
                  <c:v>-119.3026532824988</c:v>
                </c:pt>
                <c:pt idx="384">
                  <c:v>2547.7246816451043</c:v>
                </c:pt>
                <c:pt idx="385">
                  <c:v>2036.0189557638259</c:v>
                </c:pt>
                <c:pt idx="386">
                  <c:v>-228.86110481708783</c:v>
                </c:pt>
                <c:pt idx="387">
                  <c:v>652.02454715231215</c:v>
                </c:pt>
                <c:pt idx="388">
                  <c:v>1296.9703343131805</c:v>
                </c:pt>
                <c:pt idx="389">
                  <c:v>525.59817123806533</c:v>
                </c:pt>
                <c:pt idx="390">
                  <c:v>1596.4247015344517</c:v>
                </c:pt>
                <c:pt idx="391">
                  <c:v>122.3857367747969</c:v>
                </c:pt>
                <c:pt idx="392">
                  <c:v>410.64178209786405</c:v>
                </c:pt>
                <c:pt idx="393">
                  <c:v>-1029.9879877958956</c:v>
                </c:pt>
                <c:pt idx="394">
                  <c:v>301.1815942812209</c:v>
                </c:pt>
                <c:pt idx="395">
                  <c:v>416.23607173542223</c:v>
                </c:pt>
                <c:pt idx="396">
                  <c:v>-689.35821790213595</c:v>
                </c:pt>
                <c:pt idx="397">
                  <c:v>-1114.8204572120885</c:v>
                </c:pt>
                <c:pt idx="398">
                  <c:v>-589.86203671516705</c:v>
                </c:pt>
                <c:pt idx="399">
                  <c:v>169.17041150425212</c:v>
                </c:pt>
                <c:pt idx="400">
                  <c:v>68.784485872720325</c:v>
                </c:pt>
                <c:pt idx="401">
                  <c:v>3536.0189557638259</c:v>
                </c:pt>
                <c:pt idx="402">
                  <c:v>181.48458644652419</c:v>
                </c:pt>
                <c:pt idx="403">
                  <c:v>1985.1795427879115</c:v>
                </c:pt>
                <c:pt idx="404">
                  <c:v>-568.51541355347581</c:v>
                </c:pt>
                <c:pt idx="405">
                  <c:v>-501.51820924771891</c:v>
                </c:pt>
                <c:pt idx="406">
                  <c:v>902.90426720052164</c:v>
                </c:pt>
                <c:pt idx="407">
                  <c:v>-76.867287961680631</c:v>
                </c:pt>
                <c:pt idx="408">
                  <c:v>1696.9703343131805</c:v>
                </c:pt>
                <c:pt idx="409">
                  <c:v>-1203.0296656868195</c:v>
                </c:pt>
                <c:pt idx="410">
                  <c:v>510.13796328483295</c:v>
                </c:pt>
                <c:pt idx="411">
                  <c:v>-1141.4097835694556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D-4086-81CF-2F596AC00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37424"/>
        <c:axId val="313851152"/>
      </c:scatterChart>
      <c:valAx>
        <c:axId val="31383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51152"/>
        <c:crosses val="autoZero"/>
        <c:crossBetween val="midCat"/>
      </c:valAx>
      <c:valAx>
        <c:axId val="3138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3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ultimo stipendio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'distrib residui'!$C$28:$C$439</c:f>
              <c:numCache>
                <c:formatCode>General</c:formatCode>
                <c:ptCount val="412"/>
                <c:pt idx="0">
                  <c:v>-884.40641515723109</c:v>
                </c:pt>
                <c:pt idx="1">
                  <c:v>1971.1388951829122</c:v>
                </c:pt>
                <c:pt idx="2">
                  <c:v>1075.5981712380653</c:v>
                </c:pt>
                <c:pt idx="3">
                  <c:v>-283.76392826457777</c:v>
                </c:pt>
                <c:pt idx="4">
                  <c:v>-1449.0231934774401</c:v>
                </c:pt>
                <c:pt idx="5">
                  <c:v>-3.0296656868194987</c:v>
                </c:pt>
                <c:pt idx="6">
                  <c:v>1778.910415482118</c:v>
                </c:pt>
                <c:pt idx="7">
                  <c:v>-608.82496292433461</c:v>
                </c:pt>
                <c:pt idx="8">
                  <c:v>58.590216430544388</c:v>
                </c:pt>
                <c:pt idx="9">
                  <c:v>-814.82045721208851</c:v>
                </c:pt>
                <c:pt idx="10">
                  <c:v>-701.51820924771891</c:v>
                </c:pt>
                <c:pt idx="11">
                  <c:v>541.17503707566539</c:v>
                </c:pt>
                <c:pt idx="12">
                  <c:v>952.90426720052164</c:v>
                </c:pt>
                <c:pt idx="13">
                  <c:v>1030.6973467175012</c:v>
                </c:pt>
                <c:pt idx="14">
                  <c:v>-783.76392826457777</c:v>
                </c:pt>
                <c:pt idx="15">
                  <c:v>-1134.4064151572311</c:v>
                </c:pt>
                <c:pt idx="16">
                  <c:v>-654.69530572260919</c:v>
                </c:pt>
                <c:pt idx="17">
                  <c:v>-363.82962241473797</c:v>
                </c:pt>
                <c:pt idx="18">
                  <c:v>-363.82962241473797</c:v>
                </c:pt>
                <c:pt idx="19">
                  <c:v>174.45594704907307</c:v>
                </c:pt>
                <c:pt idx="20">
                  <c:v>-514.82045721208851</c:v>
                </c:pt>
                <c:pt idx="21">
                  <c:v>-1533.7639282645778</c:v>
                </c:pt>
                <c:pt idx="22">
                  <c:v>2132.6436458940261</c:v>
                </c:pt>
                <c:pt idx="23">
                  <c:v>-527.6142632252031</c:v>
                </c:pt>
                <c:pt idx="24">
                  <c:v>-1563.829622414738</c:v>
                </c:pt>
                <c:pt idx="25">
                  <c:v>415.59358484276891</c:v>
                </c:pt>
                <c:pt idx="26">
                  <c:v>-389.86203671516705</c:v>
                </c:pt>
                <c:pt idx="27">
                  <c:v>-2354.6476137368445</c:v>
                </c:pt>
                <c:pt idx="28">
                  <c:v>20.012012204104394</c:v>
                </c:pt>
                <c:pt idx="29">
                  <c:v>-183.76392826457777</c:v>
                </c:pt>
                <c:pt idx="30">
                  <c:v>1159.5818293478187</c:v>
                </c:pt>
                <c:pt idx="31">
                  <c:v>1346.4247015344517</c:v>
                </c:pt>
                <c:pt idx="32">
                  <c:v>-151.45815474070332</c:v>
                </c:pt>
                <c:pt idx="33">
                  <c:v>2047.7246816451043</c:v>
                </c:pt>
                <c:pt idx="34">
                  <c:v>-743.28153110534913</c:v>
                </c:pt>
                <c:pt idx="35">
                  <c:v>-954.69530572260919</c:v>
                </c:pt>
                <c:pt idx="36">
                  <c:v>282.92346205525246</c:v>
                </c:pt>
                <c:pt idx="37">
                  <c:v>2445.3523862631555</c:v>
                </c:pt>
                <c:pt idx="38">
                  <c:v>-1289.3582179021359</c:v>
                </c:pt>
                <c:pt idx="39">
                  <c:v>-1013.9810442361741</c:v>
                </c:pt>
                <c:pt idx="40">
                  <c:v>586.01895576382594</c:v>
                </c:pt>
                <c:pt idx="41">
                  <c:v>-1314.8204572120885</c:v>
                </c:pt>
                <c:pt idx="42">
                  <c:v>-1276.8672879616806</c:v>
                </c:pt>
                <c:pt idx="43">
                  <c:v>136.17037758526203</c:v>
                </c:pt>
                <c:pt idx="44">
                  <c:v>534.31778384805148</c:v>
                </c:pt>
                <c:pt idx="45">
                  <c:v>-1481.2155141272797</c:v>
                </c:pt>
                <c:pt idx="46">
                  <c:v>2000.9768065225599</c:v>
                </c:pt>
                <c:pt idx="47">
                  <c:v>402.90426720052164</c:v>
                </c:pt>
                <c:pt idx="48">
                  <c:v>-882.33828315959545</c:v>
                </c:pt>
                <c:pt idx="49">
                  <c:v>-358.82496292433461</c:v>
                </c:pt>
                <c:pt idx="50">
                  <c:v>-554.69530572260919</c:v>
                </c:pt>
                <c:pt idx="51">
                  <c:v>1181.4845864465242</c:v>
                </c:pt>
                <c:pt idx="52">
                  <c:v>346.42470153445174</c:v>
                </c:pt>
                <c:pt idx="53">
                  <c:v>1684.3177838480515</c:v>
                </c:pt>
                <c:pt idx="54">
                  <c:v>-581.21551412727968</c:v>
                </c:pt>
                <c:pt idx="55">
                  <c:v>727.01801101926685</c:v>
                </c:pt>
                <c:pt idx="56">
                  <c:v>1171.1388951829122</c:v>
                </c:pt>
                <c:pt idx="57">
                  <c:v>1302.9042672005216</c:v>
                </c:pt>
                <c:pt idx="58">
                  <c:v>641.17503707566539</c:v>
                </c:pt>
                <c:pt idx="59">
                  <c:v>1450.9768065225599</c:v>
                </c:pt>
                <c:pt idx="60">
                  <c:v>2536.0189557638259</c:v>
                </c:pt>
                <c:pt idx="61">
                  <c:v>-276.79627621622603</c:v>
                </c:pt>
                <c:pt idx="62">
                  <c:v>-67.356354105973878</c:v>
                </c:pt>
                <c:pt idx="63">
                  <c:v>-476.79627621622603</c:v>
                </c:pt>
                <c:pt idx="64">
                  <c:v>1010.1379632848329</c:v>
                </c:pt>
                <c:pt idx="65">
                  <c:v>-1226.3420107519196</c:v>
                </c:pt>
                <c:pt idx="66">
                  <c:v>-1738.1951093677271</c:v>
                </c:pt>
                <c:pt idx="67">
                  <c:v>235.17954278791149</c:v>
                </c:pt>
                <c:pt idx="68">
                  <c:v>102.90426720052164</c:v>
                </c:pt>
                <c:pt idx="69">
                  <c:v>-418.51541355347581</c:v>
                </c:pt>
                <c:pt idx="70">
                  <c:v>370.01201220410439</c:v>
                </c:pt>
                <c:pt idx="71">
                  <c:v>530.6973467175012</c:v>
                </c:pt>
                <c:pt idx="72">
                  <c:v>-1241.2248331080882</c:v>
                </c:pt>
                <c:pt idx="73">
                  <c:v>564.78470223312979</c:v>
                </c:pt>
                <c:pt idx="74">
                  <c:v>606.71846889465087</c:v>
                </c:pt>
                <c:pt idx="75">
                  <c:v>117.66171684040455</c:v>
                </c:pt>
                <c:pt idx="76">
                  <c:v>810.64178209786405</c:v>
                </c:pt>
                <c:pt idx="77">
                  <c:v>-1841.4097835694556</c:v>
                </c:pt>
                <c:pt idx="78">
                  <c:v>850.21024707033939</c:v>
                </c:pt>
                <c:pt idx="79">
                  <c:v>-475.54405295092693</c:v>
                </c:pt>
                <c:pt idx="80">
                  <c:v>824.45594704907307</c:v>
                </c:pt>
                <c:pt idx="81">
                  <c:v>707.83518560000994</c:v>
                </c:pt>
                <c:pt idx="82">
                  <c:v>373.65798924808041</c:v>
                </c:pt>
                <c:pt idx="83">
                  <c:v>404.11026009859052</c:v>
                </c:pt>
                <c:pt idx="84">
                  <c:v>-89.862036715167051</c:v>
                </c:pt>
                <c:pt idx="85">
                  <c:v>1409.5818293478187</c:v>
                </c:pt>
                <c:pt idx="86">
                  <c:v>587.99517882552027</c:v>
                </c:pt>
                <c:pt idx="87">
                  <c:v>-649.02319347744015</c:v>
                </c:pt>
                <c:pt idx="88">
                  <c:v>-583.68505484372145</c:v>
                </c:pt>
                <c:pt idx="89">
                  <c:v>-1833.7639282645778</c:v>
                </c:pt>
                <c:pt idx="90">
                  <c:v>252.02454715231215</c:v>
                </c:pt>
                <c:pt idx="91">
                  <c:v>-1801.5182092477189</c:v>
                </c:pt>
                <c:pt idx="92">
                  <c:v>-840.41817065218129</c:v>
                </c:pt>
                <c:pt idx="93">
                  <c:v>-1147.0957327994784</c:v>
                </c:pt>
                <c:pt idx="94">
                  <c:v>-418.51541355347581</c:v>
                </c:pt>
                <c:pt idx="95">
                  <c:v>98.541845259296679</c:v>
                </c:pt>
                <c:pt idx="96">
                  <c:v>-1185.2152977668702</c:v>
                </c:pt>
                <c:pt idx="97">
                  <c:v>-367.35635410597388</c:v>
                </c:pt>
                <c:pt idx="98">
                  <c:v>18.784485872720325</c:v>
                </c:pt>
                <c:pt idx="99">
                  <c:v>2410.6417820978641</c:v>
                </c:pt>
                <c:pt idx="100">
                  <c:v>1232.6436458940261</c:v>
                </c:pt>
                <c:pt idx="101">
                  <c:v>-1652.2753183548957</c:v>
                </c:pt>
                <c:pt idx="102">
                  <c:v>1323.203723783774</c:v>
                </c:pt>
                <c:pt idx="103">
                  <c:v>473.13271203831937</c:v>
                </c:pt>
                <c:pt idx="104">
                  <c:v>529.82037559947639</c:v>
                </c:pt>
                <c:pt idx="105">
                  <c:v>-434.40641515723109</c:v>
                </c:pt>
                <c:pt idx="106">
                  <c:v>-813.98104423617406</c:v>
                </c:pt>
                <c:pt idx="107">
                  <c:v>810.64178209786405</c:v>
                </c:pt>
                <c:pt idx="108">
                  <c:v>310.13796328483295</c:v>
                </c:pt>
                <c:pt idx="109">
                  <c:v>-2940.4181706521813</c:v>
                </c:pt>
                <c:pt idx="110">
                  <c:v>1923.203723783774</c:v>
                </c:pt>
                <c:pt idx="111">
                  <c:v>-138.19510936772713</c:v>
                </c:pt>
                <c:pt idx="112">
                  <c:v>1674.4559470490731</c:v>
                </c:pt>
                <c:pt idx="113">
                  <c:v>-628.86110481708783</c:v>
                </c:pt>
                <c:pt idx="114">
                  <c:v>59.581829347818712</c:v>
                </c:pt>
                <c:pt idx="115">
                  <c:v>-283.76392826457777</c:v>
                </c:pt>
                <c:pt idx="116">
                  <c:v>974.45594704907307</c:v>
                </c:pt>
                <c:pt idx="117">
                  <c:v>2.9042672005216446</c:v>
                </c:pt>
                <c:pt idx="118">
                  <c:v>-619.3026532824988</c:v>
                </c:pt>
                <c:pt idx="119">
                  <c:v>645.35238626315549</c:v>
                </c:pt>
                <c:pt idx="120">
                  <c:v>151.1815942812209</c:v>
                </c:pt>
                <c:pt idx="121">
                  <c:v>-505.42009648399835</c:v>
                </c:pt>
                <c:pt idx="122">
                  <c:v>371.13889518291217</c:v>
                </c:pt>
                <c:pt idx="123">
                  <c:v>1473.1327120383194</c:v>
                </c:pt>
                <c:pt idx="124">
                  <c:v>-318.51541355347581</c:v>
                </c:pt>
                <c:pt idx="125">
                  <c:v>-483.76392826457777</c:v>
                </c:pt>
                <c:pt idx="126">
                  <c:v>-733.76392826457777</c:v>
                </c:pt>
                <c:pt idx="127">
                  <c:v>-99.023193477440145</c:v>
                </c:pt>
                <c:pt idx="128">
                  <c:v>-138.19510936772713</c:v>
                </c:pt>
                <c:pt idx="129">
                  <c:v>-538.19510936772713</c:v>
                </c:pt>
                <c:pt idx="130">
                  <c:v>-726.86728796168063</c:v>
                </c:pt>
                <c:pt idx="131">
                  <c:v>96.970334313180501</c:v>
                </c:pt>
                <c:pt idx="132">
                  <c:v>2.9042672005216446</c:v>
                </c:pt>
                <c:pt idx="133">
                  <c:v>-445.80101639108398</c:v>
                </c:pt>
                <c:pt idx="134">
                  <c:v>-329.98798779589561</c:v>
                </c:pt>
                <c:pt idx="135">
                  <c:v>-363.82962241473797</c:v>
                </c:pt>
                <c:pt idx="136">
                  <c:v>-1747.0957327994784</c:v>
                </c:pt>
                <c:pt idx="137">
                  <c:v>-549.02319347744015</c:v>
                </c:pt>
                <c:pt idx="138">
                  <c:v>-1589.3582179021359</c:v>
                </c:pt>
                <c:pt idx="139">
                  <c:v>1532.6436458940261</c:v>
                </c:pt>
                <c:pt idx="140">
                  <c:v>-414.82045721208851</c:v>
                </c:pt>
                <c:pt idx="141">
                  <c:v>-1126.8672879616806</c:v>
                </c:pt>
                <c:pt idx="142">
                  <c:v>-189.86203671516705</c:v>
                </c:pt>
                <c:pt idx="143">
                  <c:v>-1868.5154135534758</c:v>
                </c:pt>
                <c:pt idx="144">
                  <c:v>-538.19510936772713</c:v>
                </c:pt>
                <c:pt idx="145">
                  <c:v>-641.22483310808821</c:v>
                </c:pt>
                <c:pt idx="146">
                  <c:v>952.02454715231215</c:v>
                </c:pt>
                <c:pt idx="147">
                  <c:v>-3854.1181694690204</c:v>
                </c:pt>
                <c:pt idx="148">
                  <c:v>-576.86728796168063</c:v>
                </c:pt>
                <c:pt idx="149">
                  <c:v>-1126.3420107519196</c:v>
                </c:pt>
                <c:pt idx="150">
                  <c:v>485.73213682975074</c:v>
                </c:pt>
                <c:pt idx="151">
                  <c:v>174.45594704907307</c:v>
                </c:pt>
                <c:pt idx="152">
                  <c:v>-289.35821790213595</c:v>
                </c:pt>
                <c:pt idx="153">
                  <c:v>314.78470223312979</c:v>
                </c:pt>
                <c:pt idx="154">
                  <c:v>1471.1388951829122</c:v>
                </c:pt>
                <c:pt idx="155">
                  <c:v>1095.3046942773908</c:v>
                </c:pt>
                <c:pt idx="156">
                  <c:v>311.80489063227287</c:v>
                </c:pt>
                <c:pt idx="157">
                  <c:v>-913.98104423617406</c:v>
                </c:pt>
                <c:pt idx="158">
                  <c:v>-475.54405295092693</c:v>
                </c:pt>
                <c:pt idx="159">
                  <c:v>-58.824962924334613</c:v>
                </c:pt>
                <c:pt idx="160">
                  <c:v>-445.80101639108398</c:v>
                </c:pt>
                <c:pt idx="161">
                  <c:v>-2654.6953057226092</c:v>
                </c:pt>
                <c:pt idx="162">
                  <c:v>-875.54405295092693</c:v>
                </c:pt>
                <c:pt idx="163">
                  <c:v>161.80489063227287</c:v>
                </c:pt>
                <c:pt idx="164">
                  <c:v>-1178.8611048170878</c:v>
                </c:pt>
                <c:pt idx="165">
                  <c:v>-541.40978356945561</c:v>
                </c:pt>
                <c:pt idx="166">
                  <c:v>-2182.2181741455679</c:v>
                </c:pt>
                <c:pt idx="167">
                  <c:v>335.17954278791149</c:v>
                </c:pt>
                <c:pt idx="168">
                  <c:v>669.17041150425212</c:v>
                </c:pt>
                <c:pt idx="169">
                  <c:v>-889.86203671516705</c:v>
                </c:pt>
                <c:pt idx="170">
                  <c:v>1866.2360717354222</c:v>
                </c:pt>
                <c:pt idx="171">
                  <c:v>1181.4845864465242</c:v>
                </c:pt>
                <c:pt idx="172">
                  <c:v>1095.3046942773908</c:v>
                </c:pt>
                <c:pt idx="173">
                  <c:v>1980.6973467175012</c:v>
                </c:pt>
                <c:pt idx="174">
                  <c:v>-847.09573279947836</c:v>
                </c:pt>
                <c:pt idx="175">
                  <c:v>-328.86110481708783</c:v>
                </c:pt>
                <c:pt idx="176">
                  <c:v>-1052.2753183548957</c:v>
                </c:pt>
                <c:pt idx="177">
                  <c:v>-349.78975292966061</c:v>
                </c:pt>
                <c:pt idx="178">
                  <c:v>-588.19510936772713</c:v>
                </c:pt>
                <c:pt idx="179">
                  <c:v>273.65798924808041</c:v>
                </c:pt>
                <c:pt idx="180">
                  <c:v>-225.54405295092693</c:v>
                </c:pt>
                <c:pt idx="181">
                  <c:v>-1347.0957327994784</c:v>
                </c:pt>
                <c:pt idx="182">
                  <c:v>-1985.9095905917784</c:v>
                </c:pt>
                <c:pt idx="183">
                  <c:v>-667.35635410597388</c:v>
                </c:pt>
                <c:pt idx="184">
                  <c:v>723.20372378377397</c:v>
                </c:pt>
                <c:pt idx="185">
                  <c:v>-38.195109367727127</c:v>
                </c:pt>
                <c:pt idx="186">
                  <c:v>-1492.5010491269095</c:v>
                </c:pt>
                <c:pt idx="187">
                  <c:v>110.13796328483295</c:v>
                </c:pt>
                <c:pt idx="188">
                  <c:v>786.01895576382594</c:v>
                </c:pt>
                <c:pt idx="189">
                  <c:v>-3341.2248331080882</c:v>
                </c:pt>
                <c:pt idx="190">
                  <c:v>658.59021643054439</c:v>
                </c:pt>
                <c:pt idx="191">
                  <c:v>-999.02319347744015</c:v>
                </c:pt>
                <c:pt idx="192">
                  <c:v>-747.97545284768785</c:v>
                </c:pt>
                <c:pt idx="193">
                  <c:v>550.97680652255985</c:v>
                </c:pt>
                <c:pt idx="194">
                  <c:v>1011.8048906322729</c:v>
                </c:pt>
                <c:pt idx="195">
                  <c:v>-789.35821790213595</c:v>
                </c:pt>
                <c:pt idx="196">
                  <c:v>-624.40182876193467</c:v>
                </c:pt>
                <c:pt idx="197">
                  <c:v>-392.16481439999006</c:v>
                </c:pt>
                <c:pt idx="198">
                  <c:v>-2099.0231934774401</c:v>
                </c:pt>
                <c:pt idx="199">
                  <c:v>-379.98798779589561</c:v>
                </c:pt>
                <c:pt idx="200">
                  <c:v>-267.35635410597388</c:v>
                </c:pt>
                <c:pt idx="201">
                  <c:v>-1.5182092477189144</c:v>
                </c:pt>
                <c:pt idx="202">
                  <c:v>-374.40182876193467</c:v>
                </c:pt>
                <c:pt idx="203">
                  <c:v>-1117.3563541059739</c:v>
                </c:pt>
                <c:pt idx="204">
                  <c:v>895.88183053097964</c:v>
                </c:pt>
                <c:pt idx="205">
                  <c:v>523.20372378377397</c:v>
                </c:pt>
                <c:pt idx="206">
                  <c:v>-189.86203671516705</c:v>
                </c:pt>
                <c:pt idx="207">
                  <c:v>-199.78975292966061</c:v>
                </c:pt>
                <c:pt idx="208">
                  <c:v>-582.33828315959545</c:v>
                </c:pt>
                <c:pt idx="209">
                  <c:v>1098.4817907522811</c:v>
                </c:pt>
                <c:pt idx="210">
                  <c:v>1480.3723185724957</c:v>
                </c:pt>
                <c:pt idx="211">
                  <c:v>1008.7751668919118</c:v>
                </c:pt>
                <c:pt idx="212">
                  <c:v>-84.406415157231095</c:v>
                </c:pt>
                <c:pt idx="213">
                  <c:v>-1332.3382831595954</c:v>
                </c:pt>
                <c:pt idx="214">
                  <c:v>-114.26786317024926</c:v>
                </c:pt>
                <c:pt idx="215">
                  <c:v>1210.1379632848329</c:v>
                </c:pt>
                <c:pt idx="216">
                  <c:v>3036.0189557638259</c:v>
                </c:pt>
                <c:pt idx="217">
                  <c:v>-221.08958451788203</c:v>
                </c:pt>
                <c:pt idx="218">
                  <c:v>-13.981044236174057</c:v>
                </c:pt>
                <c:pt idx="219">
                  <c:v>-288.19510936772713</c:v>
                </c:pt>
                <c:pt idx="220">
                  <c:v>-189.86203671516705</c:v>
                </c:pt>
                <c:pt idx="221">
                  <c:v>423.20372378377397</c:v>
                </c:pt>
                <c:pt idx="222">
                  <c:v>2637.5277598749726</c:v>
                </c:pt>
                <c:pt idx="223">
                  <c:v>1141.1750370756654</c:v>
                </c:pt>
                <c:pt idx="224">
                  <c:v>-1245.8897399014095</c:v>
                </c:pt>
                <c:pt idx="225">
                  <c:v>-241.40978356945561</c:v>
                </c:pt>
                <c:pt idx="226">
                  <c:v>358.59021643054439</c:v>
                </c:pt>
                <c:pt idx="227">
                  <c:v>-93.281531105349131</c:v>
                </c:pt>
                <c:pt idx="228">
                  <c:v>-538.19510936772713</c:v>
                </c:pt>
                <c:pt idx="229">
                  <c:v>595.30469427739081</c:v>
                </c:pt>
                <c:pt idx="230">
                  <c:v>-69.302653282498795</c:v>
                </c:pt>
                <c:pt idx="231">
                  <c:v>585.17954278791149</c:v>
                </c:pt>
                <c:pt idx="232">
                  <c:v>596.9703343131805</c:v>
                </c:pt>
                <c:pt idx="233">
                  <c:v>1137.5277598749726</c:v>
                </c:pt>
                <c:pt idx="234">
                  <c:v>410.64178209786405</c:v>
                </c:pt>
                <c:pt idx="235">
                  <c:v>-934.40641515723109</c:v>
                </c:pt>
                <c:pt idx="236">
                  <c:v>-1718.5154135534758</c:v>
                </c:pt>
                <c:pt idx="237">
                  <c:v>345.30469427739081</c:v>
                </c:pt>
                <c:pt idx="238">
                  <c:v>-576.86728796168063</c:v>
                </c:pt>
                <c:pt idx="239">
                  <c:v>-358.82496292433461</c:v>
                </c:pt>
                <c:pt idx="240">
                  <c:v>-14.267863170249257</c:v>
                </c:pt>
                <c:pt idx="241">
                  <c:v>-283.76392826457777</c:v>
                </c:pt>
                <c:pt idx="242">
                  <c:v>110.13796328483295</c:v>
                </c:pt>
                <c:pt idx="243">
                  <c:v>252.02454715231215</c:v>
                </c:pt>
                <c:pt idx="244">
                  <c:v>-854.64761373684451</c:v>
                </c:pt>
                <c:pt idx="245">
                  <c:v>1304.1102600985905</c:v>
                </c:pt>
                <c:pt idx="246">
                  <c:v>760.14514146162219</c:v>
                </c:pt>
                <c:pt idx="247">
                  <c:v>-464.82045721208851</c:v>
                </c:pt>
                <c:pt idx="248">
                  <c:v>-634.40641515723109</c:v>
                </c:pt>
                <c:pt idx="249">
                  <c:v>-14.267863170249257</c:v>
                </c:pt>
                <c:pt idx="250">
                  <c:v>2673.203723783774</c:v>
                </c:pt>
                <c:pt idx="251">
                  <c:v>1396.9703343131805</c:v>
                </c:pt>
                <c:pt idx="252">
                  <c:v>1452.9042672005216</c:v>
                </c:pt>
                <c:pt idx="253">
                  <c:v>-2771.089584517882</c:v>
                </c:pt>
                <c:pt idx="254">
                  <c:v>1050.9768065225599</c:v>
                </c:pt>
                <c:pt idx="255">
                  <c:v>523.20372378377397</c:v>
                </c:pt>
                <c:pt idx="256">
                  <c:v>-1282.3382831595954</c:v>
                </c:pt>
                <c:pt idx="257">
                  <c:v>-76.867287961680631</c:v>
                </c:pt>
                <c:pt idx="258">
                  <c:v>1225.5981712380653</c:v>
                </c:pt>
                <c:pt idx="259">
                  <c:v>1171.1388951829122</c:v>
                </c:pt>
                <c:pt idx="260">
                  <c:v>941.17503707566539</c:v>
                </c:pt>
                <c:pt idx="261">
                  <c:v>-817.35635410597388</c:v>
                </c:pt>
                <c:pt idx="262">
                  <c:v>909.58182934781871</c:v>
                </c:pt>
                <c:pt idx="263">
                  <c:v>1108.5902164305444</c:v>
                </c:pt>
                <c:pt idx="264">
                  <c:v>1029.8203755994764</c:v>
                </c:pt>
                <c:pt idx="265">
                  <c:v>2659.5818293478187</c:v>
                </c:pt>
                <c:pt idx="266">
                  <c:v>1919.1704115042521</c:v>
                </c:pt>
                <c:pt idx="267">
                  <c:v>845.35238626315549</c:v>
                </c:pt>
                <c:pt idx="268">
                  <c:v>-588.19510936772713</c:v>
                </c:pt>
                <c:pt idx="269">
                  <c:v>-497.09573279947836</c:v>
                </c:pt>
                <c:pt idx="270">
                  <c:v>230.6973467175012</c:v>
                </c:pt>
                <c:pt idx="271">
                  <c:v>-1175.5440529509269</c:v>
                </c:pt>
                <c:pt idx="272">
                  <c:v>-528.86110481708783</c:v>
                </c:pt>
                <c:pt idx="273">
                  <c:v>2485.1795427879115</c:v>
                </c:pt>
                <c:pt idx="274">
                  <c:v>-208.82496292433461</c:v>
                </c:pt>
                <c:pt idx="275">
                  <c:v>-313.98104423617406</c:v>
                </c:pt>
                <c:pt idx="276">
                  <c:v>750.21024707033939</c:v>
                </c:pt>
                <c:pt idx="277">
                  <c:v>-1282.3382831595954</c:v>
                </c:pt>
                <c:pt idx="278">
                  <c:v>285.17954278791149</c:v>
                </c:pt>
                <c:pt idx="279">
                  <c:v>466.31494515627855</c:v>
                </c:pt>
                <c:pt idx="280">
                  <c:v>671.13889518291217</c:v>
                </c:pt>
                <c:pt idx="281">
                  <c:v>-447.09573279947836</c:v>
                </c:pt>
                <c:pt idx="282">
                  <c:v>-469.3026532824988</c:v>
                </c:pt>
                <c:pt idx="283">
                  <c:v>-341.40978356945561</c:v>
                </c:pt>
                <c:pt idx="284">
                  <c:v>-843.28153110534913</c:v>
                </c:pt>
                <c:pt idx="285">
                  <c:v>1416.2360717354222</c:v>
                </c:pt>
                <c:pt idx="286">
                  <c:v>2054.198983608916</c:v>
                </c:pt>
                <c:pt idx="287">
                  <c:v>-1497.0957327994784</c:v>
                </c:pt>
                <c:pt idx="288">
                  <c:v>-283.76392826457777</c:v>
                </c:pt>
                <c:pt idx="289">
                  <c:v>-26.342010751919588</c:v>
                </c:pt>
                <c:pt idx="290">
                  <c:v>-1547.0957327994784</c:v>
                </c:pt>
                <c:pt idx="291">
                  <c:v>-917.35635410597388</c:v>
                </c:pt>
                <c:pt idx="292">
                  <c:v>-883.76392826457777</c:v>
                </c:pt>
                <c:pt idx="293">
                  <c:v>452.02454715231215</c:v>
                </c:pt>
                <c:pt idx="294">
                  <c:v>310.64178209786405</c:v>
                </c:pt>
                <c:pt idx="295">
                  <c:v>756.71846889465087</c:v>
                </c:pt>
                <c:pt idx="296">
                  <c:v>58.590216430544388</c:v>
                </c:pt>
                <c:pt idx="297">
                  <c:v>1337.9951788255203</c:v>
                </c:pt>
                <c:pt idx="298">
                  <c:v>-1276.796276216226</c:v>
                </c:pt>
                <c:pt idx="299">
                  <c:v>394.57990351600165</c:v>
                </c:pt>
                <c:pt idx="300">
                  <c:v>17.661716840404551</c:v>
                </c:pt>
                <c:pt idx="301">
                  <c:v>-1819.6276814275043</c:v>
                </c:pt>
                <c:pt idx="302">
                  <c:v>-1767.3563541059739</c:v>
                </c:pt>
                <c:pt idx="303">
                  <c:v>-329.98798779589561</c:v>
                </c:pt>
                <c:pt idx="304">
                  <c:v>-554.69530572260919</c:v>
                </c:pt>
                <c:pt idx="305">
                  <c:v>-240.41817065218129</c:v>
                </c:pt>
                <c:pt idx="306">
                  <c:v>810.13796328483295</c:v>
                </c:pt>
                <c:pt idx="307">
                  <c:v>541.17503707566539</c:v>
                </c:pt>
                <c:pt idx="308">
                  <c:v>-354.69530572260919</c:v>
                </c:pt>
                <c:pt idx="309">
                  <c:v>-1.5182092477189144</c:v>
                </c:pt>
                <c:pt idx="310">
                  <c:v>-2601.5182092477189</c:v>
                </c:pt>
                <c:pt idx="311">
                  <c:v>-675.54405295092693</c:v>
                </c:pt>
                <c:pt idx="312">
                  <c:v>-505.42009648399835</c:v>
                </c:pt>
                <c:pt idx="313">
                  <c:v>-297.09573279947836</c:v>
                </c:pt>
                <c:pt idx="314">
                  <c:v>1564.7847022331298</c:v>
                </c:pt>
                <c:pt idx="315">
                  <c:v>357.83518560000994</c:v>
                </c:pt>
                <c:pt idx="316">
                  <c:v>-1513.9810442361741</c:v>
                </c:pt>
                <c:pt idx="317">
                  <c:v>-2828.8611048170878</c:v>
                </c:pt>
                <c:pt idx="318">
                  <c:v>-252.27531835489572</c:v>
                </c:pt>
                <c:pt idx="319">
                  <c:v>668.78448587272032</c:v>
                </c:pt>
                <c:pt idx="320">
                  <c:v>-995.88973990140948</c:v>
                </c:pt>
                <c:pt idx="321">
                  <c:v>1310.1379632848329</c:v>
                </c:pt>
                <c:pt idx="322">
                  <c:v>935.73213682975074</c:v>
                </c:pt>
                <c:pt idx="323">
                  <c:v>-603.0296656868195</c:v>
                </c:pt>
                <c:pt idx="324">
                  <c:v>-601.51820924771891</c:v>
                </c:pt>
                <c:pt idx="325">
                  <c:v>-1926.3420107519196</c:v>
                </c:pt>
                <c:pt idx="326">
                  <c:v>1041.1750370756654</c:v>
                </c:pt>
                <c:pt idx="327">
                  <c:v>1096.9703343131805</c:v>
                </c:pt>
                <c:pt idx="328">
                  <c:v>-579.98798779589561</c:v>
                </c:pt>
                <c:pt idx="329">
                  <c:v>1514.0904094082216</c:v>
                </c:pt>
                <c:pt idx="330">
                  <c:v>1052.0245471523122</c:v>
                </c:pt>
                <c:pt idx="331">
                  <c:v>504.11026009859052</c:v>
                </c:pt>
                <c:pt idx="332">
                  <c:v>-864.82045721208851</c:v>
                </c:pt>
                <c:pt idx="333">
                  <c:v>2677.4083898033387</c:v>
                </c:pt>
                <c:pt idx="334">
                  <c:v>-1441.2248331080882</c:v>
                </c:pt>
                <c:pt idx="335">
                  <c:v>352.02454715231215</c:v>
                </c:pt>
                <c:pt idx="336">
                  <c:v>584.31778384805148</c:v>
                </c:pt>
                <c:pt idx="337">
                  <c:v>185.17954278791149</c:v>
                </c:pt>
                <c:pt idx="338">
                  <c:v>-231.21551412727968</c:v>
                </c:pt>
                <c:pt idx="339">
                  <c:v>2010.6417820978641</c:v>
                </c:pt>
                <c:pt idx="340">
                  <c:v>-1453.0296656868195</c:v>
                </c:pt>
                <c:pt idx="341">
                  <c:v>-2467.3563541059739</c:v>
                </c:pt>
                <c:pt idx="342">
                  <c:v>161.80489063227287</c:v>
                </c:pt>
                <c:pt idx="343">
                  <c:v>-1199.7897529296606</c:v>
                </c:pt>
                <c:pt idx="344">
                  <c:v>541.17503707566539</c:v>
                </c:pt>
                <c:pt idx="345">
                  <c:v>1541.1750370756654</c:v>
                </c:pt>
                <c:pt idx="346">
                  <c:v>-1489.8620367151671</c:v>
                </c:pt>
                <c:pt idx="347">
                  <c:v>-284.40641515723109</c:v>
                </c:pt>
                <c:pt idx="348">
                  <c:v>-1001.5182092477189</c:v>
                </c:pt>
                <c:pt idx="349">
                  <c:v>1215.5935848427689</c:v>
                </c:pt>
                <c:pt idx="350">
                  <c:v>-728.86110481708783</c:v>
                </c:pt>
                <c:pt idx="351">
                  <c:v>844.57990351600165</c:v>
                </c:pt>
                <c:pt idx="352">
                  <c:v>-445.88973990140948</c:v>
                </c:pt>
                <c:pt idx="353">
                  <c:v>-703.0296656868195</c:v>
                </c:pt>
                <c:pt idx="354">
                  <c:v>-29.987987795895606</c:v>
                </c:pt>
                <c:pt idx="355">
                  <c:v>110.13796328483295</c:v>
                </c:pt>
                <c:pt idx="356">
                  <c:v>66.236071735422229</c:v>
                </c:pt>
                <c:pt idx="357">
                  <c:v>-247.97545284768785</c:v>
                </c:pt>
                <c:pt idx="358">
                  <c:v>909.58182934781871</c:v>
                </c:pt>
                <c:pt idx="359">
                  <c:v>-903.0296656868195</c:v>
                </c:pt>
                <c:pt idx="360">
                  <c:v>-328.86110481708783</c:v>
                </c:pt>
                <c:pt idx="361">
                  <c:v>-329.98798779589561</c:v>
                </c:pt>
                <c:pt idx="362">
                  <c:v>-37.560114854928543</c:v>
                </c:pt>
                <c:pt idx="363">
                  <c:v>-1126.3420107519196</c:v>
                </c:pt>
                <c:pt idx="364">
                  <c:v>-203.0296656868195</c:v>
                </c:pt>
                <c:pt idx="365">
                  <c:v>1873.6579892480804</c:v>
                </c:pt>
                <c:pt idx="366">
                  <c:v>95.304694277390809</c:v>
                </c:pt>
                <c:pt idx="367">
                  <c:v>236.17037758526203</c:v>
                </c:pt>
                <c:pt idx="368">
                  <c:v>-458.82496292433461</c:v>
                </c:pt>
                <c:pt idx="369">
                  <c:v>-1119.6276814275043</c:v>
                </c:pt>
                <c:pt idx="370">
                  <c:v>171.13889518291217</c:v>
                </c:pt>
                <c:pt idx="371">
                  <c:v>18.784485872720325</c:v>
                </c:pt>
                <c:pt idx="372">
                  <c:v>-197.09573279947836</c:v>
                </c:pt>
                <c:pt idx="373">
                  <c:v>-381.21551412727968</c:v>
                </c:pt>
                <c:pt idx="374">
                  <c:v>-889.35821790213595</c:v>
                </c:pt>
                <c:pt idx="375">
                  <c:v>-655.42009648399835</c:v>
                </c:pt>
                <c:pt idx="376">
                  <c:v>310.13796328483295</c:v>
                </c:pt>
                <c:pt idx="377">
                  <c:v>-25.544052950926925</c:v>
                </c:pt>
                <c:pt idx="378">
                  <c:v>523.13271203831937</c:v>
                </c:pt>
                <c:pt idx="379">
                  <c:v>110.13796328483295</c:v>
                </c:pt>
                <c:pt idx="380">
                  <c:v>2373.280722996602</c:v>
                </c:pt>
                <c:pt idx="381">
                  <c:v>298.48179075228109</c:v>
                </c:pt>
                <c:pt idx="382">
                  <c:v>1380.6973467175012</c:v>
                </c:pt>
                <c:pt idx="383">
                  <c:v>-119.3026532824988</c:v>
                </c:pt>
                <c:pt idx="384">
                  <c:v>2547.7246816451043</c:v>
                </c:pt>
                <c:pt idx="385">
                  <c:v>2036.0189557638259</c:v>
                </c:pt>
                <c:pt idx="386">
                  <c:v>-228.86110481708783</c:v>
                </c:pt>
                <c:pt idx="387">
                  <c:v>652.02454715231215</c:v>
                </c:pt>
                <c:pt idx="388">
                  <c:v>1296.9703343131805</c:v>
                </c:pt>
                <c:pt idx="389">
                  <c:v>525.59817123806533</c:v>
                </c:pt>
                <c:pt idx="390">
                  <c:v>1596.4247015344517</c:v>
                </c:pt>
                <c:pt idx="391">
                  <c:v>122.3857367747969</c:v>
                </c:pt>
                <c:pt idx="392">
                  <c:v>410.64178209786405</c:v>
                </c:pt>
                <c:pt idx="393">
                  <c:v>-1029.9879877958956</c:v>
                </c:pt>
                <c:pt idx="394">
                  <c:v>301.1815942812209</c:v>
                </c:pt>
                <c:pt idx="395">
                  <c:v>416.23607173542223</c:v>
                </c:pt>
                <c:pt idx="396">
                  <c:v>-689.35821790213595</c:v>
                </c:pt>
                <c:pt idx="397">
                  <c:v>-1114.8204572120885</c:v>
                </c:pt>
                <c:pt idx="398">
                  <c:v>-589.86203671516705</c:v>
                </c:pt>
                <c:pt idx="399">
                  <c:v>169.17041150425212</c:v>
                </c:pt>
                <c:pt idx="400">
                  <c:v>68.784485872720325</c:v>
                </c:pt>
                <c:pt idx="401">
                  <c:v>3536.0189557638259</c:v>
                </c:pt>
                <c:pt idx="402">
                  <c:v>181.48458644652419</c:v>
                </c:pt>
                <c:pt idx="403">
                  <c:v>1985.1795427879115</c:v>
                </c:pt>
                <c:pt idx="404">
                  <c:v>-568.51541355347581</c:v>
                </c:pt>
                <c:pt idx="405">
                  <c:v>-501.51820924771891</c:v>
                </c:pt>
                <c:pt idx="406">
                  <c:v>902.90426720052164</c:v>
                </c:pt>
                <c:pt idx="407">
                  <c:v>-76.867287961680631</c:v>
                </c:pt>
                <c:pt idx="408">
                  <c:v>1696.9703343131805</c:v>
                </c:pt>
                <c:pt idx="409">
                  <c:v>-1203.0296656868195</c:v>
                </c:pt>
                <c:pt idx="410">
                  <c:v>510.13796328483295</c:v>
                </c:pt>
                <c:pt idx="411">
                  <c:v>-1141.4097835694556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9A-4584-A890-D27BE5E7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23088"/>
        <c:axId val="395933904"/>
      </c:scatterChart>
      <c:valAx>
        <c:axId val="39592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33904"/>
        <c:crosses val="autoZero"/>
        <c:crossBetween val="midCat"/>
      </c:valAx>
      <c:valAx>
        <c:axId val="395933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3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ultimo stipendio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prezzo auto (Y)</c:v>
          </c:tx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mtst0903.3!$AK$2:$AK$413</c:f>
              <c:numCache>
                <c:formatCode>General</c:formatCode>
                <c:ptCount val="412"/>
                <c:pt idx="0">
                  <c:v>8800</c:v>
                </c:pt>
                <c:pt idx="1">
                  <c:v>15000</c:v>
                </c:pt>
                <c:pt idx="2">
                  <c:v>9900</c:v>
                </c:pt>
                <c:pt idx="3">
                  <c:v>9000</c:v>
                </c:pt>
                <c:pt idx="4">
                  <c:v>8750</c:v>
                </c:pt>
                <c:pt idx="5">
                  <c:v>13300</c:v>
                </c:pt>
                <c:pt idx="6">
                  <c:v>20250</c:v>
                </c:pt>
                <c:pt idx="7">
                  <c:v>11450</c:v>
                </c:pt>
                <c:pt idx="8">
                  <c:v>11350</c:v>
                </c:pt>
                <c:pt idx="9">
                  <c:v>9200</c:v>
                </c:pt>
                <c:pt idx="10">
                  <c:v>13500</c:v>
                </c:pt>
                <c:pt idx="11">
                  <c:v>12600</c:v>
                </c:pt>
                <c:pt idx="12">
                  <c:v>9950</c:v>
                </c:pt>
                <c:pt idx="13">
                  <c:v>9900</c:v>
                </c:pt>
                <c:pt idx="14">
                  <c:v>8500</c:v>
                </c:pt>
                <c:pt idx="15">
                  <c:v>8550</c:v>
                </c:pt>
                <c:pt idx="16">
                  <c:v>16500</c:v>
                </c:pt>
                <c:pt idx="17">
                  <c:v>14500</c:v>
                </c:pt>
                <c:pt idx="18">
                  <c:v>14500</c:v>
                </c:pt>
                <c:pt idx="19">
                  <c:v>9350</c:v>
                </c:pt>
                <c:pt idx="20">
                  <c:v>9500</c:v>
                </c:pt>
                <c:pt idx="21">
                  <c:v>7750</c:v>
                </c:pt>
                <c:pt idx="22">
                  <c:v>14900</c:v>
                </c:pt>
                <c:pt idx="23">
                  <c:v>10300</c:v>
                </c:pt>
                <c:pt idx="24">
                  <c:v>13300</c:v>
                </c:pt>
                <c:pt idx="25">
                  <c:v>10100</c:v>
                </c:pt>
                <c:pt idx="26">
                  <c:v>13200</c:v>
                </c:pt>
                <c:pt idx="27">
                  <c:v>7050</c:v>
                </c:pt>
                <c:pt idx="28">
                  <c:v>9100</c:v>
                </c:pt>
                <c:pt idx="29">
                  <c:v>9100</c:v>
                </c:pt>
                <c:pt idx="30">
                  <c:v>17500</c:v>
                </c:pt>
                <c:pt idx="31">
                  <c:v>21750</c:v>
                </c:pt>
                <c:pt idx="32">
                  <c:v>19750</c:v>
                </c:pt>
                <c:pt idx="33">
                  <c:v>18000</c:v>
                </c:pt>
                <c:pt idx="34">
                  <c:v>9100</c:v>
                </c:pt>
                <c:pt idx="35">
                  <c:v>16200</c:v>
                </c:pt>
                <c:pt idx="36">
                  <c:v>10900</c:v>
                </c:pt>
                <c:pt idx="37">
                  <c:v>11850</c:v>
                </c:pt>
                <c:pt idx="38">
                  <c:v>12600</c:v>
                </c:pt>
                <c:pt idx="39">
                  <c:v>14200</c:v>
                </c:pt>
                <c:pt idx="40">
                  <c:v>15800</c:v>
                </c:pt>
                <c:pt idx="41">
                  <c:v>8700</c:v>
                </c:pt>
                <c:pt idx="42">
                  <c:v>7650</c:v>
                </c:pt>
                <c:pt idx="43">
                  <c:v>15000</c:v>
                </c:pt>
                <c:pt idx="44">
                  <c:v>9300</c:v>
                </c:pt>
                <c:pt idx="45">
                  <c:v>9650</c:v>
                </c:pt>
                <c:pt idx="46">
                  <c:v>12200</c:v>
                </c:pt>
                <c:pt idx="47">
                  <c:v>9400</c:v>
                </c:pt>
                <c:pt idx="48">
                  <c:v>11400</c:v>
                </c:pt>
                <c:pt idx="49">
                  <c:v>11700</c:v>
                </c:pt>
                <c:pt idx="50">
                  <c:v>16600</c:v>
                </c:pt>
                <c:pt idx="51">
                  <c:v>13700</c:v>
                </c:pt>
                <c:pt idx="52">
                  <c:v>20750</c:v>
                </c:pt>
                <c:pt idx="53">
                  <c:v>10450</c:v>
                </c:pt>
                <c:pt idx="54">
                  <c:v>10550</c:v>
                </c:pt>
                <c:pt idx="55">
                  <c:v>25000</c:v>
                </c:pt>
                <c:pt idx="56">
                  <c:v>14200</c:v>
                </c:pt>
                <c:pt idx="57">
                  <c:v>10300</c:v>
                </c:pt>
                <c:pt idx="58">
                  <c:v>12700</c:v>
                </c:pt>
                <c:pt idx="59">
                  <c:v>11650</c:v>
                </c:pt>
                <c:pt idx="60">
                  <c:v>17750</c:v>
                </c:pt>
                <c:pt idx="61">
                  <c:v>15300</c:v>
                </c:pt>
                <c:pt idx="62">
                  <c:v>12700</c:v>
                </c:pt>
                <c:pt idx="63">
                  <c:v>15100</c:v>
                </c:pt>
                <c:pt idx="64">
                  <c:v>14600</c:v>
                </c:pt>
                <c:pt idx="65">
                  <c:v>13300</c:v>
                </c:pt>
                <c:pt idx="66">
                  <c:v>7800</c:v>
                </c:pt>
                <c:pt idx="67">
                  <c:v>10250</c:v>
                </c:pt>
                <c:pt idx="68">
                  <c:v>9100</c:v>
                </c:pt>
                <c:pt idx="69">
                  <c:v>12100</c:v>
                </c:pt>
                <c:pt idx="70">
                  <c:v>9450</c:v>
                </c:pt>
                <c:pt idx="71">
                  <c:v>9400</c:v>
                </c:pt>
                <c:pt idx="72">
                  <c:v>15500</c:v>
                </c:pt>
                <c:pt idx="73">
                  <c:v>19500</c:v>
                </c:pt>
                <c:pt idx="74">
                  <c:v>10450</c:v>
                </c:pt>
                <c:pt idx="75">
                  <c:v>12400</c:v>
                </c:pt>
                <c:pt idx="76">
                  <c:v>14700</c:v>
                </c:pt>
                <c:pt idx="77">
                  <c:v>9450</c:v>
                </c:pt>
                <c:pt idx="78">
                  <c:v>12500</c:v>
                </c:pt>
                <c:pt idx="79">
                  <c:v>8700</c:v>
                </c:pt>
                <c:pt idx="80">
                  <c:v>10000</c:v>
                </c:pt>
                <c:pt idx="81">
                  <c:v>9500</c:v>
                </c:pt>
                <c:pt idx="82">
                  <c:v>14900</c:v>
                </c:pt>
                <c:pt idx="83">
                  <c:v>10800</c:v>
                </c:pt>
                <c:pt idx="84">
                  <c:v>13500</c:v>
                </c:pt>
                <c:pt idx="85">
                  <c:v>17750</c:v>
                </c:pt>
                <c:pt idx="86">
                  <c:v>20000</c:v>
                </c:pt>
                <c:pt idx="87">
                  <c:v>9550</c:v>
                </c:pt>
                <c:pt idx="88">
                  <c:v>10400</c:v>
                </c:pt>
                <c:pt idx="89">
                  <c:v>7450</c:v>
                </c:pt>
                <c:pt idx="90">
                  <c:v>12100</c:v>
                </c:pt>
                <c:pt idx="91">
                  <c:v>12400</c:v>
                </c:pt>
                <c:pt idx="92">
                  <c:v>15500</c:v>
                </c:pt>
                <c:pt idx="93">
                  <c:v>7850</c:v>
                </c:pt>
                <c:pt idx="94">
                  <c:v>12100</c:v>
                </c:pt>
                <c:pt idx="95">
                  <c:v>20000</c:v>
                </c:pt>
                <c:pt idx="96">
                  <c:v>17750</c:v>
                </c:pt>
                <c:pt idx="97">
                  <c:v>12400</c:v>
                </c:pt>
                <c:pt idx="98">
                  <c:v>11150</c:v>
                </c:pt>
                <c:pt idx="99">
                  <c:v>16300</c:v>
                </c:pt>
                <c:pt idx="100">
                  <c:v>14000</c:v>
                </c:pt>
                <c:pt idx="101">
                  <c:v>14300</c:v>
                </c:pt>
                <c:pt idx="102">
                  <c:v>16900</c:v>
                </c:pt>
                <c:pt idx="103">
                  <c:v>9400</c:v>
                </c:pt>
                <c:pt idx="104">
                  <c:v>12100</c:v>
                </c:pt>
                <c:pt idx="105">
                  <c:v>9250</c:v>
                </c:pt>
                <c:pt idx="106">
                  <c:v>14400</c:v>
                </c:pt>
                <c:pt idx="107">
                  <c:v>14700</c:v>
                </c:pt>
                <c:pt idx="108">
                  <c:v>13900</c:v>
                </c:pt>
                <c:pt idx="109">
                  <c:v>13400</c:v>
                </c:pt>
                <c:pt idx="110">
                  <c:v>17500</c:v>
                </c:pt>
                <c:pt idx="111">
                  <c:v>9400</c:v>
                </c:pt>
                <c:pt idx="112">
                  <c:v>10850</c:v>
                </c:pt>
                <c:pt idx="113">
                  <c:v>12400</c:v>
                </c:pt>
                <c:pt idx="114">
                  <c:v>16400</c:v>
                </c:pt>
                <c:pt idx="115">
                  <c:v>9000</c:v>
                </c:pt>
                <c:pt idx="116">
                  <c:v>10150</c:v>
                </c:pt>
                <c:pt idx="117">
                  <c:v>9000</c:v>
                </c:pt>
                <c:pt idx="118">
                  <c:v>8250</c:v>
                </c:pt>
                <c:pt idx="119">
                  <c:v>10050</c:v>
                </c:pt>
                <c:pt idx="120">
                  <c:v>11000</c:v>
                </c:pt>
                <c:pt idx="121">
                  <c:v>10100</c:v>
                </c:pt>
                <c:pt idx="122">
                  <c:v>13400</c:v>
                </c:pt>
                <c:pt idx="123">
                  <c:v>10400</c:v>
                </c:pt>
                <c:pt idx="124">
                  <c:v>12200</c:v>
                </c:pt>
                <c:pt idx="125">
                  <c:v>8800</c:v>
                </c:pt>
                <c:pt idx="126">
                  <c:v>8550</c:v>
                </c:pt>
                <c:pt idx="127">
                  <c:v>10100</c:v>
                </c:pt>
                <c:pt idx="128">
                  <c:v>9400</c:v>
                </c:pt>
                <c:pt idx="129">
                  <c:v>9000</c:v>
                </c:pt>
                <c:pt idx="130">
                  <c:v>8200</c:v>
                </c:pt>
                <c:pt idx="131">
                  <c:v>13400</c:v>
                </c:pt>
                <c:pt idx="132">
                  <c:v>9000</c:v>
                </c:pt>
                <c:pt idx="133">
                  <c:v>21000</c:v>
                </c:pt>
                <c:pt idx="134">
                  <c:v>8750</c:v>
                </c:pt>
                <c:pt idx="135">
                  <c:v>14500</c:v>
                </c:pt>
                <c:pt idx="136">
                  <c:v>7250</c:v>
                </c:pt>
                <c:pt idx="137">
                  <c:v>9650</c:v>
                </c:pt>
                <c:pt idx="138">
                  <c:v>12300</c:v>
                </c:pt>
                <c:pt idx="139">
                  <c:v>14300</c:v>
                </c:pt>
                <c:pt idx="140">
                  <c:v>9600</c:v>
                </c:pt>
                <c:pt idx="141">
                  <c:v>7800</c:v>
                </c:pt>
                <c:pt idx="142">
                  <c:v>13400</c:v>
                </c:pt>
                <c:pt idx="143">
                  <c:v>10650</c:v>
                </c:pt>
                <c:pt idx="144">
                  <c:v>9000</c:v>
                </c:pt>
                <c:pt idx="145">
                  <c:v>16100</c:v>
                </c:pt>
                <c:pt idx="146">
                  <c:v>12800</c:v>
                </c:pt>
                <c:pt idx="147">
                  <c:v>19250</c:v>
                </c:pt>
                <c:pt idx="148">
                  <c:v>8350</c:v>
                </c:pt>
                <c:pt idx="149">
                  <c:v>13400</c:v>
                </c:pt>
                <c:pt idx="150">
                  <c:v>11950</c:v>
                </c:pt>
                <c:pt idx="151">
                  <c:v>9350</c:v>
                </c:pt>
                <c:pt idx="152">
                  <c:v>13600</c:v>
                </c:pt>
                <c:pt idx="153">
                  <c:v>19250</c:v>
                </c:pt>
                <c:pt idx="154">
                  <c:v>14500</c:v>
                </c:pt>
                <c:pt idx="155">
                  <c:v>18250</c:v>
                </c:pt>
                <c:pt idx="156">
                  <c:v>9850</c:v>
                </c:pt>
                <c:pt idx="157">
                  <c:v>14300</c:v>
                </c:pt>
                <c:pt idx="158">
                  <c:v>8700</c:v>
                </c:pt>
                <c:pt idx="159">
                  <c:v>12000</c:v>
                </c:pt>
                <c:pt idx="160">
                  <c:v>21000</c:v>
                </c:pt>
                <c:pt idx="161">
                  <c:v>14500</c:v>
                </c:pt>
                <c:pt idx="162">
                  <c:v>8300</c:v>
                </c:pt>
                <c:pt idx="163">
                  <c:v>9700</c:v>
                </c:pt>
                <c:pt idx="164">
                  <c:v>11850</c:v>
                </c:pt>
                <c:pt idx="165">
                  <c:v>10750</c:v>
                </c:pt>
                <c:pt idx="166">
                  <c:v>21500</c:v>
                </c:pt>
                <c:pt idx="167">
                  <c:v>10350</c:v>
                </c:pt>
                <c:pt idx="168">
                  <c:v>18250</c:v>
                </c:pt>
                <c:pt idx="169">
                  <c:v>12700</c:v>
                </c:pt>
                <c:pt idx="170">
                  <c:v>11150</c:v>
                </c:pt>
                <c:pt idx="171">
                  <c:v>13700</c:v>
                </c:pt>
                <c:pt idx="172">
                  <c:v>18250</c:v>
                </c:pt>
                <c:pt idx="173">
                  <c:v>10850</c:v>
                </c:pt>
                <c:pt idx="174">
                  <c:v>8150</c:v>
                </c:pt>
                <c:pt idx="175">
                  <c:v>12700</c:v>
                </c:pt>
                <c:pt idx="176">
                  <c:v>14900</c:v>
                </c:pt>
                <c:pt idx="177">
                  <c:v>11300</c:v>
                </c:pt>
                <c:pt idx="178">
                  <c:v>8950</c:v>
                </c:pt>
                <c:pt idx="179">
                  <c:v>14800</c:v>
                </c:pt>
                <c:pt idx="180">
                  <c:v>8950</c:v>
                </c:pt>
                <c:pt idx="181">
                  <c:v>7650</c:v>
                </c:pt>
                <c:pt idx="182">
                  <c:v>20000</c:v>
                </c:pt>
                <c:pt idx="183">
                  <c:v>12100</c:v>
                </c:pt>
                <c:pt idx="184">
                  <c:v>16300</c:v>
                </c:pt>
                <c:pt idx="185">
                  <c:v>9500</c:v>
                </c:pt>
                <c:pt idx="186">
                  <c:v>24000</c:v>
                </c:pt>
                <c:pt idx="187">
                  <c:v>13700</c:v>
                </c:pt>
                <c:pt idx="188">
                  <c:v>16000</c:v>
                </c:pt>
                <c:pt idx="189">
                  <c:v>13400</c:v>
                </c:pt>
                <c:pt idx="190">
                  <c:v>11950</c:v>
                </c:pt>
                <c:pt idx="191">
                  <c:v>9200</c:v>
                </c:pt>
                <c:pt idx="192">
                  <c:v>11100</c:v>
                </c:pt>
                <c:pt idx="193">
                  <c:v>10750</c:v>
                </c:pt>
                <c:pt idx="194">
                  <c:v>10550</c:v>
                </c:pt>
                <c:pt idx="195">
                  <c:v>13100</c:v>
                </c:pt>
                <c:pt idx="196">
                  <c:v>8200</c:v>
                </c:pt>
                <c:pt idx="197">
                  <c:v>8400</c:v>
                </c:pt>
                <c:pt idx="198">
                  <c:v>8100</c:v>
                </c:pt>
                <c:pt idx="199">
                  <c:v>8700</c:v>
                </c:pt>
                <c:pt idx="200">
                  <c:v>12500</c:v>
                </c:pt>
                <c:pt idx="201">
                  <c:v>14200</c:v>
                </c:pt>
                <c:pt idx="202">
                  <c:v>8450</c:v>
                </c:pt>
                <c:pt idx="203">
                  <c:v>11650</c:v>
                </c:pt>
                <c:pt idx="204">
                  <c:v>24000</c:v>
                </c:pt>
                <c:pt idx="205">
                  <c:v>16100</c:v>
                </c:pt>
                <c:pt idx="206">
                  <c:v>13400</c:v>
                </c:pt>
                <c:pt idx="207">
                  <c:v>11450</c:v>
                </c:pt>
                <c:pt idx="208">
                  <c:v>11700</c:v>
                </c:pt>
                <c:pt idx="209">
                  <c:v>15300</c:v>
                </c:pt>
                <c:pt idx="210">
                  <c:v>19500</c:v>
                </c:pt>
                <c:pt idx="211">
                  <c:v>17750</c:v>
                </c:pt>
                <c:pt idx="212">
                  <c:v>9600</c:v>
                </c:pt>
                <c:pt idx="213">
                  <c:v>10950</c:v>
                </c:pt>
                <c:pt idx="214">
                  <c:v>11350</c:v>
                </c:pt>
                <c:pt idx="215">
                  <c:v>14800</c:v>
                </c:pt>
                <c:pt idx="216">
                  <c:v>18250</c:v>
                </c:pt>
                <c:pt idx="217">
                  <c:v>18250</c:v>
                </c:pt>
                <c:pt idx="218">
                  <c:v>15200</c:v>
                </c:pt>
                <c:pt idx="219">
                  <c:v>9250</c:v>
                </c:pt>
                <c:pt idx="220">
                  <c:v>13400</c:v>
                </c:pt>
                <c:pt idx="221">
                  <c:v>16000</c:v>
                </c:pt>
                <c:pt idx="222">
                  <c:v>13700</c:v>
                </c:pt>
                <c:pt idx="223">
                  <c:v>13200</c:v>
                </c:pt>
                <c:pt idx="224">
                  <c:v>9150</c:v>
                </c:pt>
                <c:pt idx="225">
                  <c:v>11050</c:v>
                </c:pt>
                <c:pt idx="226">
                  <c:v>11650</c:v>
                </c:pt>
                <c:pt idx="227">
                  <c:v>9750</c:v>
                </c:pt>
                <c:pt idx="228">
                  <c:v>9000</c:v>
                </c:pt>
                <c:pt idx="229">
                  <c:v>17750</c:v>
                </c:pt>
                <c:pt idx="230">
                  <c:v>8800</c:v>
                </c:pt>
                <c:pt idx="231">
                  <c:v>10600</c:v>
                </c:pt>
                <c:pt idx="232">
                  <c:v>13900</c:v>
                </c:pt>
                <c:pt idx="233">
                  <c:v>12200</c:v>
                </c:pt>
                <c:pt idx="234">
                  <c:v>14300</c:v>
                </c:pt>
                <c:pt idx="235">
                  <c:v>8750</c:v>
                </c:pt>
                <c:pt idx="236">
                  <c:v>10800</c:v>
                </c:pt>
                <c:pt idx="237">
                  <c:v>17500</c:v>
                </c:pt>
                <c:pt idx="238">
                  <c:v>8350</c:v>
                </c:pt>
                <c:pt idx="239">
                  <c:v>11700</c:v>
                </c:pt>
                <c:pt idx="240">
                  <c:v>11450</c:v>
                </c:pt>
                <c:pt idx="241">
                  <c:v>9000</c:v>
                </c:pt>
                <c:pt idx="242">
                  <c:v>13700</c:v>
                </c:pt>
                <c:pt idx="243">
                  <c:v>12100</c:v>
                </c:pt>
                <c:pt idx="244">
                  <c:v>8550</c:v>
                </c:pt>
                <c:pt idx="245">
                  <c:v>11700</c:v>
                </c:pt>
                <c:pt idx="246">
                  <c:v>9550</c:v>
                </c:pt>
                <c:pt idx="247">
                  <c:v>9550</c:v>
                </c:pt>
                <c:pt idx="248">
                  <c:v>9050</c:v>
                </c:pt>
                <c:pt idx="249">
                  <c:v>11450</c:v>
                </c:pt>
                <c:pt idx="250">
                  <c:v>18250</c:v>
                </c:pt>
                <c:pt idx="251">
                  <c:v>14700</c:v>
                </c:pt>
                <c:pt idx="252">
                  <c:v>10450</c:v>
                </c:pt>
                <c:pt idx="253">
                  <c:v>15700</c:v>
                </c:pt>
                <c:pt idx="254">
                  <c:v>11250</c:v>
                </c:pt>
                <c:pt idx="255">
                  <c:v>16100</c:v>
                </c:pt>
                <c:pt idx="256">
                  <c:v>11000</c:v>
                </c:pt>
                <c:pt idx="257">
                  <c:v>8850</c:v>
                </c:pt>
                <c:pt idx="258">
                  <c:v>10050</c:v>
                </c:pt>
                <c:pt idx="259">
                  <c:v>14200</c:v>
                </c:pt>
                <c:pt idx="260">
                  <c:v>13000</c:v>
                </c:pt>
                <c:pt idx="261">
                  <c:v>11950</c:v>
                </c:pt>
                <c:pt idx="262">
                  <c:v>17250</c:v>
                </c:pt>
                <c:pt idx="263">
                  <c:v>12400</c:v>
                </c:pt>
                <c:pt idx="264">
                  <c:v>12600</c:v>
                </c:pt>
                <c:pt idx="265">
                  <c:v>19000</c:v>
                </c:pt>
                <c:pt idx="266">
                  <c:v>19500</c:v>
                </c:pt>
                <c:pt idx="267">
                  <c:v>10250</c:v>
                </c:pt>
                <c:pt idx="268">
                  <c:v>8950</c:v>
                </c:pt>
                <c:pt idx="269">
                  <c:v>8500</c:v>
                </c:pt>
                <c:pt idx="270">
                  <c:v>9100</c:v>
                </c:pt>
                <c:pt idx="271">
                  <c:v>8000</c:v>
                </c:pt>
                <c:pt idx="272">
                  <c:v>12500</c:v>
                </c:pt>
                <c:pt idx="273">
                  <c:v>12500</c:v>
                </c:pt>
                <c:pt idx="274">
                  <c:v>11850</c:v>
                </c:pt>
                <c:pt idx="275">
                  <c:v>14900</c:v>
                </c:pt>
                <c:pt idx="276">
                  <c:v>12400</c:v>
                </c:pt>
                <c:pt idx="277">
                  <c:v>11000</c:v>
                </c:pt>
                <c:pt idx="278">
                  <c:v>10300</c:v>
                </c:pt>
                <c:pt idx="279">
                  <c:v>11450</c:v>
                </c:pt>
                <c:pt idx="280">
                  <c:v>13700</c:v>
                </c:pt>
                <c:pt idx="281">
                  <c:v>8550</c:v>
                </c:pt>
                <c:pt idx="282">
                  <c:v>8400</c:v>
                </c:pt>
                <c:pt idx="283">
                  <c:v>10950</c:v>
                </c:pt>
                <c:pt idx="284">
                  <c:v>9000</c:v>
                </c:pt>
                <c:pt idx="285">
                  <c:v>10700</c:v>
                </c:pt>
                <c:pt idx="286">
                  <c:v>23500</c:v>
                </c:pt>
                <c:pt idx="287">
                  <c:v>7500</c:v>
                </c:pt>
                <c:pt idx="288">
                  <c:v>9000</c:v>
                </c:pt>
                <c:pt idx="289">
                  <c:v>14500</c:v>
                </c:pt>
                <c:pt idx="290">
                  <c:v>7450</c:v>
                </c:pt>
                <c:pt idx="291">
                  <c:v>11850</c:v>
                </c:pt>
                <c:pt idx="292">
                  <c:v>8400</c:v>
                </c:pt>
                <c:pt idx="293">
                  <c:v>12300</c:v>
                </c:pt>
                <c:pt idx="294">
                  <c:v>14200</c:v>
                </c:pt>
                <c:pt idx="295">
                  <c:v>10600</c:v>
                </c:pt>
                <c:pt idx="296">
                  <c:v>11350</c:v>
                </c:pt>
                <c:pt idx="297">
                  <c:v>20750</c:v>
                </c:pt>
                <c:pt idx="298">
                  <c:v>14300</c:v>
                </c:pt>
                <c:pt idx="299">
                  <c:v>11000</c:v>
                </c:pt>
                <c:pt idx="300">
                  <c:v>12300</c:v>
                </c:pt>
                <c:pt idx="301">
                  <c:v>16200</c:v>
                </c:pt>
                <c:pt idx="302">
                  <c:v>11000</c:v>
                </c:pt>
                <c:pt idx="303">
                  <c:v>8750</c:v>
                </c:pt>
                <c:pt idx="304">
                  <c:v>16600</c:v>
                </c:pt>
                <c:pt idx="305">
                  <c:v>16100</c:v>
                </c:pt>
                <c:pt idx="306">
                  <c:v>14400</c:v>
                </c:pt>
                <c:pt idx="307">
                  <c:v>12600</c:v>
                </c:pt>
                <c:pt idx="308">
                  <c:v>16800</c:v>
                </c:pt>
                <c:pt idx="309">
                  <c:v>14200</c:v>
                </c:pt>
                <c:pt idx="310">
                  <c:v>11600</c:v>
                </c:pt>
                <c:pt idx="311">
                  <c:v>8500</c:v>
                </c:pt>
                <c:pt idx="312">
                  <c:v>10100</c:v>
                </c:pt>
                <c:pt idx="313">
                  <c:v>8700</c:v>
                </c:pt>
                <c:pt idx="314">
                  <c:v>20500</c:v>
                </c:pt>
                <c:pt idx="315">
                  <c:v>9150</c:v>
                </c:pt>
                <c:pt idx="316">
                  <c:v>13700</c:v>
                </c:pt>
                <c:pt idx="317">
                  <c:v>10200</c:v>
                </c:pt>
                <c:pt idx="318">
                  <c:v>15700</c:v>
                </c:pt>
                <c:pt idx="319">
                  <c:v>11800</c:v>
                </c:pt>
                <c:pt idx="320">
                  <c:v>9400</c:v>
                </c:pt>
                <c:pt idx="321">
                  <c:v>14900</c:v>
                </c:pt>
                <c:pt idx="322">
                  <c:v>12400</c:v>
                </c:pt>
                <c:pt idx="323">
                  <c:v>12700</c:v>
                </c:pt>
                <c:pt idx="324">
                  <c:v>13600</c:v>
                </c:pt>
                <c:pt idx="325">
                  <c:v>12600</c:v>
                </c:pt>
                <c:pt idx="326">
                  <c:v>13100</c:v>
                </c:pt>
                <c:pt idx="327">
                  <c:v>14400</c:v>
                </c:pt>
                <c:pt idx="328">
                  <c:v>8500</c:v>
                </c:pt>
                <c:pt idx="329">
                  <c:v>23500</c:v>
                </c:pt>
                <c:pt idx="330">
                  <c:v>12900</c:v>
                </c:pt>
                <c:pt idx="331">
                  <c:v>10900</c:v>
                </c:pt>
                <c:pt idx="332">
                  <c:v>9150</c:v>
                </c:pt>
                <c:pt idx="333">
                  <c:v>11450</c:v>
                </c:pt>
                <c:pt idx="334">
                  <c:v>15300</c:v>
                </c:pt>
                <c:pt idx="335">
                  <c:v>12200</c:v>
                </c:pt>
                <c:pt idx="336">
                  <c:v>9350</c:v>
                </c:pt>
                <c:pt idx="337">
                  <c:v>10200</c:v>
                </c:pt>
                <c:pt idx="338">
                  <c:v>10900</c:v>
                </c:pt>
                <c:pt idx="339">
                  <c:v>15900</c:v>
                </c:pt>
                <c:pt idx="340">
                  <c:v>11850</c:v>
                </c:pt>
                <c:pt idx="341">
                  <c:v>10300</c:v>
                </c:pt>
                <c:pt idx="342">
                  <c:v>9700</c:v>
                </c:pt>
                <c:pt idx="343">
                  <c:v>10450</c:v>
                </c:pt>
                <c:pt idx="344">
                  <c:v>12600</c:v>
                </c:pt>
                <c:pt idx="345">
                  <c:v>13600</c:v>
                </c:pt>
                <c:pt idx="346">
                  <c:v>12100</c:v>
                </c:pt>
                <c:pt idx="347">
                  <c:v>9400</c:v>
                </c:pt>
                <c:pt idx="348">
                  <c:v>13200</c:v>
                </c:pt>
                <c:pt idx="349">
                  <c:v>10900</c:v>
                </c:pt>
                <c:pt idx="350">
                  <c:v>12300</c:v>
                </c:pt>
                <c:pt idx="351">
                  <c:v>11450</c:v>
                </c:pt>
                <c:pt idx="352">
                  <c:v>9950</c:v>
                </c:pt>
                <c:pt idx="353">
                  <c:v>12600</c:v>
                </c:pt>
                <c:pt idx="354">
                  <c:v>9050</c:v>
                </c:pt>
                <c:pt idx="355">
                  <c:v>13700</c:v>
                </c:pt>
                <c:pt idx="356">
                  <c:v>9350</c:v>
                </c:pt>
                <c:pt idx="357">
                  <c:v>11600</c:v>
                </c:pt>
                <c:pt idx="358">
                  <c:v>17250</c:v>
                </c:pt>
                <c:pt idx="359">
                  <c:v>12400</c:v>
                </c:pt>
                <c:pt idx="360">
                  <c:v>12700</c:v>
                </c:pt>
                <c:pt idx="361">
                  <c:v>8750</c:v>
                </c:pt>
                <c:pt idx="362">
                  <c:v>12700</c:v>
                </c:pt>
                <c:pt idx="363">
                  <c:v>13400</c:v>
                </c:pt>
                <c:pt idx="364">
                  <c:v>13100</c:v>
                </c:pt>
                <c:pt idx="365">
                  <c:v>16400</c:v>
                </c:pt>
                <c:pt idx="366">
                  <c:v>17250</c:v>
                </c:pt>
                <c:pt idx="367">
                  <c:v>15100</c:v>
                </c:pt>
                <c:pt idx="368">
                  <c:v>11600</c:v>
                </c:pt>
                <c:pt idx="369">
                  <c:v>16900</c:v>
                </c:pt>
                <c:pt idx="370">
                  <c:v>13200</c:v>
                </c:pt>
                <c:pt idx="371">
                  <c:v>11150</c:v>
                </c:pt>
                <c:pt idx="372">
                  <c:v>8800</c:v>
                </c:pt>
                <c:pt idx="373">
                  <c:v>10750</c:v>
                </c:pt>
                <c:pt idx="374">
                  <c:v>13000</c:v>
                </c:pt>
                <c:pt idx="375">
                  <c:v>9950</c:v>
                </c:pt>
                <c:pt idx="376">
                  <c:v>13900</c:v>
                </c:pt>
                <c:pt idx="377">
                  <c:v>9150</c:v>
                </c:pt>
                <c:pt idx="378">
                  <c:v>9450</c:v>
                </c:pt>
                <c:pt idx="379">
                  <c:v>13700</c:v>
                </c:pt>
                <c:pt idx="380">
                  <c:v>14800</c:v>
                </c:pt>
                <c:pt idx="381">
                  <c:v>14500</c:v>
                </c:pt>
                <c:pt idx="382">
                  <c:v>10250</c:v>
                </c:pt>
                <c:pt idx="383">
                  <c:v>8750</c:v>
                </c:pt>
                <c:pt idx="384">
                  <c:v>18500</c:v>
                </c:pt>
                <c:pt idx="385">
                  <c:v>17250</c:v>
                </c:pt>
                <c:pt idx="386">
                  <c:v>12800</c:v>
                </c:pt>
                <c:pt idx="387">
                  <c:v>12500</c:v>
                </c:pt>
                <c:pt idx="388">
                  <c:v>14600</c:v>
                </c:pt>
                <c:pt idx="389">
                  <c:v>9350</c:v>
                </c:pt>
                <c:pt idx="390">
                  <c:v>22000</c:v>
                </c:pt>
                <c:pt idx="391">
                  <c:v>10950</c:v>
                </c:pt>
                <c:pt idx="392">
                  <c:v>14300</c:v>
                </c:pt>
                <c:pt idx="393">
                  <c:v>8050</c:v>
                </c:pt>
                <c:pt idx="394">
                  <c:v>11150</c:v>
                </c:pt>
                <c:pt idx="395">
                  <c:v>9700</c:v>
                </c:pt>
                <c:pt idx="396">
                  <c:v>13200</c:v>
                </c:pt>
                <c:pt idx="397">
                  <c:v>8900</c:v>
                </c:pt>
                <c:pt idx="398">
                  <c:v>13000</c:v>
                </c:pt>
                <c:pt idx="399">
                  <c:v>17750</c:v>
                </c:pt>
                <c:pt idx="400">
                  <c:v>11200</c:v>
                </c:pt>
                <c:pt idx="401">
                  <c:v>18750</c:v>
                </c:pt>
                <c:pt idx="402">
                  <c:v>12700</c:v>
                </c:pt>
                <c:pt idx="403">
                  <c:v>12000</c:v>
                </c:pt>
                <c:pt idx="404">
                  <c:v>11950</c:v>
                </c:pt>
                <c:pt idx="405">
                  <c:v>13700</c:v>
                </c:pt>
                <c:pt idx="406">
                  <c:v>9900</c:v>
                </c:pt>
                <c:pt idx="407">
                  <c:v>8850</c:v>
                </c:pt>
                <c:pt idx="408">
                  <c:v>15000</c:v>
                </c:pt>
                <c:pt idx="409">
                  <c:v>12100</c:v>
                </c:pt>
                <c:pt idx="410">
                  <c:v>14100</c:v>
                </c:pt>
                <c:pt idx="411">
                  <c:v>10150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B-423E-B703-74BD8E2FC331}"/>
            </c:ext>
          </c:extLst>
        </c:ser>
        <c:ser>
          <c:idx val="1"/>
          <c:order val="1"/>
          <c:tx>
            <c:v>Predicted prezzo auto (Y)</c:v>
          </c:tx>
          <c:spPr>
            <a:ln w="19050">
              <a:noFill/>
            </a:ln>
          </c:spPr>
          <c:xVal>
            <c:numRef>
              <c:f>mtst0903.3!$AH$2:$AH$413</c:f>
              <c:numCache>
                <c:formatCode>General</c:formatCode>
                <c:ptCount val="412"/>
                <c:pt idx="0">
                  <c:v>1500</c:v>
                </c:pt>
                <c:pt idx="1">
                  <c:v>1550</c:v>
                </c:pt>
                <c:pt idx="2">
                  <c:v>1050</c:v>
                </c:pt>
                <c:pt idx="3">
                  <c:v>1350</c:v>
                </c:pt>
                <c:pt idx="4">
                  <c:v>1650</c:v>
                </c:pt>
                <c:pt idx="5">
                  <c:v>1600</c:v>
                </c:pt>
                <c:pt idx="6">
                  <c:v>2300</c:v>
                </c:pt>
                <c:pt idx="7">
                  <c:v>1350</c:v>
                </c:pt>
                <c:pt idx="8">
                  <c:v>1150</c:v>
                </c:pt>
                <c:pt idx="9">
                  <c:v>1600</c:v>
                </c:pt>
                <c:pt idx="10">
                  <c:v>1750</c:v>
                </c:pt>
                <c:pt idx="11">
                  <c:v>1350</c:v>
                </c:pt>
                <c:pt idx="12">
                  <c:v>1200</c:v>
                </c:pt>
                <c:pt idx="13">
                  <c:v>1100</c:v>
                </c:pt>
                <c:pt idx="14">
                  <c:v>1350</c:v>
                </c:pt>
                <c:pt idx="15">
                  <c:v>1500</c:v>
                </c:pt>
                <c:pt idx="16">
                  <c:v>2150</c:v>
                </c:pt>
                <c:pt idx="17">
                  <c:v>1850</c:v>
                </c:pt>
                <c:pt idx="18">
                  <c:v>1850</c:v>
                </c:pt>
                <c:pt idx="19">
                  <c:v>1300</c:v>
                </c:pt>
                <c:pt idx="20">
                  <c:v>1600</c:v>
                </c:pt>
                <c:pt idx="21">
                  <c:v>1350</c:v>
                </c:pt>
                <c:pt idx="22">
                  <c:v>1500</c:v>
                </c:pt>
                <c:pt idx="23">
                  <c:v>1800</c:v>
                </c:pt>
                <c:pt idx="24">
                  <c:v>1850</c:v>
                </c:pt>
                <c:pt idx="25">
                  <c:v>1500</c:v>
                </c:pt>
                <c:pt idx="26">
                  <c:v>1650</c:v>
                </c:pt>
                <c:pt idx="27">
                  <c:v>1400</c:v>
                </c:pt>
                <c:pt idx="28">
                  <c:v>1250</c:v>
                </c:pt>
                <c:pt idx="29">
                  <c:v>1350</c:v>
                </c:pt>
                <c:pt idx="30">
                  <c:v>2050</c:v>
                </c:pt>
                <c:pt idx="31">
                  <c:v>2500</c:v>
                </c:pt>
                <c:pt idx="32">
                  <c:v>2450</c:v>
                </c:pt>
                <c:pt idx="33">
                  <c:v>2000</c:v>
                </c:pt>
                <c:pt idx="34">
                  <c:v>1550</c:v>
                </c:pt>
                <c:pt idx="35">
                  <c:v>2150</c:v>
                </c:pt>
                <c:pt idx="36">
                  <c:v>900</c:v>
                </c:pt>
                <c:pt idx="37">
                  <c:v>1400</c:v>
                </c:pt>
                <c:pt idx="38">
                  <c:v>1700</c:v>
                </c:pt>
                <c:pt idx="39">
                  <c:v>1900</c:v>
                </c:pt>
                <c:pt idx="40">
                  <c:v>1900</c:v>
                </c:pt>
                <c:pt idx="41">
                  <c:v>1600</c:v>
                </c:pt>
                <c:pt idx="42">
                  <c:v>1150</c:v>
                </c:pt>
                <c:pt idx="43">
                  <c:v>1850</c:v>
                </c:pt>
                <c:pt idx="44">
                  <c:v>900</c:v>
                </c:pt>
                <c:pt idx="45">
                  <c:v>1100</c:v>
                </c:pt>
                <c:pt idx="46">
                  <c:v>1650</c:v>
                </c:pt>
                <c:pt idx="47">
                  <c:v>1200</c:v>
                </c:pt>
                <c:pt idx="48">
                  <c:v>1400</c:v>
                </c:pt>
                <c:pt idx="49">
                  <c:v>1350</c:v>
                </c:pt>
                <c:pt idx="50">
                  <c:v>2150</c:v>
                </c:pt>
                <c:pt idx="51">
                  <c:v>1450</c:v>
                </c:pt>
                <c:pt idx="52">
                  <c:v>2500</c:v>
                </c:pt>
                <c:pt idx="53">
                  <c:v>900</c:v>
                </c:pt>
                <c:pt idx="54">
                  <c:v>1100</c:v>
                </c:pt>
                <c:pt idx="55">
                  <c:v>2850</c:v>
                </c:pt>
                <c:pt idx="56">
                  <c:v>1550</c:v>
                </c:pt>
                <c:pt idx="57">
                  <c:v>1200</c:v>
                </c:pt>
                <c:pt idx="58">
                  <c:v>1350</c:v>
                </c:pt>
                <c:pt idx="59">
                  <c:v>1650</c:v>
                </c:pt>
                <c:pt idx="60">
                  <c:v>1900</c:v>
                </c:pt>
                <c:pt idx="61">
                  <c:v>1950</c:v>
                </c:pt>
                <c:pt idx="62">
                  <c:v>1500</c:v>
                </c:pt>
                <c:pt idx="63">
                  <c:v>1950</c:v>
                </c:pt>
                <c:pt idx="64">
                  <c:v>1650</c:v>
                </c:pt>
                <c:pt idx="65">
                  <c:v>1800</c:v>
                </c:pt>
                <c:pt idx="66">
                  <c:v>1450</c:v>
                </c:pt>
                <c:pt idx="67">
                  <c:v>1600</c:v>
                </c:pt>
                <c:pt idx="68">
                  <c:v>1200</c:v>
                </c:pt>
                <c:pt idx="69">
                  <c:v>1450</c:v>
                </c:pt>
                <c:pt idx="70">
                  <c:v>1250</c:v>
                </c:pt>
                <c:pt idx="71">
                  <c:v>1100</c:v>
                </c:pt>
                <c:pt idx="72">
                  <c:v>2100</c:v>
                </c:pt>
                <c:pt idx="73">
                  <c:v>2350</c:v>
                </c:pt>
                <c:pt idx="74">
                  <c:v>1550</c:v>
                </c:pt>
                <c:pt idx="75">
                  <c:v>1400</c:v>
                </c:pt>
                <c:pt idx="76">
                  <c:v>1700</c:v>
                </c:pt>
                <c:pt idx="77">
                  <c:v>1150</c:v>
                </c:pt>
                <c:pt idx="78">
                  <c:v>1250</c:v>
                </c:pt>
                <c:pt idx="79">
                  <c:v>1300</c:v>
                </c:pt>
                <c:pt idx="80">
                  <c:v>1300</c:v>
                </c:pt>
                <c:pt idx="81">
                  <c:v>1000</c:v>
                </c:pt>
                <c:pt idx="82">
                  <c:v>1800</c:v>
                </c:pt>
                <c:pt idx="83">
                  <c:v>1700</c:v>
                </c:pt>
                <c:pt idx="84">
                  <c:v>1650</c:v>
                </c:pt>
                <c:pt idx="85">
                  <c:v>2050</c:v>
                </c:pt>
                <c:pt idx="86">
                  <c:v>2400</c:v>
                </c:pt>
                <c:pt idx="87">
                  <c:v>1650</c:v>
                </c:pt>
                <c:pt idx="88">
                  <c:v>1050</c:v>
                </c:pt>
                <c:pt idx="89">
                  <c:v>1350</c:v>
                </c:pt>
                <c:pt idx="90">
                  <c:v>1300</c:v>
                </c:pt>
                <c:pt idx="91">
                  <c:v>1750</c:v>
                </c:pt>
                <c:pt idx="92">
                  <c:v>2050</c:v>
                </c:pt>
                <c:pt idx="93">
                  <c:v>1200</c:v>
                </c:pt>
                <c:pt idx="94">
                  <c:v>1450</c:v>
                </c:pt>
                <c:pt idx="95">
                  <c:v>2450</c:v>
                </c:pt>
                <c:pt idx="96">
                  <c:v>2350</c:v>
                </c:pt>
                <c:pt idx="97">
                  <c:v>1500</c:v>
                </c:pt>
                <c:pt idx="98">
                  <c:v>1100</c:v>
                </c:pt>
                <c:pt idx="99">
                  <c:v>1700</c:v>
                </c:pt>
                <c:pt idx="100">
                  <c:v>1500</c:v>
                </c:pt>
                <c:pt idx="101">
                  <c:v>2000</c:v>
                </c:pt>
                <c:pt idx="102">
                  <c:v>1950</c:v>
                </c:pt>
                <c:pt idx="103">
                  <c:v>1150</c:v>
                </c:pt>
                <c:pt idx="104">
                  <c:v>1950</c:v>
                </c:pt>
                <c:pt idx="105">
                  <c:v>1500</c:v>
                </c:pt>
                <c:pt idx="106">
                  <c:v>1900</c:v>
                </c:pt>
                <c:pt idx="107">
                  <c:v>1700</c:v>
                </c:pt>
                <c:pt idx="108">
                  <c:v>1650</c:v>
                </c:pt>
                <c:pt idx="109">
                  <c:v>2050</c:v>
                </c:pt>
                <c:pt idx="110">
                  <c:v>1950</c:v>
                </c:pt>
                <c:pt idx="111">
                  <c:v>1450</c:v>
                </c:pt>
                <c:pt idx="112">
                  <c:v>1300</c:v>
                </c:pt>
                <c:pt idx="113">
                  <c:v>1550</c:v>
                </c:pt>
                <c:pt idx="114">
                  <c:v>2050</c:v>
                </c:pt>
                <c:pt idx="115">
                  <c:v>1350</c:v>
                </c:pt>
                <c:pt idx="116">
                  <c:v>1300</c:v>
                </c:pt>
                <c:pt idx="117">
                  <c:v>1200</c:v>
                </c:pt>
                <c:pt idx="118">
                  <c:v>1100</c:v>
                </c:pt>
                <c:pt idx="119">
                  <c:v>1400</c:v>
                </c:pt>
                <c:pt idx="120">
                  <c:v>1000</c:v>
                </c:pt>
                <c:pt idx="121">
                  <c:v>1750</c:v>
                </c:pt>
                <c:pt idx="122">
                  <c:v>1550</c:v>
                </c:pt>
                <c:pt idx="123">
                  <c:v>1150</c:v>
                </c:pt>
                <c:pt idx="124">
                  <c:v>1450</c:v>
                </c:pt>
                <c:pt idx="125">
                  <c:v>1350</c:v>
                </c:pt>
                <c:pt idx="126">
                  <c:v>1350</c:v>
                </c:pt>
                <c:pt idx="127">
                  <c:v>1650</c:v>
                </c:pt>
                <c:pt idx="128">
                  <c:v>1450</c:v>
                </c:pt>
                <c:pt idx="129">
                  <c:v>1450</c:v>
                </c:pt>
                <c:pt idx="130">
                  <c:v>1150</c:v>
                </c:pt>
                <c:pt idx="131">
                  <c:v>1600</c:v>
                </c:pt>
                <c:pt idx="132">
                  <c:v>1200</c:v>
                </c:pt>
                <c:pt idx="133">
                  <c:v>2600</c:v>
                </c:pt>
                <c:pt idx="134">
                  <c:v>1250</c:v>
                </c:pt>
                <c:pt idx="135">
                  <c:v>1850</c:v>
                </c:pt>
                <c:pt idx="136">
                  <c:v>1200</c:v>
                </c:pt>
                <c:pt idx="137">
                  <c:v>1650</c:v>
                </c:pt>
                <c:pt idx="138">
                  <c:v>1700</c:v>
                </c:pt>
                <c:pt idx="139">
                  <c:v>1500</c:v>
                </c:pt>
                <c:pt idx="140">
                  <c:v>1600</c:v>
                </c:pt>
                <c:pt idx="141">
                  <c:v>1150</c:v>
                </c:pt>
                <c:pt idx="142">
                  <c:v>1650</c:v>
                </c:pt>
                <c:pt idx="143">
                  <c:v>1450</c:v>
                </c:pt>
                <c:pt idx="144">
                  <c:v>1450</c:v>
                </c:pt>
                <c:pt idx="145">
                  <c:v>2100</c:v>
                </c:pt>
                <c:pt idx="146">
                  <c:v>1300</c:v>
                </c:pt>
                <c:pt idx="147">
                  <c:v>2750</c:v>
                </c:pt>
                <c:pt idx="148">
                  <c:v>1150</c:v>
                </c:pt>
                <c:pt idx="149">
                  <c:v>1800</c:v>
                </c:pt>
                <c:pt idx="150">
                  <c:v>1200</c:v>
                </c:pt>
                <c:pt idx="151">
                  <c:v>1300</c:v>
                </c:pt>
                <c:pt idx="152">
                  <c:v>1700</c:v>
                </c:pt>
                <c:pt idx="153">
                  <c:v>2350</c:v>
                </c:pt>
                <c:pt idx="154">
                  <c:v>1550</c:v>
                </c:pt>
                <c:pt idx="155">
                  <c:v>2150</c:v>
                </c:pt>
                <c:pt idx="156">
                  <c:v>1450</c:v>
                </c:pt>
                <c:pt idx="157">
                  <c:v>1900</c:v>
                </c:pt>
                <c:pt idx="158">
                  <c:v>1300</c:v>
                </c:pt>
                <c:pt idx="159">
                  <c:v>1350</c:v>
                </c:pt>
                <c:pt idx="160">
                  <c:v>2600</c:v>
                </c:pt>
                <c:pt idx="161">
                  <c:v>2150</c:v>
                </c:pt>
                <c:pt idx="162">
                  <c:v>1300</c:v>
                </c:pt>
                <c:pt idx="163">
                  <c:v>1450</c:v>
                </c:pt>
                <c:pt idx="164">
                  <c:v>1550</c:v>
                </c:pt>
                <c:pt idx="165">
                  <c:v>1150</c:v>
                </c:pt>
                <c:pt idx="166">
                  <c:v>2800</c:v>
                </c:pt>
                <c:pt idx="167">
                  <c:v>1600</c:v>
                </c:pt>
                <c:pt idx="168">
                  <c:v>2200</c:v>
                </c:pt>
                <c:pt idx="169">
                  <c:v>1650</c:v>
                </c:pt>
                <c:pt idx="170">
                  <c:v>1350</c:v>
                </c:pt>
                <c:pt idx="171">
                  <c:v>1450</c:v>
                </c:pt>
                <c:pt idx="172">
                  <c:v>2150</c:v>
                </c:pt>
                <c:pt idx="173">
                  <c:v>1100</c:v>
                </c:pt>
                <c:pt idx="174">
                  <c:v>1200</c:v>
                </c:pt>
                <c:pt idx="175">
                  <c:v>1550</c:v>
                </c:pt>
                <c:pt idx="176">
                  <c:v>2000</c:v>
                </c:pt>
                <c:pt idx="177">
                  <c:v>1250</c:v>
                </c:pt>
                <c:pt idx="178">
                  <c:v>1450</c:v>
                </c:pt>
                <c:pt idx="179">
                  <c:v>1800</c:v>
                </c:pt>
                <c:pt idx="180">
                  <c:v>1300</c:v>
                </c:pt>
                <c:pt idx="181">
                  <c:v>1200</c:v>
                </c:pt>
                <c:pt idx="182">
                  <c:v>2650</c:v>
                </c:pt>
                <c:pt idx="183">
                  <c:v>1500</c:v>
                </c:pt>
                <c:pt idx="184">
                  <c:v>1950</c:v>
                </c:pt>
                <c:pt idx="185">
                  <c:v>1450</c:v>
                </c:pt>
                <c:pt idx="186">
                  <c:v>2950</c:v>
                </c:pt>
                <c:pt idx="187">
                  <c:v>1650</c:v>
                </c:pt>
                <c:pt idx="188">
                  <c:v>1900</c:v>
                </c:pt>
                <c:pt idx="189">
                  <c:v>2100</c:v>
                </c:pt>
                <c:pt idx="190">
                  <c:v>1150</c:v>
                </c:pt>
                <c:pt idx="191">
                  <c:v>1650</c:v>
                </c:pt>
                <c:pt idx="192">
                  <c:v>1300</c:v>
                </c:pt>
                <c:pt idx="193">
                  <c:v>1650</c:v>
                </c:pt>
                <c:pt idx="194">
                  <c:v>1450</c:v>
                </c:pt>
                <c:pt idx="195">
                  <c:v>1700</c:v>
                </c:pt>
                <c:pt idx="196">
                  <c:v>1050</c:v>
                </c:pt>
                <c:pt idx="197">
                  <c:v>1000</c:v>
                </c:pt>
                <c:pt idx="198">
                  <c:v>1650</c:v>
                </c:pt>
                <c:pt idx="199">
                  <c:v>1250</c:v>
                </c:pt>
                <c:pt idx="200">
                  <c:v>1500</c:v>
                </c:pt>
                <c:pt idx="201">
                  <c:v>1750</c:v>
                </c:pt>
                <c:pt idx="202">
                  <c:v>1050</c:v>
                </c:pt>
                <c:pt idx="203">
                  <c:v>1500</c:v>
                </c:pt>
                <c:pt idx="204">
                  <c:v>2750</c:v>
                </c:pt>
                <c:pt idx="205">
                  <c:v>1950</c:v>
                </c:pt>
                <c:pt idx="206">
                  <c:v>1650</c:v>
                </c:pt>
                <c:pt idx="207">
                  <c:v>1250</c:v>
                </c:pt>
                <c:pt idx="208">
                  <c:v>1400</c:v>
                </c:pt>
                <c:pt idx="209">
                  <c:v>1750</c:v>
                </c:pt>
                <c:pt idx="210">
                  <c:v>2250</c:v>
                </c:pt>
                <c:pt idx="211">
                  <c:v>2100</c:v>
                </c:pt>
                <c:pt idx="212">
                  <c:v>1500</c:v>
                </c:pt>
                <c:pt idx="213">
                  <c:v>1400</c:v>
                </c:pt>
                <c:pt idx="214">
                  <c:v>1200</c:v>
                </c:pt>
                <c:pt idx="215">
                  <c:v>1650</c:v>
                </c:pt>
                <c:pt idx="216">
                  <c:v>1900</c:v>
                </c:pt>
                <c:pt idx="217">
                  <c:v>2300</c:v>
                </c:pt>
                <c:pt idx="218">
                  <c:v>1900</c:v>
                </c:pt>
                <c:pt idx="219">
                  <c:v>1450</c:v>
                </c:pt>
                <c:pt idx="220">
                  <c:v>1650</c:v>
                </c:pt>
                <c:pt idx="221">
                  <c:v>1950</c:v>
                </c:pt>
                <c:pt idx="222">
                  <c:v>1850</c:v>
                </c:pt>
                <c:pt idx="223">
                  <c:v>1350</c:v>
                </c:pt>
                <c:pt idx="224">
                  <c:v>1700</c:v>
                </c:pt>
                <c:pt idx="225">
                  <c:v>1150</c:v>
                </c:pt>
                <c:pt idx="226">
                  <c:v>1150</c:v>
                </c:pt>
                <c:pt idx="227">
                  <c:v>1550</c:v>
                </c:pt>
                <c:pt idx="228">
                  <c:v>1450</c:v>
                </c:pt>
                <c:pt idx="229">
                  <c:v>2150</c:v>
                </c:pt>
                <c:pt idx="230">
                  <c:v>1100</c:v>
                </c:pt>
                <c:pt idx="231">
                  <c:v>1600</c:v>
                </c:pt>
                <c:pt idx="232">
                  <c:v>1600</c:v>
                </c:pt>
                <c:pt idx="233">
                  <c:v>1850</c:v>
                </c:pt>
                <c:pt idx="234">
                  <c:v>1700</c:v>
                </c:pt>
                <c:pt idx="235">
                  <c:v>1500</c:v>
                </c:pt>
                <c:pt idx="236">
                  <c:v>1450</c:v>
                </c:pt>
                <c:pt idx="237">
                  <c:v>2150</c:v>
                </c:pt>
                <c:pt idx="238">
                  <c:v>1150</c:v>
                </c:pt>
                <c:pt idx="239">
                  <c:v>1350</c:v>
                </c:pt>
                <c:pt idx="240">
                  <c:v>1200</c:v>
                </c:pt>
                <c:pt idx="241">
                  <c:v>1350</c:v>
                </c:pt>
                <c:pt idx="242">
                  <c:v>1650</c:v>
                </c:pt>
                <c:pt idx="243">
                  <c:v>1300</c:v>
                </c:pt>
                <c:pt idx="244">
                  <c:v>1400</c:v>
                </c:pt>
                <c:pt idx="245">
                  <c:v>1700</c:v>
                </c:pt>
                <c:pt idx="246">
                  <c:v>800</c:v>
                </c:pt>
                <c:pt idx="247">
                  <c:v>1600</c:v>
                </c:pt>
                <c:pt idx="248">
                  <c:v>1500</c:v>
                </c:pt>
                <c:pt idx="249">
                  <c:v>1200</c:v>
                </c:pt>
                <c:pt idx="250">
                  <c:v>1950</c:v>
                </c:pt>
                <c:pt idx="251">
                  <c:v>1600</c:v>
                </c:pt>
                <c:pt idx="252">
                  <c:v>1200</c:v>
                </c:pt>
                <c:pt idx="253">
                  <c:v>2300</c:v>
                </c:pt>
                <c:pt idx="254">
                  <c:v>1650</c:v>
                </c:pt>
                <c:pt idx="255">
                  <c:v>1950</c:v>
                </c:pt>
                <c:pt idx="256">
                  <c:v>1400</c:v>
                </c:pt>
                <c:pt idx="257">
                  <c:v>1150</c:v>
                </c:pt>
                <c:pt idx="258">
                  <c:v>1050</c:v>
                </c:pt>
                <c:pt idx="259">
                  <c:v>1550</c:v>
                </c:pt>
                <c:pt idx="260">
                  <c:v>1350</c:v>
                </c:pt>
                <c:pt idx="261">
                  <c:v>1500</c:v>
                </c:pt>
                <c:pt idx="262">
                  <c:v>2050</c:v>
                </c:pt>
                <c:pt idx="263">
                  <c:v>1150</c:v>
                </c:pt>
                <c:pt idx="264">
                  <c:v>1950</c:v>
                </c:pt>
                <c:pt idx="265">
                  <c:v>2050</c:v>
                </c:pt>
                <c:pt idx="266">
                  <c:v>2200</c:v>
                </c:pt>
                <c:pt idx="267">
                  <c:v>1400</c:v>
                </c:pt>
                <c:pt idx="268">
                  <c:v>1450</c:v>
                </c:pt>
                <c:pt idx="269">
                  <c:v>1200</c:v>
                </c:pt>
                <c:pt idx="270">
                  <c:v>1100</c:v>
                </c:pt>
                <c:pt idx="271">
                  <c:v>1300</c:v>
                </c:pt>
                <c:pt idx="272">
                  <c:v>1550</c:v>
                </c:pt>
                <c:pt idx="273">
                  <c:v>1600</c:v>
                </c:pt>
                <c:pt idx="274">
                  <c:v>1350</c:v>
                </c:pt>
                <c:pt idx="275">
                  <c:v>1900</c:v>
                </c:pt>
                <c:pt idx="276">
                  <c:v>1250</c:v>
                </c:pt>
                <c:pt idx="277">
                  <c:v>1400</c:v>
                </c:pt>
                <c:pt idx="278">
                  <c:v>1600</c:v>
                </c:pt>
                <c:pt idx="279">
                  <c:v>1050</c:v>
                </c:pt>
                <c:pt idx="280">
                  <c:v>1550</c:v>
                </c:pt>
                <c:pt idx="281">
                  <c:v>1200</c:v>
                </c:pt>
                <c:pt idx="282">
                  <c:v>1100</c:v>
                </c:pt>
                <c:pt idx="283">
                  <c:v>1150</c:v>
                </c:pt>
                <c:pt idx="284">
                  <c:v>1550</c:v>
                </c:pt>
                <c:pt idx="285">
                  <c:v>1350</c:v>
                </c:pt>
                <c:pt idx="286">
                  <c:v>2600</c:v>
                </c:pt>
                <c:pt idx="287">
                  <c:v>1200</c:v>
                </c:pt>
                <c:pt idx="288">
                  <c:v>1350</c:v>
                </c:pt>
                <c:pt idx="289">
                  <c:v>1800</c:v>
                </c:pt>
                <c:pt idx="290">
                  <c:v>1200</c:v>
                </c:pt>
                <c:pt idx="291">
                  <c:v>1500</c:v>
                </c:pt>
                <c:pt idx="292">
                  <c:v>1350</c:v>
                </c:pt>
                <c:pt idx="293">
                  <c:v>1300</c:v>
                </c:pt>
                <c:pt idx="294">
                  <c:v>1700</c:v>
                </c:pt>
                <c:pt idx="295">
                  <c:v>1550</c:v>
                </c:pt>
                <c:pt idx="296">
                  <c:v>1150</c:v>
                </c:pt>
                <c:pt idx="297">
                  <c:v>2400</c:v>
                </c:pt>
                <c:pt idx="298">
                  <c:v>1950</c:v>
                </c:pt>
                <c:pt idx="299">
                  <c:v>1750</c:v>
                </c:pt>
                <c:pt idx="300">
                  <c:v>1400</c:v>
                </c:pt>
                <c:pt idx="301">
                  <c:v>2250</c:v>
                </c:pt>
                <c:pt idx="302">
                  <c:v>1500</c:v>
                </c:pt>
                <c:pt idx="303">
                  <c:v>1250</c:v>
                </c:pt>
                <c:pt idx="304">
                  <c:v>2150</c:v>
                </c:pt>
                <c:pt idx="305">
                  <c:v>2050</c:v>
                </c:pt>
                <c:pt idx="306">
                  <c:v>1650</c:v>
                </c:pt>
                <c:pt idx="307">
                  <c:v>1350</c:v>
                </c:pt>
                <c:pt idx="308">
                  <c:v>2150</c:v>
                </c:pt>
                <c:pt idx="309">
                  <c:v>1750</c:v>
                </c:pt>
                <c:pt idx="310">
                  <c:v>1750</c:v>
                </c:pt>
                <c:pt idx="311">
                  <c:v>1300</c:v>
                </c:pt>
                <c:pt idx="312">
                  <c:v>1750</c:v>
                </c:pt>
                <c:pt idx="313">
                  <c:v>1200</c:v>
                </c:pt>
                <c:pt idx="314">
                  <c:v>2350</c:v>
                </c:pt>
                <c:pt idx="315">
                  <c:v>1000</c:v>
                </c:pt>
                <c:pt idx="316">
                  <c:v>1900</c:v>
                </c:pt>
                <c:pt idx="317">
                  <c:v>1550</c:v>
                </c:pt>
                <c:pt idx="318">
                  <c:v>2000</c:v>
                </c:pt>
                <c:pt idx="319">
                  <c:v>1100</c:v>
                </c:pt>
                <c:pt idx="320">
                  <c:v>1700</c:v>
                </c:pt>
                <c:pt idx="321">
                  <c:v>1650</c:v>
                </c:pt>
                <c:pt idx="322">
                  <c:v>1200</c:v>
                </c:pt>
                <c:pt idx="323">
                  <c:v>1600</c:v>
                </c:pt>
                <c:pt idx="324">
                  <c:v>1750</c:v>
                </c:pt>
                <c:pt idx="325">
                  <c:v>1800</c:v>
                </c:pt>
                <c:pt idx="326">
                  <c:v>1350</c:v>
                </c:pt>
                <c:pt idx="327">
                  <c:v>1600</c:v>
                </c:pt>
                <c:pt idx="328">
                  <c:v>1250</c:v>
                </c:pt>
                <c:pt idx="329">
                  <c:v>2650</c:v>
                </c:pt>
                <c:pt idx="330">
                  <c:v>1300</c:v>
                </c:pt>
                <c:pt idx="331">
                  <c:v>1700</c:v>
                </c:pt>
                <c:pt idx="332">
                  <c:v>1600</c:v>
                </c:pt>
                <c:pt idx="333">
                  <c:v>950</c:v>
                </c:pt>
                <c:pt idx="334">
                  <c:v>2100</c:v>
                </c:pt>
                <c:pt idx="335">
                  <c:v>1300</c:v>
                </c:pt>
                <c:pt idx="336">
                  <c:v>900</c:v>
                </c:pt>
                <c:pt idx="337">
                  <c:v>1600</c:v>
                </c:pt>
                <c:pt idx="338">
                  <c:v>1100</c:v>
                </c:pt>
                <c:pt idx="339">
                  <c:v>1700</c:v>
                </c:pt>
                <c:pt idx="340">
                  <c:v>1600</c:v>
                </c:pt>
                <c:pt idx="341">
                  <c:v>1500</c:v>
                </c:pt>
                <c:pt idx="342">
                  <c:v>1450</c:v>
                </c:pt>
                <c:pt idx="343">
                  <c:v>1250</c:v>
                </c:pt>
                <c:pt idx="344">
                  <c:v>1350</c:v>
                </c:pt>
                <c:pt idx="345">
                  <c:v>1350</c:v>
                </c:pt>
                <c:pt idx="346">
                  <c:v>1650</c:v>
                </c:pt>
                <c:pt idx="347">
                  <c:v>1500</c:v>
                </c:pt>
                <c:pt idx="348">
                  <c:v>1750</c:v>
                </c:pt>
                <c:pt idx="349">
                  <c:v>1500</c:v>
                </c:pt>
                <c:pt idx="350">
                  <c:v>1550</c:v>
                </c:pt>
                <c:pt idx="351">
                  <c:v>1750</c:v>
                </c:pt>
                <c:pt idx="352">
                  <c:v>1700</c:v>
                </c:pt>
                <c:pt idx="353">
                  <c:v>1600</c:v>
                </c:pt>
                <c:pt idx="354">
                  <c:v>1250</c:v>
                </c:pt>
                <c:pt idx="355">
                  <c:v>1650</c:v>
                </c:pt>
                <c:pt idx="356">
                  <c:v>1350</c:v>
                </c:pt>
                <c:pt idx="357">
                  <c:v>1300</c:v>
                </c:pt>
                <c:pt idx="358">
                  <c:v>2050</c:v>
                </c:pt>
                <c:pt idx="359">
                  <c:v>1600</c:v>
                </c:pt>
                <c:pt idx="360">
                  <c:v>1550</c:v>
                </c:pt>
                <c:pt idx="361">
                  <c:v>1250</c:v>
                </c:pt>
                <c:pt idx="362">
                  <c:v>2150</c:v>
                </c:pt>
                <c:pt idx="363">
                  <c:v>1800</c:v>
                </c:pt>
                <c:pt idx="364">
                  <c:v>1600</c:v>
                </c:pt>
                <c:pt idx="365">
                  <c:v>1800</c:v>
                </c:pt>
                <c:pt idx="366">
                  <c:v>2150</c:v>
                </c:pt>
                <c:pt idx="367">
                  <c:v>1850</c:v>
                </c:pt>
                <c:pt idx="368">
                  <c:v>1350</c:v>
                </c:pt>
                <c:pt idx="369">
                  <c:v>2250</c:v>
                </c:pt>
                <c:pt idx="370">
                  <c:v>1550</c:v>
                </c:pt>
                <c:pt idx="371">
                  <c:v>1100</c:v>
                </c:pt>
                <c:pt idx="372">
                  <c:v>1200</c:v>
                </c:pt>
                <c:pt idx="373">
                  <c:v>1100</c:v>
                </c:pt>
                <c:pt idx="374">
                  <c:v>1700</c:v>
                </c:pt>
                <c:pt idx="375">
                  <c:v>1750</c:v>
                </c:pt>
                <c:pt idx="376">
                  <c:v>1650</c:v>
                </c:pt>
                <c:pt idx="377">
                  <c:v>1300</c:v>
                </c:pt>
                <c:pt idx="378">
                  <c:v>1150</c:v>
                </c:pt>
                <c:pt idx="379">
                  <c:v>1650</c:v>
                </c:pt>
                <c:pt idx="380">
                  <c:v>2100</c:v>
                </c:pt>
                <c:pt idx="381">
                  <c:v>1750</c:v>
                </c:pt>
                <c:pt idx="382">
                  <c:v>1100</c:v>
                </c:pt>
                <c:pt idx="383">
                  <c:v>1100</c:v>
                </c:pt>
                <c:pt idx="384">
                  <c:v>2000</c:v>
                </c:pt>
                <c:pt idx="385">
                  <c:v>1900</c:v>
                </c:pt>
                <c:pt idx="386">
                  <c:v>1550</c:v>
                </c:pt>
                <c:pt idx="387">
                  <c:v>1300</c:v>
                </c:pt>
                <c:pt idx="388">
                  <c:v>1600</c:v>
                </c:pt>
                <c:pt idx="389">
                  <c:v>1050</c:v>
                </c:pt>
                <c:pt idx="390">
                  <c:v>2500</c:v>
                </c:pt>
                <c:pt idx="391">
                  <c:v>1800</c:v>
                </c:pt>
                <c:pt idx="392">
                  <c:v>1700</c:v>
                </c:pt>
                <c:pt idx="393">
                  <c:v>1250</c:v>
                </c:pt>
                <c:pt idx="394">
                  <c:v>1000</c:v>
                </c:pt>
                <c:pt idx="395">
                  <c:v>1350</c:v>
                </c:pt>
                <c:pt idx="396">
                  <c:v>1700</c:v>
                </c:pt>
                <c:pt idx="397">
                  <c:v>1600</c:v>
                </c:pt>
                <c:pt idx="398">
                  <c:v>1650</c:v>
                </c:pt>
                <c:pt idx="399">
                  <c:v>2200</c:v>
                </c:pt>
                <c:pt idx="400">
                  <c:v>1100</c:v>
                </c:pt>
                <c:pt idx="401">
                  <c:v>1900</c:v>
                </c:pt>
                <c:pt idx="402">
                  <c:v>1450</c:v>
                </c:pt>
                <c:pt idx="403">
                  <c:v>1600</c:v>
                </c:pt>
                <c:pt idx="404">
                  <c:v>1450</c:v>
                </c:pt>
                <c:pt idx="405">
                  <c:v>1750</c:v>
                </c:pt>
                <c:pt idx="406">
                  <c:v>1200</c:v>
                </c:pt>
                <c:pt idx="407">
                  <c:v>1150</c:v>
                </c:pt>
                <c:pt idx="408">
                  <c:v>1600</c:v>
                </c:pt>
                <c:pt idx="409">
                  <c:v>1600</c:v>
                </c:pt>
                <c:pt idx="410">
                  <c:v>1650</c:v>
                </c:pt>
                <c:pt idx="411">
                  <c:v>1150</c:v>
                </c:pt>
              </c:numCache>
            </c:numRef>
          </c:xVal>
          <c:yVal>
            <c:numRef>
              <c:f>'distrib residui'!$B$28:$B$439</c:f>
              <c:numCache>
                <c:formatCode>General</c:formatCode>
                <c:ptCount val="412"/>
                <c:pt idx="0">
                  <c:v>9684.4064151572311</c:v>
                </c:pt>
                <c:pt idx="1">
                  <c:v>13028.861104817088</c:v>
                </c:pt>
                <c:pt idx="2">
                  <c:v>8824.4018287619347</c:v>
                </c:pt>
                <c:pt idx="3">
                  <c:v>9283.7639282645778</c:v>
                </c:pt>
                <c:pt idx="4">
                  <c:v>10199.02319347744</c:v>
                </c:pt>
                <c:pt idx="5">
                  <c:v>13303.029665686819</c:v>
                </c:pt>
                <c:pt idx="6">
                  <c:v>18471.089584517882</c:v>
                </c:pt>
                <c:pt idx="7">
                  <c:v>12058.824962924335</c:v>
                </c:pt>
                <c:pt idx="8">
                  <c:v>11291.409783569456</c:v>
                </c:pt>
                <c:pt idx="9">
                  <c:v>10014.820457212089</c:v>
                </c:pt>
                <c:pt idx="10">
                  <c:v>14201.518209247719</c:v>
                </c:pt>
                <c:pt idx="11">
                  <c:v>12058.824962924335</c:v>
                </c:pt>
                <c:pt idx="12">
                  <c:v>8997.0957327994784</c:v>
                </c:pt>
                <c:pt idx="13">
                  <c:v>8869.3026532824988</c:v>
                </c:pt>
                <c:pt idx="14">
                  <c:v>9283.7639282645778</c:v>
                </c:pt>
                <c:pt idx="15">
                  <c:v>9684.4064151572311</c:v>
                </c:pt>
                <c:pt idx="16">
                  <c:v>17154.695305722609</c:v>
                </c:pt>
                <c:pt idx="17">
                  <c:v>14863.829622414738</c:v>
                </c:pt>
                <c:pt idx="18">
                  <c:v>14863.829622414738</c:v>
                </c:pt>
                <c:pt idx="19">
                  <c:v>9175.5440529509269</c:v>
                </c:pt>
                <c:pt idx="20">
                  <c:v>10014.820457212089</c:v>
                </c:pt>
                <c:pt idx="21">
                  <c:v>9283.7639282645778</c:v>
                </c:pt>
                <c:pt idx="22">
                  <c:v>12767.356354105974</c:v>
                </c:pt>
                <c:pt idx="23">
                  <c:v>10827.614263225203</c:v>
                </c:pt>
                <c:pt idx="24">
                  <c:v>14863.829622414738</c:v>
                </c:pt>
                <c:pt idx="25">
                  <c:v>9684.4064151572311</c:v>
                </c:pt>
                <c:pt idx="26">
                  <c:v>13589.862036715167</c:v>
                </c:pt>
                <c:pt idx="27">
                  <c:v>9404.6476137368445</c:v>
                </c:pt>
                <c:pt idx="28">
                  <c:v>9079.9879877958956</c:v>
                </c:pt>
                <c:pt idx="29">
                  <c:v>9283.7639282645778</c:v>
                </c:pt>
                <c:pt idx="30">
                  <c:v>16340.418170652181</c:v>
                </c:pt>
                <c:pt idx="31">
                  <c:v>20403.575298465548</c:v>
                </c:pt>
                <c:pt idx="32">
                  <c:v>19901.458154740703</c:v>
                </c:pt>
                <c:pt idx="33">
                  <c:v>15952.275318354896</c:v>
                </c:pt>
                <c:pt idx="34">
                  <c:v>9843.2815311053491</c:v>
                </c:pt>
                <c:pt idx="35">
                  <c:v>17154.695305722609</c:v>
                </c:pt>
                <c:pt idx="36">
                  <c:v>10617.076537944748</c:v>
                </c:pt>
                <c:pt idx="37">
                  <c:v>9404.6476137368445</c:v>
                </c:pt>
                <c:pt idx="38">
                  <c:v>13889.358217902136</c:v>
                </c:pt>
                <c:pt idx="39">
                  <c:v>15213.981044236174</c:v>
                </c:pt>
                <c:pt idx="40">
                  <c:v>15213.981044236174</c:v>
                </c:pt>
                <c:pt idx="41">
                  <c:v>10014.820457212089</c:v>
                </c:pt>
                <c:pt idx="42">
                  <c:v>8926.8672879616806</c:v>
                </c:pt>
                <c:pt idx="43">
                  <c:v>14863.829622414738</c:v>
                </c:pt>
                <c:pt idx="44">
                  <c:v>8765.6822161519485</c:v>
                </c:pt>
                <c:pt idx="45">
                  <c:v>11131.21551412728</c:v>
                </c:pt>
                <c:pt idx="46">
                  <c:v>10199.02319347744</c:v>
                </c:pt>
                <c:pt idx="47">
                  <c:v>8997.0957327994784</c:v>
                </c:pt>
                <c:pt idx="48">
                  <c:v>12282.338283159595</c:v>
                </c:pt>
                <c:pt idx="49">
                  <c:v>12058.824962924335</c:v>
                </c:pt>
                <c:pt idx="50">
                  <c:v>17154.695305722609</c:v>
                </c:pt>
                <c:pt idx="51">
                  <c:v>12518.515413553476</c:v>
                </c:pt>
                <c:pt idx="52">
                  <c:v>20403.575298465548</c:v>
                </c:pt>
                <c:pt idx="53">
                  <c:v>8765.6822161519485</c:v>
                </c:pt>
                <c:pt idx="54">
                  <c:v>11131.21551412728</c:v>
                </c:pt>
                <c:pt idx="55">
                  <c:v>24272.981988980733</c:v>
                </c:pt>
                <c:pt idx="56">
                  <c:v>13028.861104817088</c:v>
                </c:pt>
                <c:pt idx="57">
                  <c:v>8997.0957327994784</c:v>
                </c:pt>
                <c:pt idx="58">
                  <c:v>12058.824962924335</c:v>
                </c:pt>
                <c:pt idx="59">
                  <c:v>10199.02319347744</c:v>
                </c:pt>
                <c:pt idx="60">
                  <c:v>15213.981044236174</c:v>
                </c:pt>
                <c:pt idx="61">
                  <c:v>15576.796276216226</c:v>
                </c:pt>
                <c:pt idx="62">
                  <c:v>12767.356354105974</c:v>
                </c:pt>
                <c:pt idx="63">
                  <c:v>15576.796276216226</c:v>
                </c:pt>
                <c:pt idx="64">
                  <c:v>13589.862036715167</c:v>
                </c:pt>
                <c:pt idx="65">
                  <c:v>14526.34201075192</c:v>
                </c:pt>
                <c:pt idx="66">
                  <c:v>9538.1951093677271</c:v>
                </c:pt>
                <c:pt idx="67">
                  <c:v>10014.820457212089</c:v>
                </c:pt>
                <c:pt idx="68">
                  <c:v>8997.0957327994784</c:v>
                </c:pt>
                <c:pt idx="69">
                  <c:v>12518.515413553476</c:v>
                </c:pt>
                <c:pt idx="70">
                  <c:v>9079.9879877958956</c:v>
                </c:pt>
                <c:pt idx="71">
                  <c:v>8869.3026532824988</c:v>
                </c:pt>
                <c:pt idx="72">
                  <c:v>16741.224833108088</c:v>
                </c:pt>
                <c:pt idx="73">
                  <c:v>18935.21529776687</c:v>
                </c:pt>
                <c:pt idx="74">
                  <c:v>9843.2815311053491</c:v>
                </c:pt>
                <c:pt idx="75">
                  <c:v>12282.338283159595</c:v>
                </c:pt>
                <c:pt idx="76">
                  <c:v>13889.358217902136</c:v>
                </c:pt>
                <c:pt idx="77">
                  <c:v>11291.409783569456</c:v>
                </c:pt>
                <c:pt idx="78">
                  <c:v>11649.789752929661</c:v>
                </c:pt>
                <c:pt idx="79">
                  <c:v>9175.5440529509269</c:v>
                </c:pt>
                <c:pt idx="80">
                  <c:v>9175.5440529509269</c:v>
                </c:pt>
                <c:pt idx="81">
                  <c:v>8792.1648143999901</c:v>
                </c:pt>
                <c:pt idx="82">
                  <c:v>14526.34201075192</c:v>
                </c:pt>
                <c:pt idx="83">
                  <c:v>10395.889739901409</c:v>
                </c:pt>
                <c:pt idx="84">
                  <c:v>13589.862036715167</c:v>
                </c:pt>
                <c:pt idx="85">
                  <c:v>16340.418170652181</c:v>
                </c:pt>
                <c:pt idx="86">
                  <c:v>19412.00482117448</c:v>
                </c:pt>
                <c:pt idx="87">
                  <c:v>10199.02319347744</c:v>
                </c:pt>
                <c:pt idx="88">
                  <c:v>10983.685054843721</c:v>
                </c:pt>
                <c:pt idx="89">
                  <c:v>9283.7639282645778</c:v>
                </c:pt>
                <c:pt idx="90">
                  <c:v>11847.975452847688</c:v>
                </c:pt>
                <c:pt idx="91">
                  <c:v>14201.518209247719</c:v>
                </c:pt>
                <c:pt idx="92">
                  <c:v>16340.418170652181</c:v>
                </c:pt>
                <c:pt idx="93">
                  <c:v>8997.0957327994784</c:v>
                </c:pt>
                <c:pt idx="94">
                  <c:v>12518.515413553476</c:v>
                </c:pt>
                <c:pt idx="95">
                  <c:v>19901.458154740703</c:v>
                </c:pt>
                <c:pt idx="96">
                  <c:v>18935.21529776687</c:v>
                </c:pt>
                <c:pt idx="97">
                  <c:v>12767.356354105974</c:v>
                </c:pt>
                <c:pt idx="98">
                  <c:v>11131.21551412728</c:v>
                </c:pt>
                <c:pt idx="99">
                  <c:v>13889.358217902136</c:v>
                </c:pt>
                <c:pt idx="100">
                  <c:v>12767.356354105974</c:v>
                </c:pt>
                <c:pt idx="101">
                  <c:v>15952.275318354896</c:v>
                </c:pt>
                <c:pt idx="102">
                  <c:v>15576.796276216226</c:v>
                </c:pt>
                <c:pt idx="103">
                  <c:v>8926.8672879616806</c:v>
                </c:pt>
                <c:pt idx="104">
                  <c:v>11570.179624400524</c:v>
                </c:pt>
                <c:pt idx="105">
                  <c:v>9684.4064151572311</c:v>
                </c:pt>
                <c:pt idx="106">
                  <c:v>15213.981044236174</c:v>
                </c:pt>
                <c:pt idx="107">
                  <c:v>13889.358217902136</c:v>
                </c:pt>
                <c:pt idx="108">
                  <c:v>13589.862036715167</c:v>
                </c:pt>
                <c:pt idx="109">
                  <c:v>16340.418170652181</c:v>
                </c:pt>
                <c:pt idx="110">
                  <c:v>15576.796276216226</c:v>
                </c:pt>
                <c:pt idx="111">
                  <c:v>9538.1951093677271</c:v>
                </c:pt>
                <c:pt idx="112">
                  <c:v>9175.5440529509269</c:v>
                </c:pt>
                <c:pt idx="113">
                  <c:v>13028.861104817088</c:v>
                </c:pt>
                <c:pt idx="114">
                  <c:v>16340.418170652181</c:v>
                </c:pt>
                <c:pt idx="115">
                  <c:v>9283.7639282645778</c:v>
                </c:pt>
                <c:pt idx="116">
                  <c:v>9175.5440529509269</c:v>
                </c:pt>
                <c:pt idx="117">
                  <c:v>8997.0957327994784</c:v>
                </c:pt>
                <c:pt idx="118">
                  <c:v>8869.3026532824988</c:v>
                </c:pt>
                <c:pt idx="119">
                  <c:v>9404.6476137368445</c:v>
                </c:pt>
                <c:pt idx="120">
                  <c:v>10848.818405718779</c:v>
                </c:pt>
                <c:pt idx="121">
                  <c:v>10605.420096483998</c:v>
                </c:pt>
                <c:pt idx="122">
                  <c:v>13028.861104817088</c:v>
                </c:pt>
                <c:pt idx="123">
                  <c:v>8926.8672879616806</c:v>
                </c:pt>
                <c:pt idx="124">
                  <c:v>12518.515413553476</c:v>
                </c:pt>
                <c:pt idx="125">
                  <c:v>9283.7639282645778</c:v>
                </c:pt>
                <c:pt idx="126">
                  <c:v>9283.7639282645778</c:v>
                </c:pt>
                <c:pt idx="127">
                  <c:v>10199.02319347744</c:v>
                </c:pt>
                <c:pt idx="128">
                  <c:v>9538.1951093677271</c:v>
                </c:pt>
                <c:pt idx="129">
                  <c:v>9538.1951093677271</c:v>
                </c:pt>
                <c:pt idx="130">
                  <c:v>8926.8672879616806</c:v>
                </c:pt>
                <c:pt idx="131">
                  <c:v>13303.029665686819</c:v>
                </c:pt>
                <c:pt idx="132">
                  <c:v>8997.0957327994784</c:v>
                </c:pt>
                <c:pt idx="133">
                  <c:v>21445.801016391084</c:v>
                </c:pt>
                <c:pt idx="134">
                  <c:v>9079.9879877958956</c:v>
                </c:pt>
                <c:pt idx="135">
                  <c:v>14863.829622414738</c:v>
                </c:pt>
                <c:pt idx="136">
                  <c:v>8997.0957327994784</c:v>
                </c:pt>
                <c:pt idx="137">
                  <c:v>10199.02319347744</c:v>
                </c:pt>
                <c:pt idx="138">
                  <c:v>13889.358217902136</c:v>
                </c:pt>
                <c:pt idx="139">
                  <c:v>12767.356354105974</c:v>
                </c:pt>
                <c:pt idx="140">
                  <c:v>10014.820457212089</c:v>
                </c:pt>
                <c:pt idx="141">
                  <c:v>8926.8672879616806</c:v>
                </c:pt>
                <c:pt idx="142">
                  <c:v>13589.862036715167</c:v>
                </c:pt>
                <c:pt idx="143">
                  <c:v>12518.515413553476</c:v>
                </c:pt>
                <c:pt idx="144">
                  <c:v>9538.1951093677271</c:v>
                </c:pt>
                <c:pt idx="145">
                  <c:v>16741.224833108088</c:v>
                </c:pt>
                <c:pt idx="146">
                  <c:v>11847.975452847688</c:v>
                </c:pt>
                <c:pt idx="147">
                  <c:v>23104.11816946902</c:v>
                </c:pt>
                <c:pt idx="148">
                  <c:v>8926.8672879616806</c:v>
                </c:pt>
                <c:pt idx="149">
                  <c:v>14526.34201075192</c:v>
                </c:pt>
                <c:pt idx="150">
                  <c:v>11464.267863170249</c:v>
                </c:pt>
                <c:pt idx="151">
                  <c:v>9175.5440529509269</c:v>
                </c:pt>
                <c:pt idx="152">
                  <c:v>13889.358217902136</c:v>
                </c:pt>
                <c:pt idx="153">
                  <c:v>18935.21529776687</c:v>
                </c:pt>
                <c:pt idx="154">
                  <c:v>13028.861104817088</c:v>
                </c:pt>
                <c:pt idx="155">
                  <c:v>17154.695305722609</c:v>
                </c:pt>
                <c:pt idx="156">
                  <c:v>9538.1951093677271</c:v>
                </c:pt>
                <c:pt idx="157">
                  <c:v>15213.981044236174</c:v>
                </c:pt>
                <c:pt idx="158">
                  <c:v>9175.5440529509269</c:v>
                </c:pt>
                <c:pt idx="159">
                  <c:v>12058.824962924335</c:v>
                </c:pt>
                <c:pt idx="160">
                  <c:v>21445.801016391084</c:v>
                </c:pt>
                <c:pt idx="161">
                  <c:v>17154.695305722609</c:v>
                </c:pt>
                <c:pt idx="162">
                  <c:v>9175.5440529509269</c:v>
                </c:pt>
                <c:pt idx="163">
                  <c:v>9538.1951093677271</c:v>
                </c:pt>
                <c:pt idx="164">
                  <c:v>13028.861104817088</c:v>
                </c:pt>
                <c:pt idx="165">
                  <c:v>11291.409783569456</c:v>
                </c:pt>
                <c:pt idx="166">
                  <c:v>23682.218174145568</c:v>
                </c:pt>
                <c:pt idx="167">
                  <c:v>10014.820457212089</c:v>
                </c:pt>
                <c:pt idx="168">
                  <c:v>17580.829588495748</c:v>
                </c:pt>
                <c:pt idx="169">
                  <c:v>13589.862036715167</c:v>
                </c:pt>
                <c:pt idx="170">
                  <c:v>9283.7639282645778</c:v>
                </c:pt>
                <c:pt idx="171">
                  <c:v>12518.515413553476</c:v>
                </c:pt>
                <c:pt idx="172">
                  <c:v>17154.695305722609</c:v>
                </c:pt>
                <c:pt idx="173">
                  <c:v>8869.3026532824988</c:v>
                </c:pt>
                <c:pt idx="174">
                  <c:v>8997.0957327994784</c:v>
                </c:pt>
                <c:pt idx="175">
                  <c:v>13028.861104817088</c:v>
                </c:pt>
                <c:pt idx="176">
                  <c:v>15952.275318354896</c:v>
                </c:pt>
                <c:pt idx="177">
                  <c:v>11649.789752929661</c:v>
                </c:pt>
                <c:pt idx="178">
                  <c:v>9538.1951093677271</c:v>
                </c:pt>
                <c:pt idx="179">
                  <c:v>14526.34201075192</c:v>
                </c:pt>
                <c:pt idx="180">
                  <c:v>9175.5440529509269</c:v>
                </c:pt>
                <c:pt idx="181">
                  <c:v>8997.0957327994784</c:v>
                </c:pt>
                <c:pt idx="182">
                  <c:v>21985.909590591778</c:v>
                </c:pt>
                <c:pt idx="183">
                  <c:v>12767.356354105974</c:v>
                </c:pt>
                <c:pt idx="184">
                  <c:v>15576.796276216226</c:v>
                </c:pt>
                <c:pt idx="185">
                  <c:v>9538.1951093677271</c:v>
                </c:pt>
                <c:pt idx="186">
                  <c:v>25492.501049126909</c:v>
                </c:pt>
                <c:pt idx="187">
                  <c:v>13589.862036715167</c:v>
                </c:pt>
                <c:pt idx="188">
                  <c:v>15213.981044236174</c:v>
                </c:pt>
                <c:pt idx="189">
                  <c:v>16741.224833108088</c:v>
                </c:pt>
                <c:pt idx="190">
                  <c:v>11291.409783569456</c:v>
                </c:pt>
                <c:pt idx="191">
                  <c:v>10199.02319347744</c:v>
                </c:pt>
                <c:pt idx="192">
                  <c:v>11847.975452847688</c:v>
                </c:pt>
                <c:pt idx="193">
                  <c:v>10199.02319347744</c:v>
                </c:pt>
                <c:pt idx="194">
                  <c:v>9538.1951093677271</c:v>
                </c:pt>
                <c:pt idx="195">
                  <c:v>13889.358217902136</c:v>
                </c:pt>
                <c:pt idx="196">
                  <c:v>8824.4018287619347</c:v>
                </c:pt>
                <c:pt idx="197">
                  <c:v>8792.1648143999901</c:v>
                </c:pt>
                <c:pt idx="198">
                  <c:v>10199.02319347744</c:v>
                </c:pt>
                <c:pt idx="199">
                  <c:v>9079.9879877958956</c:v>
                </c:pt>
                <c:pt idx="200">
                  <c:v>12767.356354105974</c:v>
                </c:pt>
                <c:pt idx="201">
                  <c:v>14201.518209247719</c:v>
                </c:pt>
                <c:pt idx="202">
                  <c:v>8824.4018287619347</c:v>
                </c:pt>
                <c:pt idx="203">
                  <c:v>12767.356354105974</c:v>
                </c:pt>
                <c:pt idx="204">
                  <c:v>23104.11816946902</c:v>
                </c:pt>
                <c:pt idx="205">
                  <c:v>15576.796276216226</c:v>
                </c:pt>
                <c:pt idx="206">
                  <c:v>13589.862036715167</c:v>
                </c:pt>
                <c:pt idx="207">
                  <c:v>11649.789752929661</c:v>
                </c:pt>
                <c:pt idx="208">
                  <c:v>12282.338283159595</c:v>
                </c:pt>
                <c:pt idx="209">
                  <c:v>14201.518209247719</c:v>
                </c:pt>
                <c:pt idx="210">
                  <c:v>18019.627681427504</c:v>
                </c:pt>
                <c:pt idx="211">
                  <c:v>16741.224833108088</c:v>
                </c:pt>
                <c:pt idx="212">
                  <c:v>9684.4064151572311</c:v>
                </c:pt>
                <c:pt idx="213">
                  <c:v>12282.338283159595</c:v>
                </c:pt>
                <c:pt idx="214">
                  <c:v>11464.267863170249</c:v>
                </c:pt>
                <c:pt idx="215">
                  <c:v>13589.862036715167</c:v>
                </c:pt>
                <c:pt idx="216">
                  <c:v>15213.981044236174</c:v>
                </c:pt>
                <c:pt idx="217">
                  <c:v>18471.089584517882</c:v>
                </c:pt>
                <c:pt idx="218">
                  <c:v>15213.981044236174</c:v>
                </c:pt>
                <c:pt idx="219">
                  <c:v>9538.1951093677271</c:v>
                </c:pt>
                <c:pt idx="220">
                  <c:v>13589.862036715167</c:v>
                </c:pt>
                <c:pt idx="221">
                  <c:v>15576.796276216226</c:v>
                </c:pt>
                <c:pt idx="222">
                  <c:v>11062.472240125027</c:v>
                </c:pt>
                <c:pt idx="223">
                  <c:v>12058.824962924335</c:v>
                </c:pt>
                <c:pt idx="224">
                  <c:v>10395.889739901409</c:v>
                </c:pt>
                <c:pt idx="225">
                  <c:v>11291.409783569456</c:v>
                </c:pt>
                <c:pt idx="226">
                  <c:v>11291.409783569456</c:v>
                </c:pt>
                <c:pt idx="227">
                  <c:v>9843.2815311053491</c:v>
                </c:pt>
                <c:pt idx="228">
                  <c:v>9538.1951093677271</c:v>
                </c:pt>
                <c:pt idx="229">
                  <c:v>17154.695305722609</c:v>
                </c:pt>
                <c:pt idx="230">
                  <c:v>8869.3026532824988</c:v>
                </c:pt>
                <c:pt idx="231">
                  <c:v>10014.820457212089</c:v>
                </c:pt>
                <c:pt idx="232">
                  <c:v>13303.029665686819</c:v>
                </c:pt>
                <c:pt idx="233">
                  <c:v>11062.472240125027</c:v>
                </c:pt>
                <c:pt idx="234">
                  <c:v>13889.358217902136</c:v>
                </c:pt>
                <c:pt idx="235">
                  <c:v>9684.4064151572311</c:v>
                </c:pt>
                <c:pt idx="236">
                  <c:v>12518.515413553476</c:v>
                </c:pt>
                <c:pt idx="237">
                  <c:v>17154.695305722609</c:v>
                </c:pt>
                <c:pt idx="238">
                  <c:v>8926.8672879616806</c:v>
                </c:pt>
                <c:pt idx="239">
                  <c:v>12058.824962924335</c:v>
                </c:pt>
                <c:pt idx="240">
                  <c:v>11464.267863170249</c:v>
                </c:pt>
                <c:pt idx="241">
                  <c:v>9283.7639282645778</c:v>
                </c:pt>
                <c:pt idx="242">
                  <c:v>13589.862036715167</c:v>
                </c:pt>
                <c:pt idx="243">
                  <c:v>11847.975452847688</c:v>
                </c:pt>
                <c:pt idx="244">
                  <c:v>9404.6476137368445</c:v>
                </c:pt>
                <c:pt idx="245">
                  <c:v>10395.889739901409</c:v>
                </c:pt>
                <c:pt idx="246">
                  <c:v>8789.8548585383778</c:v>
                </c:pt>
                <c:pt idx="247">
                  <c:v>10014.820457212089</c:v>
                </c:pt>
                <c:pt idx="248">
                  <c:v>9684.4064151572311</c:v>
                </c:pt>
                <c:pt idx="249">
                  <c:v>11464.267863170249</c:v>
                </c:pt>
                <c:pt idx="250">
                  <c:v>15576.796276216226</c:v>
                </c:pt>
                <c:pt idx="251">
                  <c:v>13303.029665686819</c:v>
                </c:pt>
                <c:pt idx="252">
                  <c:v>8997.0957327994784</c:v>
                </c:pt>
                <c:pt idx="253">
                  <c:v>18471.089584517882</c:v>
                </c:pt>
                <c:pt idx="254">
                  <c:v>10199.02319347744</c:v>
                </c:pt>
                <c:pt idx="255">
                  <c:v>15576.796276216226</c:v>
                </c:pt>
                <c:pt idx="256">
                  <c:v>12282.338283159595</c:v>
                </c:pt>
                <c:pt idx="257">
                  <c:v>8926.8672879616806</c:v>
                </c:pt>
                <c:pt idx="258">
                  <c:v>8824.4018287619347</c:v>
                </c:pt>
                <c:pt idx="259">
                  <c:v>13028.861104817088</c:v>
                </c:pt>
                <c:pt idx="260">
                  <c:v>12058.824962924335</c:v>
                </c:pt>
                <c:pt idx="261">
                  <c:v>12767.356354105974</c:v>
                </c:pt>
                <c:pt idx="262">
                  <c:v>16340.418170652181</c:v>
                </c:pt>
                <c:pt idx="263">
                  <c:v>11291.409783569456</c:v>
                </c:pt>
                <c:pt idx="264">
                  <c:v>11570.179624400524</c:v>
                </c:pt>
                <c:pt idx="265">
                  <c:v>16340.418170652181</c:v>
                </c:pt>
                <c:pt idx="266">
                  <c:v>17580.829588495748</c:v>
                </c:pt>
                <c:pt idx="267">
                  <c:v>9404.6476137368445</c:v>
                </c:pt>
                <c:pt idx="268">
                  <c:v>9538.1951093677271</c:v>
                </c:pt>
                <c:pt idx="269">
                  <c:v>8997.0957327994784</c:v>
                </c:pt>
                <c:pt idx="270">
                  <c:v>8869.3026532824988</c:v>
                </c:pt>
                <c:pt idx="271">
                  <c:v>9175.5440529509269</c:v>
                </c:pt>
                <c:pt idx="272">
                  <c:v>13028.861104817088</c:v>
                </c:pt>
                <c:pt idx="273">
                  <c:v>10014.820457212089</c:v>
                </c:pt>
                <c:pt idx="274">
                  <c:v>12058.824962924335</c:v>
                </c:pt>
                <c:pt idx="275">
                  <c:v>15213.981044236174</c:v>
                </c:pt>
                <c:pt idx="276">
                  <c:v>11649.789752929661</c:v>
                </c:pt>
                <c:pt idx="277">
                  <c:v>12282.338283159595</c:v>
                </c:pt>
                <c:pt idx="278">
                  <c:v>10014.820457212089</c:v>
                </c:pt>
                <c:pt idx="279">
                  <c:v>10983.685054843721</c:v>
                </c:pt>
                <c:pt idx="280">
                  <c:v>13028.861104817088</c:v>
                </c:pt>
                <c:pt idx="281">
                  <c:v>8997.0957327994784</c:v>
                </c:pt>
                <c:pt idx="282">
                  <c:v>8869.3026532824988</c:v>
                </c:pt>
                <c:pt idx="283">
                  <c:v>11291.409783569456</c:v>
                </c:pt>
                <c:pt idx="284">
                  <c:v>9843.2815311053491</c:v>
                </c:pt>
                <c:pt idx="285">
                  <c:v>9283.7639282645778</c:v>
                </c:pt>
                <c:pt idx="286">
                  <c:v>21445.801016391084</c:v>
                </c:pt>
                <c:pt idx="287">
                  <c:v>8997.0957327994784</c:v>
                </c:pt>
                <c:pt idx="288">
                  <c:v>9283.7639282645778</c:v>
                </c:pt>
                <c:pt idx="289">
                  <c:v>14526.34201075192</c:v>
                </c:pt>
                <c:pt idx="290">
                  <c:v>8997.0957327994784</c:v>
                </c:pt>
                <c:pt idx="291">
                  <c:v>12767.356354105974</c:v>
                </c:pt>
                <c:pt idx="292">
                  <c:v>9283.7639282645778</c:v>
                </c:pt>
                <c:pt idx="293">
                  <c:v>11847.975452847688</c:v>
                </c:pt>
                <c:pt idx="294">
                  <c:v>13889.358217902136</c:v>
                </c:pt>
                <c:pt idx="295">
                  <c:v>9843.2815311053491</c:v>
                </c:pt>
                <c:pt idx="296">
                  <c:v>11291.409783569456</c:v>
                </c:pt>
                <c:pt idx="297">
                  <c:v>19412.00482117448</c:v>
                </c:pt>
                <c:pt idx="298">
                  <c:v>15576.796276216226</c:v>
                </c:pt>
                <c:pt idx="299">
                  <c:v>10605.420096483998</c:v>
                </c:pt>
                <c:pt idx="300">
                  <c:v>12282.338283159595</c:v>
                </c:pt>
                <c:pt idx="301">
                  <c:v>18019.627681427504</c:v>
                </c:pt>
                <c:pt idx="302">
                  <c:v>12767.356354105974</c:v>
                </c:pt>
                <c:pt idx="303">
                  <c:v>9079.9879877958956</c:v>
                </c:pt>
                <c:pt idx="304">
                  <c:v>17154.695305722609</c:v>
                </c:pt>
                <c:pt idx="305">
                  <c:v>16340.418170652181</c:v>
                </c:pt>
                <c:pt idx="306">
                  <c:v>13589.862036715167</c:v>
                </c:pt>
                <c:pt idx="307">
                  <c:v>12058.824962924335</c:v>
                </c:pt>
                <c:pt idx="308">
                  <c:v>17154.695305722609</c:v>
                </c:pt>
                <c:pt idx="309">
                  <c:v>14201.518209247719</c:v>
                </c:pt>
                <c:pt idx="310">
                  <c:v>14201.518209247719</c:v>
                </c:pt>
                <c:pt idx="311">
                  <c:v>9175.5440529509269</c:v>
                </c:pt>
                <c:pt idx="312">
                  <c:v>10605.420096483998</c:v>
                </c:pt>
                <c:pt idx="313">
                  <c:v>8997.0957327994784</c:v>
                </c:pt>
                <c:pt idx="314">
                  <c:v>18935.21529776687</c:v>
                </c:pt>
                <c:pt idx="315">
                  <c:v>8792.1648143999901</c:v>
                </c:pt>
                <c:pt idx="316">
                  <c:v>15213.981044236174</c:v>
                </c:pt>
                <c:pt idx="317">
                  <c:v>13028.861104817088</c:v>
                </c:pt>
                <c:pt idx="318">
                  <c:v>15952.275318354896</c:v>
                </c:pt>
                <c:pt idx="319">
                  <c:v>11131.21551412728</c:v>
                </c:pt>
                <c:pt idx="320">
                  <c:v>10395.889739901409</c:v>
                </c:pt>
                <c:pt idx="321">
                  <c:v>13589.862036715167</c:v>
                </c:pt>
                <c:pt idx="322">
                  <c:v>11464.267863170249</c:v>
                </c:pt>
                <c:pt idx="323">
                  <c:v>13303.029665686819</c:v>
                </c:pt>
                <c:pt idx="324">
                  <c:v>14201.518209247719</c:v>
                </c:pt>
                <c:pt idx="325">
                  <c:v>14526.34201075192</c:v>
                </c:pt>
                <c:pt idx="326">
                  <c:v>12058.824962924335</c:v>
                </c:pt>
                <c:pt idx="327">
                  <c:v>13303.029665686819</c:v>
                </c:pt>
                <c:pt idx="328">
                  <c:v>9079.9879877958956</c:v>
                </c:pt>
                <c:pt idx="329">
                  <c:v>21985.909590591778</c:v>
                </c:pt>
                <c:pt idx="330">
                  <c:v>11847.975452847688</c:v>
                </c:pt>
                <c:pt idx="331">
                  <c:v>10395.889739901409</c:v>
                </c:pt>
                <c:pt idx="332">
                  <c:v>10014.820457212089</c:v>
                </c:pt>
                <c:pt idx="333">
                  <c:v>8772.5916101966613</c:v>
                </c:pt>
                <c:pt idx="334">
                  <c:v>16741.224833108088</c:v>
                </c:pt>
                <c:pt idx="335">
                  <c:v>11847.975452847688</c:v>
                </c:pt>
                <c:pt idx="336">
                  <c:v>8765.6822161519485</c:v>
                </c:pt>
                <c:pt idx="337">
                  <c:v>10014.820457212089</c:v>
                </c:pt>
                <c:pt idx="338">
                  <c:v>11131.21551412728</c:v>
                </c:pt>
                <c:pt idx="339">
                  <c:v>13889.358217902136</c:v>
                </c:pt>
                <c:pt idx="340">
                  <c:v>13303.029665686819</c:v>
                </c:pt>
                <c:pt idx="341">
                  <c:v>12767.356354105974</c:v>
                </c:pt>
                <c:pt idx="342">
                  <c:v>9538.1951093677271</c:v>
                </c:pt>
                <c:pt idx="343">
                  <c:v>11649.789752929661</c:v>
                </c:pt>
                <c:pt idx="344">
                  <c:v>12058.824962924335</c:v>
                </c:pt>
                <c:pt idx="345">
                  <c:v>12058.824962924335</c:v>
                </c:pt>
                <c:pt idx="346">
                  <c:v>13589.862036715167</c:v>
                </c:pt>
                <c:pt idx="347">
                  <c:v>9684.4064151572311</c:v>
                </c:pt>
                <c:pt idx="348">
                  <c:v>14201.518209247719</c:v>
                </c:pt>
                <c:pt idx="349">
                  <c:v>9684.4064151572311</c:v>
                </c:pt>
                <c:pt idx="350">
                  <c:v>13028.861104817088</c:v>
                </c:pt>
                <c:pt idx="351">
                  <c:v>10605.420096483998</c:v>
                </c:pt>
                <c:pt idx="352">
                  <c:v>10395.889739901409</c:v>
                </c:pt>
                <c:pt idx="353">
                  <c:v>13303.029665686819</c:v>
                </c:pt>
                <c:pt idx="354">
                  <c:v>9079.9879877958956</c:v>
                </c:pt>
                <c:pt idx="355">
                  <c:v>13589.862036715167</c:v>
                </c:pt>
                <c:pt idx="356">
                  <c:v>9283.7639282645778</c:v>
                </c:pt>
                <c:pt idx="357">
                  <c:v>11847.975452847688</c:v>
                </c:pt>
                <c:pt idx="358">
                  <c:v>16340.418170652181</c:v>
                </c:pt>
                <c:pt idx="359">
                  <c:v>13303.029665686819</c:v>
                </c:pt>
                <c:pt idx="360">
                  <c:v>13028.861104817088</c:v>
                </c:pt>
                <c:pt idx="361">
                  <c:v>9079.9879877958956</c:v>
                </c:pt>
                <c:pt idx="362">
                  <c:v>12737.560114854929</c:v>
                </c:pt>
                <c:pt idx="363">
                  <c:v>14526.34201075192</c:v>
                </c:pt>
                <c:pt idx="364">
                  <c:v>13303.029665686819</c:v>
                </c:pt>
                <c:pt idx="365">
                  <c:v>14526.34201075192</c:v>
                </c:pt>
                <c:pt idx="366">
                  <c:v>17154.695305722609</c:v>
                </c:pt>
                <c:pt idx="367">
                  <c:v>14863.829622414738</c:v>
                </c:pt>
                <c:pt idx="368">
                  <c:v>12058.824962924335</c:v>
                </c:pt>
                <c:pt idx="369">
                  <c:v>18019.627681427504</c:v>
                </c:pt>
                <c:pt idx="370">
                  <c:v>13028.861104817088</c:v>
                </c:pt>
                <c:pt idx="371">
                  <c:v>11131.21551412728</c:v>
                </c:pt>
                <c:pt idx="372">
                  <c:v>8997.0957327994784</c:v>
                </c:pt>
                <c:pt idx="373">
                  <c:v>11131.21551412728</c:v>
                </c:pt>
                <c:pt idx="374">
                  <c:v>13889.358217902136</c:v>
                </c:pt>
                <c:pt idx="375">
                  <c:v>10605.420096483998</c:v>
                </c:pt>
                <c:pt idx="376">
                  <c:v>13589.862036715167</c:v>
                </c:pt>
                <c:pt idx="377">
                  <c:v>9175.5440529509269</c:v>
                </c:pt>
                <c:pt idx="378">
                  <c:v>8926.8672879616806</c:v>
                </c:pt>
                <c:pt idx="379">
                  <c:v>13589.862036715167</c:v>
                </c:pt>
                <c:pt idx="380">
                  <c:v>12426.719277003398</c:v>
                </c:pt>
                <c:pt idx="381">
                  <c:v>14201.518209247719</c:v>
                </c:pt>
                <c:pt idx="382">
                  <c:v>8869.3026532824988</c:v>
                </c:pt>
                <c:pt idx="383">
                  <c:v>8869.3026532824988</c:v>
                </c:pt>
                <c:pt idx="384">
                  <c:v>15952.275318354896</c:v>
                </c:pt>
                <c:pt idx="385">
                  <c:v>15213.981044236174</c:v>
                </c:pt>
                <c:pt idx="386">
                  <c:v>13028.861104817088</c:v>
                </c:pt>
                <c:pt idx="387">
                  <c:v>11847.975452847688</c:v>
                </c:pt>
                <c:pt idx="388">
                  <c:v>13303.029665686819</c:v>
                </c:pt>
                <c:pt idx="389">
                  <c:v>8824.4018287619347</c:v>
                </c:pt>
                <c:pt idx="390">
                  <c:v>20403.575298465548</c:v>
                </c:pt>
                <c:pt idx="391">
                  <c:v>10827.614263225203</c:v>
                </c:pt>
                <c:pt idx="392">
                  <c:v>13889.358217902136</c:v>
                </c:pt>
                <c:pt idx="393">
                  <c:v>9079.9879877958956</c:v>
                </c:pt>
                <c:pt idx="394">
                  <c:v>10848.818405718779</c:v>
                </c:pt>
                <c:pt idx="395">
                  <c:v>9283.7639282645778</c:v>
                </c:pt>
                <c:pt idx="396">
                  <c:v>13889.358217902136</c:v>
                </c:pt>
                <c:pt idx="397">
                  <c:v>10014.820457212089</c:v>
                </c:pt>
                <c:pt idx="398">
                  <c:v>13589.862036715167</c:v>
                </c:pt>
                <c:pt idx="399">
                  <c:v>17580.829588495748</c:v>
                </c:pt>
                <c:pt idx="400">
                  <c:v>11131.21551412728</c:v>
                </c:pt>
                <c:pt idx="401">
                  <c:v>15213.981044236174</c:v>
                </c:pt>
                <c:pt idx="402">
                  <c:v>12518.515413553476</c:v>
                </c:pt>
                <c:pt idx="403">
                  <c:v>10014.820457212089</c:v>
                </c:pt>
                <c:pt idx="404">
                  <c:v>12518.515413553476</c:v>
                </c:pt>
                <c:pt idx="405">
                  <c:v>14201.518209247719</c:v>
                </c:pt>
                <c:pt idx="406">
                  <c:v>8997.0957327994784</c:v>
                </c:pt>
                <c:pt idx="407">
                  <c:v>8926.8672879616806</c:v>
                </c:pt>
                <c:pt idx="408">
                  <c:v>13303.029665686819</c:v>
                </c:pt>
                <c:pt idx="409">
                  <c:v>13303.029665686819</c:v>
                </c:pt>
                <c:pt idx="410">
                  <c:v>13589.862036715167</c:v>
                </c:pt>
                <c:pt idx="411">
                  <c:v>11291.409783569456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EB-423E-B703-74BD8E2FC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28912"/>
        <c:axId val="395925168"/>
      </c:scatterChart>
      <c:valAx>
        <c:axId val="39592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ultimo stipendio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5168"/>
        <c:crosses val="autoZero"/>
        <c:crossBetween val="midCat"/>
      </c:valAx>
      <c:valAx>
        <c:axId val="39592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prezzo auto 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'distrib residui'!$F$28:$F$439</c:f>
              <c:numCache>
                <c:formatCode>General</c:formatCode>
                <c:ptCount val="412"/>
                <c:pt idx="0">
                  <c:v>0.12135922330097088</c:v>
                </c:pt>
                <c:pt idx="1">
                  <c:v>0.36407766990291263</c:v>
                </c:pt>
                <c:pt idx="2">
                  <c:v>0.60679611650485432</c:v>
                </c:pt>
                <c:pt idx="3">
                  <c:v>0.84951456310679618</c:v>
                </c:pt>
                <c:pt idx="4">
                  <c:v>1.0922330097087378</c:v>
                </c:pt>
                <c:pt idx="5">
                  <c:v>1.3349514563106795</c:v>
                </c:pt>
                <c:pt idx="6">
                  <c:v>1.5776699029126213</c:v>
                </c:pt>
                <c:pt idx="7">
                  <c:v>1.8203883495145632</c:v>
                </c:pt>
                <c:pt idx="8">
                  <c:v>2.063106796116505</c:v>
                </c:pt>
                <c:pt idx="9">
                  <c:v>2.3058252427184467</c:v>
                </c:pt>
                <c:pt idx="10">
                  <c:v>2.5485436893203883</c:v>
                </c:pt>
                <c:pt idx="11">
                  <c:v>2.7912621359223304</c:v>
                </c:pt>
                <c:pt idx="12">
                  <c:v>3.0339805825242721</c:v>
                </c:pt>
                <c:pt idx="13">
                  <c:v>3.2766990291262137</c:v>
                </c:pt>
                <c:pt idx="14">
                  <c:v>3.5194174757281558</c:v>
                </c:pt>
                <c:pt idx="15">
                  <c:v>3.7621359223300974</c:v>
                </c:pt>
                <c:pt idx="16">
                  <c:v>4.0048543689320386</c:v>
                </c:pt>
                <c:pt idx="17">
                  <c:v>4.2475728155339807</c:v>
                </c:pt>
                <c:pt idx="18">
                  <c:v>4.4902912621359219</c:v>
                </c:pt>
                <c:pt idx="19">
                  <c:v>4.733009708737864</c:v>
                </c:pt>
                <c:pt idx="20">
                  <c:v>4.9757281553398052</c:v>
                </c:pt>
                <c:pt idx="21">
                  <c:v>5.2184466019417473</c:v>
                </c:pt>
                <c:pt idx="22">
                  <c:v>5.4611650485436893</c:v>
                </c:pt>
                <c:pt idx="23">
                  <c:v>5.7038834951456305</c:v>
                </c:pt>
                <c:pt idx="24">
                  <c:v>5.9466019417475726</c:v>
                </c:pt>
                <c:pt idx="25">
                  <c:v>6.1893203883495147</c:v>
                </c:pt>
                <c:pt idx="26">
                  <c:v>6.4320388349514559</c:v>
                </c:pt>
                <c:pt idx="27">
                  <c:v>6.674757281553398</c:v>
                </c:pt>
                <c:pt idx="28">
                  <c:v>6.9174757281553401</c:v>
                </c:pt>
                <c:pt idx="29">
                  <c:v>7.1601941747572813</c:v>
                </c:pt>
                <c:pt idx="30">
                  <c:v>7.4029126213592233</c:v>
                </c:pt>
                <c:pt idx="31">
                  <c:v>7.6456310679611645</c:v>
                </c:pt>
                <c:pt idx="32">
                  <c:v>7.8883495145631066</c:v>
                </c:pt>
                <c:pt idx="33">
                  <c:v>8.1310679611650478</c:v>
                </c:pt>
                <c:pt idx="34">
                  <c:v>8.3737864077669908</c:v>
                </c:pt>
                <c:pt idx="35">
                  <c:v>8.616504854368932</c:v>
                </c:pt>
                <c:pt idx="36">
                  <c:v>8.8592233009708732</c:v>
                </c:pt>
                <c:pt idx="37">
                  <c:v>9.1019417475728162</c:v>
                </c:pt>
                <c:pt idx="38">
                  <c:v>9.3446601941747574</c:v>
                </c:pt>
                <c:pt idx="39">
                  <c:v>9.5873786407766985</c:v>
                </c:pt>
                <c:pt idx="40">
                  <c:v>9.8300970873786397</c:v>
                </c:pt>
                <c:pt idx="41">
                  <c:v>10.072815533980583</c:v>
                </c:pt>
                <c:pt idx="42">
                  <c:v>10.315533980582524</c:v>
                </c:pt>
                <c:pt idx="43">
                  <c:v>10.558252427184465</c:v>
                </c:pt>
                <c:pt idx="44">
                  <c:v>10.800970873786408</c:v>
                </c:pt>
                <c:pt idx="45">
                  <c:v>11.043689320388349</c:v>
                </c:pt>
                <c:pt idx="46">
                  <c:v>11.28640776699029</c:v>
                </c:pt>
                <c:pt idx="47">
                  <c:v>11.529126213592233</c:v>
                </c:pt>
                <c:pt idx="48">
                  <c:v>11.771844660194175</c:v>
                </c:pt>
                <c:pt idx="49">
                  <c:v>12.014563106796116</c:v>
                </c:pt>
                <c:pt idx="50">
                  <c:v>12.257281553398059</c:v>
                </c:pt>
                <c:pt idx="51">
                  <c:v>12.5</c:v>
                </c:pt>
                <c:pt idx="52">
                  <c:v>12.742718446601941</c:v>
                </c:pt>
                <c:pt idx="53">
                  <c:v>12.985436893203884</c:v>
                </c:pt>
                <c:pt idx="54">
                  <c:v>13.228155339805825</c:v>
                </c:pt>
                <c:pt idx="55">
                  <c:v>13.470873786407767</c:v>
                </c:pt>
                <c:pt idx="56">
                  <c:v>13.71359223300971</c:v>
                </c:pt>
                <c:pt idx="57">
                  <c:v>13.956310679611651</c:v>
                </c:pt>
                <c:pt idx="58">
                  <c:v>14.199029126213592</c:v>
                </c:pt>
                <c:pt idx="59">
                  <c:v>14.441747572815533</c:v>
                </c:pt>
                <c:pt idx="60">
                  <c:v>14.684466019417476</c:v>
                </c:pt>
                <c:pt idx="61">
                  <c:v>14.927184466019417</c:v>
                </c:pt>
                <c:pt idx="62">
                  <c:v>15.169902912621358</c:v>
                </c:pt>
                <c:pt idx="63">
                  <c:v>15.412621359223301</c:v>
                </c:pt>
                <c:pt idx="64">
                  <c:v>15.655339805825243</c:v>
                </c:pt>
                <c:pt idx="65">
                  <c:v>15.898058252427184</c:v>
                </c:pt>
                <c:pt idx="66">
                  <c:v>16.140776699029125</c:v>
                </c:pt>
                <c:pt idx="67">
                  <c:v>16.383495145631066</c:v>
                </c:pt>
                <c:pt idx="68">
                  <c:v>16.626213592233011</c:v>
                </c:pt>
                <c:pt idx="69">
                  <c:v>16.868932038834952</c:v>
                </c:pt>
                <c:pt idx="70">
                  <c:v>17.111650485436893</c:v>
                </c:pt>
                <c:pt idx="71">
                  <c:v>17.354368932038835</c:v>
                </c:pt>
                <c:pt idx="72">
                  <c:v>17.597087378640776</c:v>
                </c:pt>
                <c:pt idx="73">
                  <c:v>17.839805825242717</c:v>
                </c:pt>
                <c:pt idx="74">
                  <c:v>18.082524271844662</c:v>
                </c:pt>
                <c:pt idx="75">
                  <c:v>18.325242718446603</c:v>
                </c:pt>
                <c:pt idx="76">
                  <c:v>18.567961165048544</c:v>
                </c:pt>
                <c:pt idx="77">
                  <c:v>18.810679611650485</c:v>
                </c:pt>
                <c:pt idx="78">
                  <c:v>19.053398058252426</c:v>
                </c:pt>
                <c:pt idx="79">
                  <c:v>19.296116504854368</c:v>
                </c:pt>
                <c:pt idx="80">
                  <c:v>19.538834951456309</c:v>
                </c:pt>
                <c:pt idx="81">
                  <c:v>19.781553398058254</c:v>
                </c:pt>
                <c:pt idx="82">
                  <c:v>20.024271844660195</c:v>
                </c:pt>
                <c:pt idx="83">
                  <c:v>20.266990291262136</c:v>
                </c:pt>
                <c:pt idx="84">
                  <c:v>20.509708737864077</c:v>
                </c:pt>
                <c:pt idx="85">
                  <c:v>20.752427184466018</c:v>
                </c:pt>
                <c:pt idx="86">
                  <c:v>20.99514563106796</c:v>
                </c:pt>
                <c:pt idx="87">
                  <c:v>21.237864077669904</c:v>
                </c:pt>
                <c:pt idx="88">
                  <c:v>21.480582524271846</c:v>
                </c:pt>
                <c:pt idx="89">
                  <c:v>21.723300970873787</c:v>
                </c:pt>
                <c:pt idx="90">
                  <c:v>21.966019417475728</c:v>
                </c:pt>
                <c:pt idx="91">
                  <c:v>22.208737864077669</c:v>
                </c:pt>
                <c:pt idx="92">
                  <c:v>22.45145631067961</c:v>
                </c:pt>
                <c:pt idx="93">
                  <c:v>22.694174757281555</c:v>
                </c:pt>
                <c:pt idx="94">
                  <c:v>22.936893203883496</c:v>
                </c:pt>
                <c:pt idx="95">
                  <c:v>23.179611650485437</c:v>
                </c:pt>
                <c:pt idx="96">
                  <c:v>23.422330097087379</c:v>
                </c:pt>
                <c:pt idx="97">
                  <c:v>23.66504854368932</c:v>
                </c:pt>
                <c:pt idx="98">
                  <c:v>23.907766990291261</c:v>
                </c:pt>
                <c:pt idx="99">
                  <c:v>24.150485436893202</c:v>
                </c:pt>
                <c:pt idx="100">
                  <c:v>24.393203883495147</c:v>
                </c:pt>
                <c:pt idx="101">
                  <c:v>24.635922330097088</c:v>
                </c:pt>
                <c:pt idx="102">
                  <c:v>24.878640776699029</c:v>
                </c:pt>
                <c:pt idx="103">
                  <c:v>25.121359223300971</c:v>
                </c:pt>
                <c:pt idx="104">
                  <c:v>25.364077669902912</c:v>
                </c:pt>
                <c:pt idx="105">
                  <c:v>25.606796116504853</c:v>
                </c:pt>
                <c:pt idx="106">
                  <c:v>25.849514563106798</c:v>
                </c:pt>
                <c:pt idx="107">
                  <c:v>26.092233009708739</c:v>
                </c:pt>
                <c:pt idx="108">
                  <c:v>26.33495145631068</c:v>
                </c:pt>
                <c:pt idx="109">
                  <c:v>26.577669902912621</c:v>
                </c:pt>
                <c:pt idx="110">
                  <c:v>26.820388349514563</c:v>
                </c:pt>
                <c:pt idx="111">
                  <c:v>27.063106796116504</c:v>
                </c:pt>
                <c:pt idx="112">
                  <c:v>27.305825242718448</c:v>
                </c:pt>
                <c:pt idx="113">
                  <c:v>27.54854368932039</c:v>
                </c:pt>
                <c:pt idx="114">
                  <c:v>27.791262135922331</c:v>
                </c:pt>
                <c:pt idx="115">
                  <c:v>28.033980582524272</c:v>
                </c:pt>
                <c:pt idx="116">
                  <c:v>28.276699029126213</c:v>
                </c:pt>
                <c:pt idx="117">
                  <c:v>28.519417475728154</c:v>
                </c:pt>
                <c:pt idx="118">
                  <c:v>28.762135922330096</c:v>
                </c:pt>
                <c:pt idx="119">
                  <c:v>29.00485436893204</c:v>
                </c:pt>
                <c:pt idx="120">
                  <c:v>29.247572815533982</c:v>
                </c:pt>
                <c:pt idx="121">
                  <c:v>29.490291262135923</c:v>
                </c:pt>
                <c:pt idx="122">
                  <c:v>29.733009708737864</c:v>
                </c:pt>
                <c:pt idx="123">
                  <c:v>29.975728155339805</c:v>
                </c:pt>
                <c:pt idx="124">
                  <c:v>30.218446601941746</c:v>
                </c:pt>
                <c:pt idx="125">
                  <c:v>30.461165048543691</c:v>
                </c:pt>
                <c:pt idx="126">
                  <c:v>30.703883495145632</c:v>
                </c:pt>
                <c:pt idx="127">
                  <c:v>30.946601941747574</c:v>
                </c:pt>
                <c:pt idx="128">
                  <c:v>31.189320388349515</c:v>
                </c:pt>
                <c:pt idx="129">
                  <c:v>31.432038834951456</c:v>
                </c:pt>
                <c:pt idx="130">
                  <c:v>31.674757281553397</c:v>
                </c:pt>
                <c:pt idx="131">
                  <c:v>31.917475728155338</c:v>
                </c:pt>
                <c:pt idx="132">
                  <c:v>32.160194174757279</c:v>
                </c:pt>
                <c:pt idx="133">
                  <c:v>32.402912621359221</c:v>
                </c:pt>
                <c:pt idx="134">
                  <c:v>32.645631067961162</c:v>
                </c:pt>
                <c:pt idx="135">
                  <c:v>32.88834951456311</c:v>
                </c:pt>
                <c:pt idx="136">
                  <c:v>33.131067961165051</c:v>
                </c:pt>
                <c:pt idx="137">
                  <c:v>33.373786407766993</c:v>
                </c:pt>
                <c:pt idx="138">
                  <c:v>33.616504854368934</c:v>
                </c:pt>
                <c:pt idx="139">
                  <c:v>33.859223300970875</c:v>
                </c:pt>
                <c:pt idx="140">
                  <c:v>34.101941747572816</c:v>
                </c:pt>
                <c:pt idx="141">
                  <c:v>34.344660194174757</c:v>
                </c:pt>
                <c:pt idx="142">
                  <c:v>34.587378640776699</c:v>
                </c:pt>
                <c:pt idx="143">
                  <c:v>34.83009708737864</c:v>
                </c:pt>
                <c:pt idx="144">
                  <c:v>35.072815533980581</c:v>
                </c:pt>
                <c:pt idx="145">
                  <c:v>35.315533980582522</c:v>
                </c:pt>
                <c:pt idx="146">
                  <c:v>35.558252427184463</c:v>
                </c:pt>
                <c:pt idx="147">
                  <c:v>35.800970873786405</c:v>
                </c:pt>
                <c:pt idx="148">
                  <c:v>36.043689320388353</c:v>
                </c:pt>
                <c:pt idx="149">
                  <c:v>36.286407766990294</c:v>
                </c:pt>
                <c:pt idx="150">
                  <c:v>36.529126213592235</c:v>
                </c:pt>
                <c:pt idx="151">
                  <c:v>36.771844660194176</c:v>
                </c:pt>
                <c:pt idx="152">
                  <c:v>37.014563106796118</c:v>
                </c:pt>
                <c:pt idx="153">
                  <c:v>37.257281553398059</c:v>
                </c:pt>
                <c:pt idx="154">
                  <c:v>37.5</c:v>
                </c:pt>
                <c:pt idx="155">
                  <c:v>37.742718446601941</c:v>
                </c:pt>
                <c:pt idx="156">
                  <c:v>37.985436893203882</c:v>
                </c:pt>
                <c:pt idx="157">
                  <c:v>38.228155339805824</c:v>
                </c:pt>
                <c:pt idx="158">
                  <c:v>38.470873786407765</c:v>
                </c:pt>
                <c:pt idx="159">
                  <c:v>38.713592233009706</c:v>
                </c:pt>
                <c:pt idx="160">
                  <c:v>38.956310679611647</c:v>
                </c:pt>
                <c:pt idx="161">
                  <c:v>39.199029126213595</c:v>
                </c:pt>
                <c:pt idx="162">
                  <c:v>39.441747572815537</c:v>
                </c:pt>
                <c:pt idx="163">
                  <c:v>39.684466019417478</c:v>
                </c:pt>
                <c:pt idx="164">
                  <c:v>39.927184466019419</c:v>
                </c:pt>
                <c:pt idx="165">
                  <c:v>40.16990291262136</c:v>
                </c:pt>
                <c:pt idx="166">
                  <c:v>40.412621359223301</c:v>
                </c:pt>
                <c:pt idx="167">
                  <c:v>40.655339805825243</c:v>
                </c:pt>
                <c:pt idx="168">
                  <c:v>40.898058252427184</c:v>
                </c:pt>
                <c:pt idx="169">
                  <c:v>41.140776699029125</c:v>
                </c:pt>
                <c:pt idx="170">
                  <c:v>41.383495145631066</c:v>
                </c:pt>
                <c:pt idx="171">
                  <c:v>41.626213592233007</c:v>
                </c:pt>
                <c:pt idx="172">
                  <c:v>41.868932038834949</c:v>
                </c:pt>
                <c:pt idx="173">
                  <c:v>42.111650485436897</c:v>
                </c:pt>
                <c:pt idx="174">
                  <c:v>42.354368932038838</c:v>
                </c:pt>
                <c:pt idx="175">
                  <c:v>42.597087378640779</c:v>
                </c:pt>
                <c:pt idx="176">
                  <c:v>42.839805825242721</c:v>
                </c:pt>
                <c:pt idx="177">
                  <c:v>43.082524271844662</c:v>
                </c:pt>
                <c:pt idx="178">
                  <c:v>43.325242718446603</c:v>
                </c:pt>
                <c:pt idx="179">
                  <c:v>43.567961165048544</c:v>
                </c:pt>
                <c:pt idx="180">
                  <c:v>43.810679611650485</c:v>
                </c:pt>
                <c:pt idx="181">
                  <c:v>44.053398058252426</c:v>
                </c:pt>
                <c:pt idx="182">
                  <c:v>44.296116504854368</c:v>
                </c:pt>
                <c:pt idx="183">
                  <c:v>44.538834951456309</c:v>
                </c:pt>
                <c:pt idx="184">
                  <c:v>44.78155339805825</c:v>
                </c:pt>
                <c:pt idx="185">
                  <c:v>45.024271844660191</c:v>
                </c:pt>
                <c:pt idx="186">
                  <c:v>45.26699029126214</c:v>
                </c:pt>
                <c:pt idx="187">
                  <c:v>45.509708737864081</c:v>
                </c:pt>
                <c:pt idx="188">
                  <c:v>45.752427184466022</c:v>
                </c:pt>
                <c:pt idx="189">
                  <c:v>45.995145631067963</c:v>
                </c:pt>
                <c:pt idx="190">
                  <c:v>46.237864077669904</c:v>
                </c:pt>
                <c:pt idx="191">
                  <c:v>46.480582524271846</c:v>
                </c:pt>
                <c:pt idx="192">
                  <c:v>46.723300970873787</c:v>
                </c:pt>
                <c:pt idx="193">
                  <c:v>46.966019417475728</c:v>
                </c:pt>
                <c:pt idx="194">
                  <c:v>47.208737864077669</c:v>
                </c:pt>
                <c:pt idx="195">
                  <c:v>47.45145631067961</c:v>
                </c:pt>
                <c:pt idx="196">
                  <c:v>47.694174757281552</c:v>
                </c:pt>
                <c:pt idx="197">
                  <c:v>47.936893203883493</c:v>
                </c:pt>
                <c:pt idx="198">
                  <c:v>48.179611650485434</c:v>
                </c:pt>
                <c:pt idx="199">
                  <c:v>48.422330097087382</c:v>
                </c:pt>
                <c:pt idx="200">
                  <c:v>48.665048543689323</c:v>
                </c:pt>
                <c:pt idx="201">
                  <c:v>48.907766990291265</c:v>
                </c:pt>
                <c:pt idx="202">
                  <c:v>49.150485436893206</c:v>
                </c:pt>
                <c:pt idx="203">
                  <c:v>49.393203883495147</c:v>
                </c:pt>
                <c:pt idx="204">
                  <c:v>49.635922330097088</c:v>
                </c:pt>
                <c:pt idx="205">
                  <c:v>49.878640776699029</c:v>
                </c:pt>
                <c:pt idx="206">
                  <c:v>50.121359223300971</c:v>
                </c:pt>
                <c:pt idx="207">
                  <c:v>50.364077669902912</c:v>
                </c:pt>
                <c:pt idx="208">
                  <c:v>50.606796116504853</c:v>
                </c:pt>
                <c:pt idx="209">
                  <c:v>50.849514563106794</c:v>
                </c:pt>
                <c:pt idx="210">
                  <c:v>51.092233009708735</c:v>
                </c:pt>
                <c:pt idx="211">
                  <c:v>51.334951456310677</c:v>
                </c:pt>
                <c:pt idx="212">
                  <c:v>51.577669902912625</c:v>
                </c:pt>
                <c:pt idx="213">
                  <c:v>51.820388349514566</c:v>
                </c:pt>
                <c:pt idx="214">
                  <c:v>52.063106796116507</c:v>
                </c:pt>
                <c:pt idx="215">
                  <c:v>52.305825242718448</c:v>
                </c:pt>
                <c:pt idx="216">
                  <c:v>52.54854368932039</c:v>
                </c:pt>
                <c:pt idx="217">
                  <c:v>52.791262135922331</c:v>
                </c:pt>
                <c:pt idx="218">
                  <c:v>53.033980582524272</c:v>
                </c:pt>
                <c:pt idx="219">
                  <c:v>53.276699029126213</c:v>
                </c:pt>
                <c:pt idx="220">
                  <c:v>53.519417475728154</c:v>
                </c:pt>
                <c:pt idx="221">
                  <c:v>53.762135922330096</c:v>
                </c:pt>
                <c:pt idx="222">
                  <c:v>54.004854368932037</c:v>
                </c:pt>
                <c:pt idx="223">
                  <c:v>54.247572815533978</c:v>
                </c:pt>
                <c:pt idx="224">
                  <c:v>54.490291262135926</c:v>
                </c:pt>
                <c:pt idx="225">
                  <c:v>54.733009708737868</c:v>
                </c:pt>
                <c:pt idx="226">
                  <c:v>54.975728155339809</c:v>
                </c:pt>
                <c:pt idx="227">
                  <c:v>55.21844660194175</c:v>
                </c:pt>
                <c:pt idx="228">
                  <c:v>55.461165048543691</c:v>
                </c:pt>
                <c:pt idx="229">
                  <c:v>55.703883495145632</c:v>
                </c:pt>
                <c:pt idx="230">
                  <c:v>55.946601941747574</c:v>
                </c:pt>
                <c:pt idx="231">
                  <c:v>56.189320388349515</c:v>
                </c:pt>
                <c:pt idx="232">
                  <c:v>56.432038834951456</c:v>
                </c:pt>
                <c:pt idx="233">
                  <c:v>56.674757281553397</c:v>
                </c:pt>
                <c:pt idx="234">
                  <c:v>56.917475728155338</c:v>
                </c:pt>
                <c:pt idx="235">
                  <c:v>57.160194174757279</c:v>
                </c:pt>
                <c:pt idx="236">
                  <c:v>57.402912621359221</c:v>
                </c:pt>
                <c:pt idx="237">
                  <c:v>57.645631067961169</c:v>
                </c:pt>
                <c:pt idx="238">
                  <c:v>57.88834951456311</c:v>
                </c:pt>
                <c:pt idx="239">
                  <c:v>58.131067961165051</c:v>
                </c:pt>
                <c:pt idx="240">
                  <c:v>58.373786407766993</c:v>
                </c:pt>
                <c:pt idx="241">
                  <c:v>58.616504854368934</c:v>
                </c:pt>
                <c:pt idx="242">
                  <c:v>58.859223300970875</c:v>
                </c:pt>
                <c:pt idx="243">
                  <c:v>59.101941747572816</c:v>
                </c:pt>
                <c:pt idx="244">
                  <c:v>59.344660194174757</c:v>
                </c:pt>
                <c:pt idx="245">
                  <c:v>59.587378640776699</c:v>
                </c:pt>
                <c:pt idx="246">
                  <c:v>59.83009708737864</c:v>
                </c:pt>
                <c:pt idx="247">
                  <c:v>60.072815533980581</c:v>
                </c:pt>
                <c:pt idx="248">
                  <c:v>60.315533980582522</c:v>
                </c:pt>
                <c:pt idx="249">
                  <c:v>60.558252427184463</c:v>
                </c:pt>
                <c:pt idx="250">
                  <c:v>60.800970873786412</c:v>
                </c:pt>
                <c:pt idx="251">
                  <c:v>61.043689320388353</c:v>
                </c:pt>
                <c:pt idx="252">
                  <c:v>61.286407766990294</c:v>
                </c:pt>
                <c:pt idx="253">
                  <c:v>61.529126213592235</c:v>
                </c:pt>
                <c:pt idx="254">
                  <c:v>61.771844660194176</c:v>
                </c:pt>
                <c:pt idx="255">
                  <c:v>62.014563106796118</c:v>
                </c:pt>
                <c:pt idx="256">
                  <c:v>62.257281553398059</c:v>
                </c:pt>
                <c:pt idx="257">
                  <c:v>62.5</c:v>
                </c:pt>
                <c:pt idx="258">
                  <c:v>62.742718446601941</c:v>
                </c:pt>
                <c:pt idx="259">
                  <c:v>62.985436893203882</c:v>
                </c:pt>
                <c:pt idx="260">
                  <c:v>63.228155339805824</c:v>
                </c:pt>
                <c:pt idx="261">
                  <c:v>63.470873786407765</c:v>
                </c:pt>
                <c:pt idx="262">
                  <c:v>63.713592233009706</c:v>
                </c:pt>
                <c:pt idx="263">
                  <c:v>63.956310679611654</c:v>
                </c:pt>
                <c:pt idx="264">
                  <c:v>64.199029126213588</c:v>
                </c:pt>
                <c:pt idx="265">
                  <c:v>64.44174757281553</c:v>
                </c:pt>
                <c:pt idx="266">
                  <c:v>64.684466019417471</c:v>
                </c:pt>
                <c:pt idx="267">
                  <c:v>64.927184466019412</c:v>
                </c:pt>
                <c:pt idx="268">
                  <c:v>65.169902912621353</c:v>
                </c:pt>
                <c:pt idx="269">
                  <c:v>65.412621359223309</c:v>
                </c:pt>
                <c:pt idx="270">
                  <c:v>65.65533980582525</c:v>
                </c:pt>
                <c:pt idx="271">
                  <c:v>65.898058252427191</c:v>
                </c:pt>
                <c:pt idx="272">
                  <c:v>66.140776699029132</c:v>
                </c:pt>
                <c:pt idx="273">
                  <c:v>66.383495145631073</c:v>
                </c:pt>
                <c:pt idx="274">
                  <c:v>66.626213592233015</c:v>
                </c:pt>
                <c:pt idx="275">
                  <c:v>66.868932038834956</c:v>
                </c:pt>
                <c:pt idx="276">
                  <c:v>67.111650485436897</c:v>
                </c:pt>
                <c:pt idx="277">
                  <c:v>67.354368932038838</c:v>
                </c:pt>
                <c:pt idx="278">
                  <c:v>67.597087378640779</c:v>
                </c:pt>
                <c:pt idx="279">
                  <c:v>67.839805825242721</c:v>
                </c:pt>
                <c:pt idx="280">
                  <c:v>68.082524271844662</c:v>
                </c:pt>
                <c:pt idx="281">
                  <c:v>68.325242718446603</c:v>
                </c:pt>
                <c:pt idx="282">
                  <c:v>68.567961165048544</c:v>
                </c:pt>
                <c:pt idx="283">
                  <c:v>68.810679611650485</c:v>
                </c:pt>
                <c:pt idx="284">
                  <c:v>69.053398058252426</c:v>
                </c:pt>
                <c:pt idx="285">
                  <c:v>69.296116504854368</c:v>
                </c:pt>
                <c:pt idx="286">
                  <c:v>69.538834951456309</c:v>
                </c:pt>
                <c:pt idx="287">
                  <c:v>69.78155339805825</c:v>
                </c:pt>
                <c:pt idx="288">
                  <c:v>70.024271844660191</c:v>
                </c:pt>
                <c:pt idx="289">
                  <c:v>70.266990291262132</c:v>
                </c:pt>
                <c:pt idx="290">
                  <c:v>70.509708737864074</c:v>
                </c:pt>
                <c:pt idx="291">
                  <c:v>70.752427184466015</c:v>
                </c:pt>
                <c:pt idx="292">
                  <c:v>70.995145631067956</c:v>
                </c:pt>
                <c:pt idx="293">
                  <c:v>71.237864077669897</c:v>
                </c:pt>
                <c:pt idx="294">
                  <c:v>71.480582524271838</c:v>
                </c:pt>
                <c:pt idx="295">
                  <c:v>71.723300970873794</c:v>
                </c:pt>
                <c:pt idx="296">
                  <c:v>71.966019417475735</c:v>
                </c:pt>
                <c:pt idx="297">
                  <c:v>72.208737864077676</c:v>
                </c:pt>
                <c:pt idx="298">
                  <c:v>72.451456310679617</c:v>
                </c:pt>
                <c:pt idx="299">
                  <c:v>72.694174757281559</c:v>
                </c:pt>
                <c:pt idx="300">
                  <c:v>72.9368932038835</c:v>
                </c:pt>
                <c:pt idx="301">
                  <c:v>73.179611650485441</c:v>
                </c:pt>
                <c:pt idx="302">
                  <c:v>73.422330097087382</c:v>
                </c:pt>
                <c:pt idx="303">
                  <c:v>73.665048543689323</c:v>
                </c:pt>
                <c:pt idx="304">
                  <c:v>73.907766990291265</c:v>
                </c:pt>
                <c:pt idx="305">
                  <c:v>74.150485436893206</c:v>
                </c:pt>
                <c:pt idx="306">
                  <c:v>74.393203883495147</c:v>
                </c:pt>
                <c:pt idx="307">
                  <c:v>74.635922330097088</c:v>
                </c:pt>
                <c:pt idx="308">
                  <c:v>74.878640776699029</c:v>
                </c:pt>
                <c:pt idx="309">
                  <c:v>75.121359223300971</c:v>
                </c:pt>
                <c:pt idx="310">
                  <c:v>75.364077669902912</c:v>
                </c:pt>
                <c:pt idx="311">
                  <c:v>75.606796116504853</c:v>
                </c:pt>
                <c:pt idx="312">
                  <c:v>75.849514563106794</c:v>
                </c:pt>
                <c:pt idx="313">
                  <c:v>76.092233009708735</c:v>
                </c:pt>
                <c:pt idx="314">
                  <c:v>76.334951456310677</c:v>
                </c:pt>
                <c:pt idx="315">
                  <c:v>76.577669902912618</c:v>
                </c:pt>
                <c:pt idx="316">
                  <c:v>76.820388349514559</c:v>
                </c:pt>
                <c:pt idx="317">
                  <c:v>77.0631067961165</c:v>
                </c:pt>
                <c:pt idx="318">
                  <c:v>77.305825242718441</c:v>
                </c:pt>
                <c:pt idx="319">
                  <c:v>77.548543689320383</c:v>
                </c:pt>
                <c:pt idx="320">
                  <c:v>77.791262135922324</c:v>
                </c:pt>
                <c:pt idx="321">
                  <c:v>78.033980582524279</c:v>
                </c:pt>
                <c:pt idx="322">
                  <c:v>78.27669902912622</c:v>
                </c:pt>
                <c:pt idx="323">
                  <c:v>78.519417475728162</c:v>
                </c:pt>
                <c:pt idx="324">
                  <c:v>78.762135922330103</c:v>
                </c:pt>
                <c:pt idx="325">
                  <c:v>79.004854368932044</c:v>
                </c:pt>
                <c:pt idx="326">
                  <c:v>79.247572815533985</c:v>
                </c:pt>
                <c:pt idx="327">
                  <c:v>79.490291262135926</c:v>
                </c:pt>
                <c:pt idx="328">
                  <c:v>79.733009708737868</c:v>
                </c:pt>
                <c:pt idx="329">
                  <c:v>79.975728155339809</c:v>
                </c:pt>
                <c:pt idx="330">
                  <c:v>80.21844660194175</c:v>
                </c:pt>
                <c:pt idx="331">
                  <c:v>80.461165048543691</c:v>
                </c:pt>
                <c:pt idx="332">
                  <c:v>80.703883495145632</c:v>
                </c:pt>
                <c:pt idx="333">
                  <c:v>80.946601941747574</c:v>
                </c:pt>
                <c:pt idx="334">
                  <c:v>81.189320388349515</c:v>
                </c:pt>
                <c:pt idx="335">
                  <c:v>81.432038834951456</c:v>
                </c:pt>
                <c:pt idx="336">
                  <c:v>81.674757281553397</c:v>
                </c:pt>
                <c:pt idx="337">
                  <c:v>81.917475728155338</c:v>
                </c:pt>
                <c:pt idx="338">
                  <c:v>82.160194174757279</c:v>
                </c:pt>
                <c:pt idx="339">
                  <c:v>82.402912621359221</c:v>
                </c:pt>
                <c:pt idx="340">
                  <c:v>82.645631067961162</c:v>
                </c:pt>
                <c:pt idx="341">
                  <c:v>82.888349514563103</c:v>
                </c:pt>
                <c:pt idx="342">
                  <c:v>83.131067961165044</c:v>
                </c:pt>
                <c:pt idx="343">
                  <c:v>83.373786407766985</c:v>
                </c:pt>
                <c:pt idx="344">
                  <c:v>83.616504854368927</c:v>
                </c:pt>
                <c:pt idx="345">
                  <c:v>83.859223300970868</c:v>
                </c:pt>
                <c:pt idx="346">
                  <c:v>84.101941747572823</c:v>
                </c:pt>
                <c:pt idx="347">
                  <c:v>84.344660194174764</c:v>
                </c:pt>
                <c:pt idx="348">
                  <c:v>84.587378640776706</c:v>
                </c:pt>
                <c:pt idx="349">
                  <c:v>84.830097087378647</c:v>
                </c:pt>
                <c:pt idx="350">
                  <c:v>85.072815533980588</c:v>
                </c:pt>
                <c:pt idx="351">
                  <c:v>85.315533980582529</c:v>
                </c:pt>
                <c:pt idx="352">
                  <c:v>85.55825242718447</c:v>
                </c:pt>
                <c:pt idx="353">
                  <c:v>85.800970873786412</c:v>
                </c:pt>
                <c:pt idx="354">
                  <c:v>86.043689320388353</c:v>
                </c:pt>
                <c:pt idx="355">
                  <c:v>86.286407766990294</c:v>
                </c:pt>
                <c:pt idx="356">
                  <c:v>86.529126213592235</c:v>
                </c:pt>
                <c:pt idx="357">
                  <c:v>86.771844660194176</c:v>
                </c:pt>
                <c:pt idx="358">
                  <c:v>87.014563106796118</c:v>
                </c:pt>
                <c:pt idx="359">
                  <c:v>87.257281553398059</c:v>
                </c:pt>
                <c:pt idx="360">
                  <c:v>87.5</c:v>
                </c:pt>
                <c:pt idx="361">
                  <c:v>87.742718446601941</c:v>
                </c:pt>
                <c:pt idx="362">
                  <c:v>87.985436893203882</c:v>
                </c:pt>
                <c:pt idx="363">
                  <c:v>88.228155339805824</c:v>
                </c:pt>
                <c:pt idx="364">
                  <c:v>88.470873786407765</c:v>
                </c:pt>
                <c:pt idx="365">
                  <c:v>88.713592233009706</c:v>
                </c:pt>
                <c:pt idx="366">
                  <c:v>88.956310679611647</c:v>
                </c:pt>
                <c:pt idx="367">
                  <c:v>89.199029126213588</c:v>
                </c:pt>
                <c:pt idx="368">
                  <c:v>89.44174757281553</c:v>
                </c:pt>
                <c:pt idx="369">
                  <c:v>89.684466019417471</c:v>
                </c:pt>
                <c:pt idx="370">
                  <c:v>89.927184466019412</c:v>
                </c:pt>
                <c:pt idx="371">
                  <c:v>90.169902912621353</c:v>
                </c:pt>
                <c:pt idx="372">
                  <c:v>90.412621359223309</c:v>
                </c:pt>
                <c:pt idx="373">
                  <c:v>90.65533980582525</c:v>
                </c:pt>
                <c:pt idx="374">
                  <c:v>90.898058252427191</c:v>
                </c:pt>
                <c:pt idx="375">
                  <c:v>91.140776699029132</c:v>
                </c:pt>
                <c:pt idx="376">
                  <c:v>91.383495145631073</c:v>
                </c:pt>
                <c:pt idx="377">
                  <c:v>91.626213592233015</c:v>
                </c:pt>
                <c:pt idx="378">
                  <c:v>91.868932038834956</c:v>
                </c:pt>
                <c:pt idx="379">
                  <c:v>92.111650485436897</c:v>
                </c:pt>
                <c:pt idx="380">
                  <c:v>92.354368932038838</c:v>
                </c:pt>
                <c:pt idx="381">
                  <c:v>92.597087378640779</c:v>
                </c:pt>
                <c:pt idx="382">
                  <c:v>92.839805825242721</c:v>
                </c:pt>
                <c:pt idx="383">
                  <c:v>93.082524271844662</c:v>
                </c:pt>
                <c:pt idx="384">
                  <c:v>93.325242718446603</c:v>
                </c:pt>
                <c:pt idx="385">
                  <c:v>93.567961165048544</c:v>
                </c:pt>
                <c:pt idx="386">
                  <c:v>93.810679611650485</c:v>
                </c:pt>
                <c:pt idx="387">
                  <c:v>94.053398058252426</c:v>
                </c:pt>
                <c:pt idx="388">
                  <c:v>94.296116504854368</c:v>
                </c:pt>
                <c:pt idx="389">
                  <c:v>94.538834951456309</c:v>
                </c:pt>
                <c:pt idx="390">
                  <c:v>94.78155339805825</c:v>
                </c:pt>
                <c:pt idx="391">
                  <c:v>95.024271844660191</c:v>
                </c:pt>
                <c:pt idx="392">
                  <c:v>95.266990291262132</c:v>
                </c:pt>
                <c:pt idx="393">
                  <c:v>95.509708737864074</c:v>
                </c:pt>
                <c:pt idx="394">
                  <c:v>95.752427184466015</c:v>
                </c:pt>
                <c:pt idx="395">
                  <c:v>95.995145631067956</c:v>
                </c:pt>
                <c:pt idx="396">
                  <c:v>96.237864077669897</c:v>
                </c:pt>
                <c:pt idx="397">
                  <c:v>96.480582524271853</c:v>
                </c:pt>
                <c:pt idx="398">
                  <c:v>96.723300970873794</c:v>
                </c:pt>
                <c:pt idx="399">
                  <c:v>96.966019417475735</c:v>
                </c:pt>
                <c:pt idx="400">
                  <c:v>97.208737864077676</c:v>
                </c:pt>
                <c:pt idx="401">
                  <c:v>97.451456310679617</c:v>
                </c:pt>
                <c:pt idx="402">
                  <c:v>97.694174757281559</c:v>
                </c:pt>
                <c:pt idx="403">
                  <c:v>97.9368932038835</c:v>
                </c:pt>
                <c:pt idx="404">
                  <c:v>98.179611650485441</c:v>
                </c:pt>
                <c:pt idx="405">
                  <c:v>98.422330097087382</c:v>
                </c:pt>
                <c:pt idx="406">
                  <c:v>98.665048543689323</c:v>
                </c:pt>
                <c:pt idx="407">
                  <c:v>98.907766990291265</c:v>
                </c:pt>
                <c:pt idx="408">
                  <c:v>99.150485436893206</c:v>
                </c:pt>
                <c:pt idx="409">
                  <c:v>99.393203883495147</c:v>
                </c:pt>
                <c:pt idx="410">
                  <c:v>99.635922330097088</c:v>
                </c:pt>
                <c:pt idx="411">
                  <c:v>99.878640776699029</c:v>
                </c:pt>
              </c:numCache>
            </c:numRef>
          </c:xVal>
          <c:yVal>
            <c:numRef>
              <c:f>'distrib residui'!$G$28:$G$439</c:f>
              <c:numCache>
                <c:formatCode>General</c:formatCode>
                <c:ptCount val="412"/>
                <c:pt idx="0">
                  <c:v>7050</c:v>
                </c:pt>
                <c:pt idx="1">
                  <c:v>7250</c:v>
                </c:pt>
                <c:pt idx="2">
                  <c:v>7450</c:v>
                </c:pt>
                <c:pt idx="3">
                  <c:v>7450</c:v>
                </c:pt>
                <c:pt idx="4">
                  <c:v>7500</c:v>
                </c:pt>
                <c:pt idx="5">
                  <c:v>7650</c:v>
                </c:pt>
                <c:pt idx="6">
                  <c:v>7650</c:v>
                </c:pt>
                <c:pt idx="7">
                  <c:v>7750</c:v>
                </c:pt>
                <c:pt idx="8">
                  <c:v>7800</c:v>
                </c:pt>
                <c:pt idx="9">
                  <c:v>7800</c:v>
                </c:pt>
                <c:pt idx="10">
                  <c:v>7850</c:v>
                </c:pt>
                <c:pt idx="11">
                  <c:v>8000</c:v>
                </c:pt>
                <c:pt idx="12">
                  <c:v>8050</c:v>
                </c:pt>
                <c:pt idx="13">
                  <c:v>8100</c:v>
                </c:pt>
                <c:pt idx="14">
                  <c:v>8150</c:v>
                </c:pt>
                <c:pt idx="15">
                  <c:v>8200</c:v>
                </c:pt>
                <c:pt idx="16">
                  <c:v>8200</c:v>
                </c:pt>
                <c:pt idx="17">
                  <c:v>8250</c:v>
                </c:pt>
                <c:pt idx="18">
                  <c:v>8300</c:v>
                </c:pt>
                <c:pt idx="19">
                  <c:v>8350</c:v>
                </c:pt>
                <c:pt idx="20">
                  <c:v>8350</c:v>
                </c:pt>
                <c:pt idx="21">
                  <c:v>8400</c:v>
                </c:pt>
                <c:pt idx="22">
                  <c:v>8400</c:v>
                </c:pt>
                <c:pt idx="23">
                  <c:v>8400</c:v>
                </c:pt>
                <c:pt idx="24">
                  <c:v>8450</c:v>
                </c:pt>
                <c:pt idx="25">
                  <c:v>8500</c:v>
                </c:pt>
                <c:pt idx="26">
                  <c:v>8500</c:v>
                </c:pt>
                <c:pt idx="27">
                  <c:v>8500</c:v>
                </c:pt>
                <c:pt idx="28">
                  <c:v>8500</c:v>
                </c:pt>
                <c:pt idx="29">
                  <c:v>8550</c:v>
                </c:pt>
                <c:pt idx="30">
                  <c:v>8550</c:v>
                </c:pt>
                <c:pt idx="31">
                  <c:v>8550</c:v>
                </c:pt>
                <c:pt idx="32">
                  <c:v>8550</c:v>
                </c:pt>
                <c:pt idx="33">
                  <c:v>8700</c:v>
                </c:pt>
                <c:pt idx="34">
                  <c:v>8700</c:v>
                </c:pt>
                <c:pt idx="35">
                  <c:v>8700</c:v>
                </c:pt>
                <c:pt idx="36">
                  <c:v>8700</c:v>
                </c:pt>
                <c:pt idx="37">
                  <c:v>8700</c:v>
                </c:pt>
                <c:pt idx="38">
                  <c:v>8750</c:v>
                </c:pt>
                <c:pt idx="39">
                  <c:v>8750</c:v>
                </c:pt>
                <c:pt idx="40">
                  <c:v>8750</c:v>
                </c:pt>
                <c:pt idx="41">
                  <c:v>8750</c:v>
                </c:pt>
                <c:pt idx="42">
                  <c:v>8750</c:v>
                </c:pt>
                <c:pt idx="43">
                  <c:v>8750</c:v>
                </c:pt>
                <c:pt idx="44">
                  <c:v>8800</c:v>
                </c:pt>
                <c:pt idx="45">
                  <c:v>8800</c:v>
                </c:pt>
                <c:pt idx="46">
                  <c:v>8800</c:v>
                </c:pt>
                <c:pt idx="47">
                  <c:v>8800</c:v>
                </c:pt>
                <c:pt idx="48">
                  <c:v>8850</c:v>
                </c:pt>
                <c:pt idx="49">
                  <c:v>8850</c:v>
                </c:pt>
                <c:pt idx="50">
                  <c:v>8900</c:v>
                </c:pt>
                <c:pt idx="51">
                  <c:v>8950</c:v>
                </c:pt>
                <c:pt idx="52">
                  <c:v>8950</c:v>
                </c:pt>
                <c:pt idx="53">
                  <c:v>8950</c:v>
                </c:pt>
                <c:pt idx="54">
                  <c:v>9000</c:v>
                </c:pt>
                <c:pt idx="55">
                  <c:v>9000</c:v>
                </c:pt>
                <c:pt idx="56">
                  <c:v>9000</c:v>
                </c:pt>
                <c:pt idx="57">
                  <c:v>9000</c:v>
                </c:pt>
                <c:pt idx="58">
                  <c:v>9000</c:v>
                </c:pt>
                <c:pt idx="59">
                  <c:v>9000</c:v>
                </c:pt>
                <c:pt idx="60">
                  <c:v>9000</c:v>
                </c:pt>
                <c:pt idx="61">
                  <c:v>9000</c:v>
                </c:pt>
                <c:pt idx="62">
                  <c:v>9000</c:v>
                </c:pt>
                <c:pt idx="63">
                  <c:v>9000</c:v>
                </c:pt>
                <c:pt idx="64">
                  <c:v>9050</c:v>
                </c:pt>
                <c:pt idx="65">
                  <c:v>9050</c:v>
                </c:pt>
                <c:pt idx="66">
                  <c:v>9100</c:v>
                </c:pt>
                <c:pt idx="67">
                  <c:v>9100</c:v>
                </c:pt>
                <c:pt idx="68">
                  <c:v>9100</c:v>
                </c:pt>
                <c:pt idx="69">
                  <c:v>9100</c:v>
                </c:pt>
                <c:pt idx="70">
                  <c:v>9100</c:v>
                </c:pt>
                <c:pt idx="71">
                  <c:v>9150</c:v>
                </c:pt>
                <c:pt idx="72">
                  <c:v>9150</c:v>
                </c:pt>
                <c:pt idx="73">
                  <c:v>9150</c:v>
                </c:pt>
                <c:pt idx="74">
                  <c:v>9150</c:v>
                </c:pt>
                <c:pt idx="75">
                  <c:v>9200</c:v>
                </c:pt>
                <c:pt idx="76">
                  <c:v>9200</c:v>
                </c:pt>
                <c:pt idx="77">
                  <c:v>9250</c:v>
                </c:pt>
                <c:pt idx="78">
                  <c:v>9250</c:v>
                </c:pt>
                <c:pt idx="79">
                  <c:v>9300</c:v>
                </c:pt>
                <c:pt idx="80">
                  <c:v>9350</c:v>
                </c:pt>
                <c:pt idx="81">
                  <c:v>9350</c:v>
                </c:pt>
                <c:pt idx="82">
                  <c:v>9350</c:v>
                </c:pt>
                <c:pt idx="83">
                  <c:v>9350</c:v>
                </c:pt>
                <c:pt idx="84">
                  <c:v>9350</c:v>
                </c:pt>
                <c:pt idx="85">
                  <c:v>9400</c:v>
                </c:pt>
                <c:pt idx="86">
                  <c:v>9400</c:v>
                </c:pt>
                <c:pt idx="87">
                  <c:v>9400</c:v>
                </c:pt>
                <c:pt idx="88">
                  <c:v>9400</c:v>
                </c:pt>
                <c:pt idx="89">
                  <c:v>9400</c:v>
                </c:pt>
                <c:pt idx="90">
                  <c:v>9400</c:v>
                </c:pt>
                <c:pt idx="91">
                  <c:v>9400</c:v>
                </c:pt>
                <c:pt idx="92">
                  <c:v>9450</c:v>
                </c:pt>
                <c:pt idx="93">
                  <c:v>9450</c:v>
                </c:pt>
                <c:pt idx="94">
                  <c:v>9450</c:v>
                </c:pt>
                <c:pt idx="95">
                  <c:v>9500</c:v>
                </c:pt>
                <c:pt idx="96">
                  <c:v>9500</c:v>
                </c:pt>
                <c:pt idx="97">
                  <c:v>9500</c:v>
                </c:pt>
                <c:pt idx="98">
                  <c:v>9550</c:v>
                </c:pt>
                <c:pt idx="99">
                  <c:v>9550</c:v>
                </c:pt>
                <c:pt idx="100">
                  <c:v>9550</c:v>
                </c:pt>
                <c:pt idx="101">
                  <c:v>9600</c:v>
                </c:pt>
                <c:pt idx="102">
                  <c:v>9600</c:v>
                </c:pt>
                <c:pt idx="103">
                  <c:v>9650</c:v>
                </c:pt>
                <c:pt idx="104">
                  <c:v>9650</c:v>
                </c:pt>
                <c:pt idx="105">
                  <c:v>9700</c:v>
                </c:pt>
                <c:pt idx="106">
                  <c:v>9700</c:v>
                </c:pt>
                <c:pt idx="107">
                  <c:v>9700</c:v>
                </c:pt>
                <c:pt idx="108">
                  <c:v>9750</c:v>
                </c:pt>
                <c:pt idx="109">
                  <c:v>9850</c:v>
                </c:pt>
                <c:pt idx="110">
                  <c:v>9900</c:v>
                </c:pt>
                <c:pt idx="111">
                  <c:v>9900</c:v>
                </c:pt>
                <c:pt idx="112">
                  <c:v>9900</c:v>
                </c:pt>
                <c:pt idx="113">
                  <c:v>9950</c:v>
                </c:pt>
                <c:pt idx="114">
                  <c:v>9950</c:v>
                </c:pt>
                <c:pt idx="115">
                  <c:v>9950</c:v>
                </c:pt>
                <c:pt idx="116">
                  <c:v>10000</c:v>
                </c:pt>
                <c:pt idx="117">
                  <c:v>10050</c:v>
                </c:pt>
                <c:pt idx="118">
                  <c:v>10050</c:v>
                </c:pt>
                <c:pt idx="119">
                  <c:v>10100</c:v>
                </c:pt>
                <c:pt idx="120">
                  <c:v>10100</c:v>
                </c:pt>
                <c:pt idx="121">
                  <c:v>10100</c:v>
                </c:pt>
                <c:pt idx="122">
                  <c:v>10100</c:v>
                </c:pt>
                <c:pt idx="123">
                  <c:v>10150</c:v>
                </c:pt>
                <c:pt idx="124">
                  <c:v>10150</c:v>
                </c:pt>
                <c:pt idx="125">
                  <c:v>10200</c:v>
                </c:pt>
                <c:pt idx="126">
                  <c:v>10200</c:v>
                </c:pt>
                <c:pt idx="127">
                  <c:v>10250</c:v>
                </c:pt>
                <c:pt idx="128">
                  <c:v>10250</c:v>
                </c:pt>
                <c:pt idx="129">
                  <c:v>10250</c:v>
                </c:pt>
                <c:pt idx="130">
                  <c:v>10300</c:v>
                </c:pt>
                <c:pt idx="131">
                  <c:v>10300</c:v>
                </c:pt>
                <c:pt idx="132">
                  <c:v>10300</c:v>
                </c:pt>
                <c:pt idx="133">
                  <c:v>10300</c:v>
                </c:pt>
                <c:pt idx="134">
                  <c:v>10350</c:v>
                </c:pt>
                <c:pt idx="135">
                  <c:v>10400</c:v>
                </c:pt>
                <c:pt idx="136">
                  <c:v>10400</c:v>
                </c:pt>
                <c:pt idx="137">
                  <c:v>10450</c:v>
                </c:pt>
                <c:pt idx="138">
                  <c:v>10450</c:v>
                </c:pt>
                <c:pt idx="139">
                  <c:v>10450</c:v>
                </c:pt>
                <c:pt idx="140">
                  <c:v>10450</c:v>
                </c:pt>
                <c:pt idx="141">
                  <c:v>10550</c:v>
                </c:pt>
                <c:pt idx="142">
                  <c:v>10550</c:v>
                </c:pt>
                <c:pt idx="143">
                  <c:v>10600</c:v>
                </c:pt>
                <c:pt idx="144">
                  <c:v>10600</c:v>
                </c:pt>
                <c:pt idx="145">
                  <c:v>10650</c:v>
                </c:pt>
                <c:pt idx="146">
                  <c:v>10700</c:v>
                </c:pt>
                <c:pt idx="147">
                  <c:v>10750</c:v>
                </c:pt>
                <c:pt idx="148">
                  <c:v>10750</c:v>
                </c:pt>
                <c:pt idx="149">
                  <c:v>10750</c:v>
                </c:pt>
                <c:pt idx="150">
                  <c:v>10800</c:v>
                </c:pt>
                <c:pt idx="151">
                  <c:v>10800</c:v>
                </c:pt>
                <c:pt idx="152">
                  <c:v>10850</c:v>
                </c:pt>
                <c:pt idx="153">
                  <c:v>10850</c:v>
                </c:pt>
                <c:pt idx="154">
                  <c:v>10900</c:v>
                </c:pt>
                <c:pt idx="155">
                  <c:v>10900</c:v>
                </c:pt>
                <c:pt idx="156">
                  <c:v>10900</c:v>
                </c:pt>
                <c:pt idx="157">
                  <c:v>10900</c:v>
                </c:pt>
                <c:pt idx="158">
                  <c:v>10950</c:v>
                </c:pt>
                <c:pt idx="159">
                  <c:v>10950</c:v>
                </c:pt>
                <c:pt idx="160">
                  <c:v>10950</c:v>
                </c:pt>
                <c:pt idx="161">
                  <c:v>11000</c:v>
                </c:pt>
                <c:pt idx="162">
                  <c:v>11000</c:v>
                </c:pt>
                <c:pt idx="163">
                  <c:v>11000</c:v>
                </c:pt>
                <c:pt idx="164">
                  <c:v>11000</c:v>
                </c:pt>
                <c:pt idx="165">
                  <c:v>11000</c:v>
                </c:pt>
                <c:pt idx="166">
                  <c:v>11050</c:v>
                </c:pt>
                <c:pt idx="167">
                  <c:v>11100</c:v>
                </c:pt>
                <c:pt idx="168">
                  <c:v>11150</c:v>
                </c:pt>
                <c:pt idx="169">
                  <c:v>11150</c:v>
                </c:pt>
                <c:pt idx="170">
                  <c:v>11150</c:v>
                </c:pt>
                <c:pt idx="171">
                  <c:v>11150</c:v>
                </c:pt>
                <c:pt idx="172">
                  <c:v>11200</c:v>
                </c:pt>
                <c:pt idx="173">
                  <c:v>11250</c:v>
                </c:pt>
                <c:pt idx="174">
                  <c:v>11300</c:v>
                </c:pt>
                <c:pt idx="175">
                  <c:v>11350</c:v>
                </c:pt>
                <c:pt idx="176">
                  <c:v>11350</c:v>
                </c:pt>
                <c:pt idx="177">
                  <c:v>11350</c:v>
                </c:pt>
                <c:pt idx="178">
                  <c:v>11400</c:v>
                </c:pt>
                <c:pt idx="179">
                  <c:v>11450</c:v>
                </c:pt>
                <c:pt idx="180">
                  <c:v>11450</c:v>
                </c:pt>
                <c:pt idx="181">
                  <c:v>11450</c:v>
                </c:pt>
                <c:pt idx="182">
                  <c:v>11450</c:v>
                </c:pt>
                <c:pt idx="183">
                  <c:v>11450</c:v>
                </c:pt>
                <c:pt idx="184">
                  <c:v>11450</c:v>
                </c:pt>
                <c:pt idx="185">
                  <c:v>11450</c:v>
                </c:pt>
                <c:pt idx="186">
                  <c:v>11600</c:v>
                </c:pt>
                <c:pt idx="187">
                  <c:v>11600</c:v>
                </c:pt>
                <c:pt idx="188">
                  <c:v>11600</c:v>
                </c:pt>
                <c:pt idx="189">
                  <c:v>11650</c:v>
                </c:pt>
                <c:pt idx="190">
                  <c:v>11650</c:v>
                </c:pt>
                <c:pt idx="191">
                  <c:v>11650</c:v>
                </c:pt>
                <c:pt idx="192">
                  <c:v>11700</c:v>
                </c:pt>
                <c:pt idx="193">
                  <c:v>11700</c:v>
                </c:pt>
                <c:pt idx="194">
                  <c:v>11700</c:v>
                </c:pt>
                <c:pt idx="195">
                  <c:v>11700</c:v>
                </c:pt>
                <c:pt idx="196">
                  <c:v>11800</c:v>
                </c:pt>
                <c:pt idx="197">
                  <c:v>11850</c:v>
                </c:pt>
                <c:pt idx="198">
                  <c:v>11850</c:v>
                </c:pt>
                <c:pt idx="199">
                  <c:v>11850</c:v>
                </c:pt>
                <c:pt idx="200">
                  <c:v>11850</c:v>
                </c:pt>
                <c:pt idx="201">
                  <c:v>11850</c:v>
                </c:pt>
                <c:pt idx="202">
                  <c:v>11950</c:v>
                </c:pt>
                <c:pt idx="203">
                  <c:v>11950</c:v>
                </c:pt>
                <c:pt idx="204">
                  <c:v>11950</c:v>
                </c:pt>
                <c:pt idx="205">
                  <c:v>11950</c:v>
                </c:pt>
                <c:pt idx="206">
                  <c:v>12000</c:v>
                </c:pt>
                <c:pt idx="207">
                  <c:v>12000</c:v>
                </c:pt>
                <c:pt idx="208">
                  <c:v>12100</c:v>
                </c:pt>
                <c:pt idx="209">
                  <c:v>12100</c:v>
                </c:pt>
                <c:pt idx="210">
                  <c:v>12100</c:v>
                </c:pt>
                <c:pt idx="211">
                  <c:v>12100</c:v>
                </c:pt>
                <c:pt idx="212">
                  <c:v>12100</c:v>
                </c:pt>
                <c:pt idx="213">
                  <c:v>12100</c:v>
                </c:pt>
                <c:pt idx="214">
                  <c:v>12100</c:v>
                </c:pt>
                <c:pt idx="215">
                  <c:v>12100</c:v>
                </c:pt>
                <c:pt idx="216">
                  <c:v>12200</c:v>
                </c:pt>
                <c:pt idx="217">
                  <c:v>12200</c:v>
                </c:pt>
                <c:pt idx="218">
                  <c:v>12200</c:v>
                </c:pt>
                <c:pt idx="219">
                  <c:v>12200</c:v>
                </c:pt>
                <c:pt idx="220">
                  <c:v>12300</c:v>
                </c:pt>
                <c:pt idx="221">
                  <c:v>12300</c:v>
                </c:pt>
                <c:pt idx="222">
                  <c:v>12300</c:v>
                </c:pt>
                <c:pt idx="223">
                  <c:v>12300</c:v>
                </c:pt>
                <c:pt idx="224">
                  <c:v>12400</c:v>
                </c:pt>
                <c:pt idx="225">
                  <c:v>12400</c:v>
                </c:pt>
                <c:pt idx="226">
                  <c:v>12400</c:v>
                </c:pt>
                <c:pt idx="227">
                  <c:v>12400</c:v>
                </c:pt>
                <c:pt idx="228">
                  <c:v>12400</c:v>
                </c:pt>
                <c:pt idx="229">
                  <c:v>12400</c:v>
                </c:pt>
                <c:pt idx="230">
                  <c:v>12400</c:v>
                </c:pt>
                <c:pt idx="231">
                  <c:v>12400</c:v>
                </c:pt>
                <c:pt idx="232">
                  <c:v>12500</c:v>
                </c:pt>
                <c:pt idx="233">
                  <c:v>12500</c:v>
                </c:pt>
                <c:pt idx="234">
                  <c:v>12500</c:v>
                </c:pt>
                <c:pt idx="235">
                  <c:v>12500</c:v>
                </c:pt>
                <c:pt idx="236">
                  <c:v>12500</c:v>
                </c:pt>
                <c:pt idx="237">
                  <c:v>12600</c:v>
                </c:pt>
                <c:pt idx="238">
                  <c:v>12600</c:v>
                </c:pt>
                <c:pt idx="239">
                  <c:v>12600</c:v>
                </c:pt>
                <c:pt idx="240">
                  <c:v>12600</c:v>
                </c:pt>
                <c:pt idx="241">
                  <c:v>12600</c:v>
                </c:pt>
                <c:pt idx="242">
                  <c:v>12600</c:v>
                </c:pt>
                <c:pt idx="243">
                  <c:v>12600</c:v>
                </c:pt>
                <c:pt idx="244">
                  <c:v>12700</c:v>
                </c:pt>
                <c:pt idx="245">
                  <c:v>12700</c:v>
                </c:pt>
                <c:pt idx="246">
                  <c:v>12700</c:v>
                </c:pt>
                <c:pt idx="247">
                  <c:v>12700</c:v>
                </c:pt>
                <c:pt idx="248">
                  <c:v>12700</c:v>
                </c:pt>
                <c:pt idx="249">
                  <c:v>12700</c:v>
                </c:pt>
                <c:pt idx="250">
                  <c:v>12700</c:v>
                </c:pt>
                <c:pt idx="251">
                  <c:v>12700</c:v>
                </c:pt>
                <c:pt idx="252">
                  <c:v>12800</c:v>
                </c:pt>
                <c:pt idx="253">
                  <c:v>12800</c:v>
                </c:pt>
                <c:pt idx="254">
                  <c:v>12900</c:v>
                </c:pt>
                <c:pt idx="255">
                  <c:v>13000</c:v>
                </c:pt>
                <c:pt idx="256">
                  <c:v>13000</c:v>
                </c:pt>
                <c:pt idx="257">
                  <c:v>13000</c:v>
                </c:pt>
                <c:pt idx="258">
                  <c:v>13100</c:v>
                </c:pt>
                <c:pt idx="259">
                  <c:v>13100</c:v>
                </c:pt>
                <c:pt idx="260">
                  <c:v>13100</c:v>
                </c:pt>
                <c:pt idx="261">
                  <c:v>13200</c:v>
                </c:pt>
                <c:pt idx="262">
                  <c:v>13200</c:v>
                </c:pt>
                <c:pt idx="263">
                  <c:v>13200</c:v>
                </c:pt>
                <c:pt idx="264">
                  <c:v>13200</c:v>
                </c:pt>
                <c:pt idx="265">
                  <c:v>13200</c:v>
                </c:pt>
                <c:pt idx="266">
                  <c:v>13300</c:v>
                </c:pt>
                <c:pt idx="267">
                  <c:v>13300</c:v>
                </c:pt>
                <c:pt idx="268">
                  <c:v>13300</c:v>
                </c:pt>
                <c:pt idx="269">
                  <c:v>13400</c:v>
                </c:pt>
                <c:pt idx="270">
                  <c:v>13400</c:v>
                </c:pt>
                <c:pt idx="271">
                  <c:v>13400</c:v>
                </c:pt>
                <c:pt idx="272">
                  <c:v>13400</c:v>
                </c:pt>
                <c:pt idx="273">
                  <c:v>13400</c:v>
                </c:pt>
                <c:pt idx="274">
                  <c:v>13400</c:v>
                </c:pt>
                <c:pt idx="275">
                  <c:v>13400</c:v>
                </c:pt>
                <c:pt idx="276">
                  <c:v>13400</c:v>
                </c:pt>
                <c:pt idx="277">
                  <c:v>13400</c:v>
                </c:pt>
                <c:pt idx="278">
                  <c:v>13500</c:v>
                </c:pt>
                <c:pt idx="279">
                  <c:v>13500</c:v>
                </c:pt>
                <c:pt idx="280">
                  <c:v>13600</c:v>
                </c:pt>
                <c:pt idx="281">
                  <c:v>13600</c:v>
                </c:pt>
                <c:pt idx="282">
                  <c:v>13600</c:v>
                </c:pt>
                <c:pt idx="283">
                  <c:v>13700</c:v>
                </c:pt>
                <c:pt idx="284">
                  <c:v>13700</c:v>
                </c:pt>
                <c:pt idx="285">
                  <c:v>13700</c:v>
                </c:pt>
                <c:pt idx="286">
                  <c:v>13700</c:v>
                </c:pt>
                <c:pt idx="287">
                  <c:v>13700</c:v>
                </c:pt>
                <c:pt idx="288">
                  <c:v>13700</c:v>
                </c:pt>
                <c:pt idx="289">
                  <c:v>13700</c:v>
                </c:pt>
                <c:pt idx="290">
                  <c:v>13700</c:v>
                </c:pt>
                <c:pt idx="291">
                  <c:v>13700</c:v>
                </c:pt>
                <c:pt idx="292">
                  <c:v>13700</c:v>
                </c:pt>
                <c:pt idx="293">
                  <c:v>13900</c:v>
                </c:pt>
                <c:pt idx="294">
                  <c:v>13900</c:v>
                </c:pt>
                <c:pt idx="295">
                  <c:v>13900</c:v>
                </c:pt>
                <c:pt idx="296">
                  <c:v>14000</c:v>
                </c:pt>
                <c:pt idx="297">
                  <c:v>14100</c:v>
                </c:pt>
                <c:pt idx="298">
                  <c:v>14200</c:v>
                </c:pt>
                <c:pt idx="299">
                  <c:v>14200</c:v>
                </c:pt>
                <c:pt idx="300">
                  <c:v>14200</c:v>
                </c:pt>
                <c:pt idx="301">
                  <c:v>14200</c:v>
                </c:pt>
                <c:pt idx="302">
                  <c:v>14200</c:v>
                </c:pt>
                <c:pt idx="303">
                  <c:v>14200</c:v>
                </c:pt>
                <c:pt idx="304">
                  <c:v>14300</c:v>
                </c:pt>
                <c:pt idx="305">
                  <c:v>14300</c:v>
                </c:pt>
                <c:pt idx="306">
                  <c:v>14300</c:v>
                </c:pt>
                <c:pt idx="307">
                  <c:v>14300</c:v>
                </c:pt>
                <c:pt idx="308">
                  <c:v>14300</c:v>
                </c:pt>
                <c:pt idx="309">
                  <c:v>14300</c:v>
                </c:pt>
                <c:pt idx="310">
                  <c:v>14400</c:v>
                </c:pt>
                <c:pt idx="311">
                  <c:v>14400</c:v>
                </c:pt>
                <c:pt idx="312">
                  <c:v>14400</c:v>
                </c:pt>
                <c:pt idx="313">
                  <c:v>14500</c:v>
                </c:pt>
                <c:pt idx="314">
                  <c:v>14500</c:v>
                </c:pt>
                <c:pt idx="315">
                  <c:v>14500</c:v>
                </c:pt>
                <c:pt idx="316">
                  <c:v>14500</c:v>
                </c:pt>
                <c:pt idx="317">
                  <c:v>14500</c:v>
                </c:pt>
                <c:pt idx="318">
                  <c:v>14500</c:v>
                </c:pt>
                <c:pt idx="319">
                  <c:v>14500</c:v>
                </c:pt>
                <c:pt idx="320">
                  <c:v>14600</c:v>
                </c:pt>
                <c:pt idx="321">
                  <c:v>14600</c:v>
                </c:pt>
                <c:pt idx="322">
                  <c:v>14700</c:v>
                </c:pt>
                <c:pt idx="323">
                  <c:v>14700</c:v>
                </c:pt>
                <c:pt idx="324">
                  <c:v>14700</c:v>
                </c:pt>
                <c:pt idx="325">
                  <c:v>14800</c:v>
                </c:pt>
                <c:pt idx="326">
                  <c:v>14800</c:v>
                </c:pt>
                <c:pt idx="327">
                  <c:v>14800</c:v>
                </c:pt>
                <c:pt idx="328">
                  <c:v>14900</c:v>
                </c:pt>
                <c:pt idx="329">
                  <c:v>14900</c:v>
                </c:pt>
                <c:pt idx="330">
                  <c:v>14900</c:v>
                </c:pt>
                <c:pt idx="331">
                  <c:v>14900</c:v>
                </c:pt>
                <c:pt idx="332">
                  <c:v>14900</c:v>
                </c:pt>
                <c:pt idx="333">
                  <c:v>15000</c:v>
                </c:pt>
                <c:pt idx="334">
                  <c:v>15000</c:v>
                </c:pt>
                <c:pt idx="335">
                  <c:v>15000</c:v>
                </c:pt>
                <c:pt idx="336">
                  <c:v>15100</c:v>
                </c:pt>
                <c:pt idx="337">
                  <c:v>15100</c:v>
                </c:pt>
                <c:pt idx="338">
                  <c:v>15200</c:v>
                </c:pt>
                <c:pt idx="339">
                  <c:v>15300</c:v>
                </c:pt>
                <c:pt idx="340">
                  <c:v>15300</c:v>
                </c:pt>
                <c:pt idx="341">
                  <c:v>15300</c:v>
                </c:pt>
                <c:pt idx="342">
                  <c:v>15500</c:v>
                </c:pt>
                <c:pt idx="343">
                  <c:v>15500</c:v>
                </c:pt>
                <c:pt idx="344">
                  <c:v>15700</c:v>
                </c:pt>
                <c:pt idx="345">
                  <c:v>15700</c:v>
                </c:pt>
                <c:pt idx="346">
                  <c:v>15800</c:v>
                </c:pt>
                <c:pt idx="347">
                  <c:v>15900</c:v>
                </c:pt>
                <c:pt idx="348">
                  <c:v>16000</c:v>
                </c:pt>
                <c:pt idx="349">
                  <c:v>16000</c:v>
                </c:pt>
                <c:pt idx="350">
                  <c:v>16100</c:v>
                </c:pt>
                <c:pt idx="351">
                  <c:v>16100</c:v>
                </c:pt>
                <c:pt idx="352">
                  <c:v>16100</c:v>
                </c:pt>
                <c:pt idx="353">
                  <c:v>16100</c:v>
                </c:pt>
                <c:pt idx="354">
                  <c:v>16200</c:v>
                </c:pt>
                <c:pt idx="355">
                  <c:v>16200</c:v>
                </c:pt>
                <c:pt idx="356">
                  <c:v>16300</c:v>
                </c:pt>
                <c:pt idx="357">
                  <c:v>16300</c:v>
                </c:pt>
                <c:pt idx="358">
                  <c:v>16400</c:v>
                </c:pt>
                <c:pt idx="359">
                  <c:v>16400</c:v>
                </c:pt>
                <c:pt idx="360">
                  <c:v>16500</c:v>
                </c:pt>
                <c:pt idx="361">
                  <c:v>16600</c:v>
                </c:pt>
                <c:pt idx="362">
                  <c:v>16600</c:v>
                </c:pt>
                <c:pt idx="363">
                  <c:v>16800</c:v>
                </c:pt>
                <c:pt idx="364">
                  <c:v>16900</c:v>
                </c:pt>
                <c:pt idx="365">
                  <c:v>16900</c:v>
                </c:pt>
                <c:pt idx="366">
                  <c:v>17250</c:v>
                </c:pt>
                <c:pt idx="367">
                  <c:v>17250</c:v>
                </c:pt>
                <c:pt idx="368">
                  <c:v>17250</c:v>
                </c:pt>
                <c:pt idx="369">
                  <c:v>17250</c:v>
                </c:pt>
                <c:pt idx="370">
                  <c:v>17500</c:v>
                </c:pt>
                <c:pt idx="371">
                  <c:v>17500</c:v>
                </c:pt>
                <c:pt idx="372">
                  <c:v>17500</c:v>
                </c:pt>
                <c:pt idx="373">
                  <c:v>17750</c:v>
                </c:pt>
                <c:pt idx="374">
                  <c:v>17750</c:v>
                </c:pt>
                <c:pt idx="375">
                  <c:v>17750</c:v>
                </c:pt>
                <c:pt idx="376">
                  <c:v>17750</c:v>
                </c:pt>
                <c:pt idx="377">
                  <c:v>17750</c:v>
                </c:pt>
                <c:pt idx="378">
                  <c:v>17750</c:v>
                </c:pt>
                <c:pt idx="379">
                  <c:v>18000</c:v>
                </c:pt>
                <c:pt idx="380">
                  <c:v>18250</c:v>
                </c:pt>
                <c:pt idx="381">
                  <c:v>18250</c:v>
                </c:pt>
                <c:pt idx="382">
                  <c:v>18250</c:v>
                </c:pt>
                <c:pt idx="383">
                  <c:v>18250</c:v>
                </c:pt>
                <c:pt idx="384">
                  <c:v>18250</c:v>
                </c:pt>
                <c:pt idx="385">
                  <c:v>18250</c:v>
                </c:pt>
                <c:pt idx="386">
                  <c:v>18500</c:v>
                </c:pt>
                <c:pt idx="387">
                  <c:v>18750</c:v>
                </c:pt>
                <c:pt idx="388">
                  <c:v>19000</c:v>
                </c:pt>
                <c:pt idx="389">
                  <c:v>19250</c:v>
                </c:pt>
                <c:pt idx="390">
                  <c:v>19250</c:v>
                </c:pt>
                <c:pt idx="391">
                  <c:v>19500</c:v>
                </c:pt>
                <c:pt idx="392">
                  <c:v>19500</c:v>
                </c:pt>
                <c:pt idx="393">
                  <c:v>19500</c:v>
                </c:pt>
                <c:pt idx="394">
                  <c:v>19750</c:v>
                </c:pt>
                <c:pt idx="395">
                  <c:v>20000</c:v>
                </c:pt>
                <c:pt idx="396">
                  <c:v>20000</c:v>
                </c:pt>
                <c:pt idx="397">
                  <c:v>20000</c:v>
                </c:pt>
                <c:pt idx="398">
                  <c:v>20250</c:v>
                </c:pt>
                <c:pt idx="399">
                  <c:v>20500</c:v>
                </c:pt>
                <c:pt idx="400">
                  <c:v>20750</c:v>
                </c:pt>
                <c:pt idx="401">
                  <c:v>20750</c:v>
                </c:pt>
                <c:pt idx="402">
                  <c:v>21000</c:v>
                </c:pt>
                <c:pt idx="403">
                  <c:v>21000</c:v>
                </c:pt>
                <c:pt idx="404">
                  <c:v>21500</c:v>
                </c:pt>
                <c:pt idx="405">
                  <c:v>21750</c:v>
                </c:pt>
                <c:pt idx="406">
                  <c:v>22000</c:v>
                </c:pt>
                <c:pt idx="407">
                  <c:v>23500</c:v>
                </c:pt>
                <c:pt idx="408">
                  <c:v>23500</c:v>
                </c:pt>
                <c:pt idx="409">
                  <c:v>24000</c:v>
                </c:pt>
                <c:pt idx="410">
                  <c:v>24000</c:v>
                </c:pt>
                <c:pt idx="411">
                  <c:v>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2-43A4-BE42-CA4378C75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27664"/>
        <c:axId val="395928912"/>
      </c:scatterChart>
      <c:valAx>
        <c:axId val="39592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8912"/>
        <c:crosses val="autoZero"/>
        <c:crossBetween val="midCat"/>
      </c:valAx>
      <c:valAx>
        <c:axId val="395928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prezzo auto 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7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'distrib residui'!$V$1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'distrib residui'!$V$2:$V$413</c:f>
              <c:numCache>
                <c:formatCode>General</c:formatCode>
                <c:ptCount val="412"/>
                <c:pt idx="0">
                  <c:v>-3.5348515016689905</c:v>
                </c:pt>
                <c:pt idx="1">
                  <c:v>-3.06444512062094</c:v>
                </c:pt>
                <c:pt idx="2">
                  <c:v>-2.6968404000691595</c:v>
                </c:pt>
                <c:pt idx="3">
                  <c:v>-2.5945244760757613</c:v>
                </c:pt>
                <c:pt idx="4">
                  <c:v>-2.5415386213863389</c:v>
                </c:pt>
                <c:pt idx="5">
                  <c:v>-2.4347861885096291</c:v>
                </c:pt>
                <c:pt idx="6">
                  <c:v>-2.3860141656853888</c:v>
                </c:pt>
                <c:pt idx="7">
                  <c:v>-2.2629659833874829</c:v>
                </c:pt>
                <c:pt idx="8">
                  <c:v>-2.1595937870440776</c:v>
                </c:pt>
                <c:pt idx="9">
                  <c:v>-2.0014480227809286</c:v>
                </c:pt>
                <c:pt idx="10">
                  <c:v>-1.9251447312327692</c:v>
                </c:pt>
                <c:pt idx="11">
                  <c:v>-1.8214012102927619</c:v>
                </c:pt>
                <c:pt idx="12">
                  <c:v>-1.766768077682632</c:v>
                </c:pt>
                <c:pt idx="13">
                  <c:v>-1.7137317085431025</c:v>
                </c:pt>
                <c:pt idx="14">
                  <c:v>-1.6888714492984052</c:v>
                </c:pt>
                <c:pt idx="15">
                  <c:v>-1.6818589598215414</c:v>
                </c:pt>
                <c:pt idx="16">
                  <c:v>-1.6688937285642764</c:v>
                </c:pt>
                <c:pt idx="17">
                  <c:v>-1.6522844052082242</c:v>
                </c:pt>
                <c:pt idx="18">
                  <c:v>-1.620952442969964</c:v>
                </c:pt>
                <c:pt idx="19">
                  <c:v>-1.6023701669470471</c:v>
                </c:pt>
                <c:pt idx="20">
                  <c:v>-1.5942068515737018</c:v>
                </c:pt>
                <c:pt idx="21">
                  <c:v>-1.576157378453634</c:v>
                </c:pt>
                <c:pt idx="22">
                  <c:v>-1.5154044669735858</c:v>
                </c:pt>
                <c:pt idx="23">
                  <c:v>-1.4576992806671842</c:v>
                </c:pt>
                <c:pt idx="24">
                  <c:v>-1.4342854178518256</c:v>
                </c:pt>
                <c:pt idx="25">
                  <c:v>-1.4189377268277559</c:v>
                </c:pt>
                <c:pt idx="26">
                  <c:v>-1.4067102996426046</c:v>
                </c:pt>
                <c:pt idx="27">
                  <c:v>-1.3885661861929695</c:v>
                </c:pt>
                <c:pt idx="28">
                  <c:v>-1.3730796167979331</c:v>
                </c:pt>
                <c:pt idx="29">
                  <c:v>-1.3688655466097552</c:v>
                </c:pt>
                <c:pt idx="30">
                  <c:v>-1.3664451441788001</c:v>
                </c:pt>
                <c:pt idx="31">
                  <c:v>-1.3585148804945864</c:v>
                </c:pt>
                <c:pt idx="32">
                  <c:v>-1.3326638857132558</c:v>
                </c:pt>
                <c:pt idx="33">
                  <c:v>-1.3289893008450728</c:v>
                </c:pt>
                <c:pt idx="34">
                  <c:v>-1.3218369394876739</c:v>
                </c:pt>
                <c:pt idx="35">
                  <c:v>-1.2355052867084648</c:v>
                </c:pt>
                <c:pt idx="36">
                  <c:v>-1.2219703117215583</c:v>
                </c:pt>
                <c:pt idx="37">
                  <c:v>-1.2059036239258771</c:v>
                </c:pt>
                <c:pt idx="38">
                  <c:v>-1.1825506204882474</c:v>
                </c:pt>
                <c:pt idx="39">
                  <c:v>-1.1761122016917356</c:v>
                </c:pt>
                <c:pt idx="40">
                  <c:v>-1.1761122016917356</c:v>
                </c:pt>
                <c:pt idx="41">
                  <c:v>-1.1710944116965634</c:v>
                </c:pt>
                <c:pt idx="42">
                  <c:v>-1.1710292824078341</c:v>
                </c:pt>
                <c:pt idx="43">
                  <c:v>-1.1426829755485226</c:v>
                </c:pt>
                <c:pt idx="44">
                  <c:v>-1.1384044993683826</c:v>
                </c:pt>
                <c:pt idx="45">
                  <c:v>-1.1247545372651131</c:v>
                </c:pt>
                <c:pt idx="46">
                  <c:v>-1.103373335564142</c:v>
                </c:pt>
                <c:pt idx="47">
                  <c:v>-1.1004018100500454</c:v>
                </c:pt>
                <c:pt idx="48">
                  <c:v>-1.0870346706804463</c:v>
                </c:pt>
                <c:pt idx="49">
                  <c:v>-1.0812068450916095</c:v>
                </c:pt>
                <c:pt idx="50">
                  <c:v>-1.0781645705025487</c:v>
                </c:pt>
                <c:pt idx="51">
                  <c:v>-1.0520728465891735</c:v>
                </c:pt>
                <c:pt idx="52">
                  <c:v>-1.0468579088808863</c:v>
                </c:pt>
                <c:pt idx="53">
                  <c:v>-1.0404346840963428</c:v>
                </c:pt>
                <c:pt idx="54">
                  <c:v>-1.0335200816070951</c:v>
                </c:pt>
                <c:pt idx="55">
                  <c:v>-1.0330383172054673</c:v>
                </c:pt>
                <c:pt idx="56">
                  <c:v>-1.0330383172054673</c:v>
                </c:pt>
                <c:pt idx="57">
                  <c:v>-1.0268801881467573</c:v>
                </c:pt>
                <c:pt idx="58">
                  <c:v>-1.0247970125822676</c:v>
                </c:pt>
                <c:pt idx="59">
                  <c:v>-1.0224711838065861</c:v>
                </c:pt>
                <c:pt idx="60">
                  <c:v>-0.96510714661571217</c:v>
                </c:pt>
                <c:pt idx="61">
                  <c:v>-0.94466604947479904</c:v>
                </c:pt>
                <c:pt idx="62">
                  <c:v>-0.9299850858947416</c:v>
                </c:pt>
                <c:pt idx="63">
                  <c:v>-0.91855464473105952</c:v>
                </c:pt>
                <c:pt idx="64">
                  <c:v>-0.91626631057666785</c:v>
                </c:pt>
                <c:pt idx="65">
                  <c:v>-0.91339242539940868</c:v>
                </c:pt>
                <c:pt idx="66">
                  <c:v>-0.87561044749565431</c:v>
                </c:pt>
                <c:pt idx="67">
                  <c:v>-0.85700224397705149</c:v>
                </c:pt>
                <c:pt idx="68">
                  <c:v>-0.84136457246297647</c:v>
                </c:pt>
                <c:pt idx="69">
                  <c:v>-0.83826886583509597</c:v>
                </c:pt>
                <c:pt idx="70">
                  <c:v>-0.82822467538520517</c:v>
                </c:pt>
                <c:pt idx="71">
                  <c:v>-0.81614782382092677</c:v>
                </c:pt>
                <c:pt idx="72">
                  <c:v>-0.81568574024966523</c:v>
                </c:pt>
                <c:pt idx="73">
                  <c:v>-0.81114413394722873</c:v>
                </c:pt>
                <c:pt idx="74">
                  <c:v>-0.81055486925490838</c:v>
                </c:pt>
                <c:pt idx="75">
                  <c:v>-0.80924732145315326</c:v>
                </c:pt>
                <c:pt idx="76">
                  <c:v>-0.80301591032361197</c:v>
                </c:pt>
                <c:pt idx="77">
                  <c:v>-0.79318063365747216</c:v>
                </c:pt>
                <c:pt idx="78">
                  <c:v>-0.78385048614939401</c:v>
                </c:pt>
                <c:pt idx="79">
                  <c:v>-0.77692418641023686</c:v>
                </c:pt>
                <c:pt idx="80">
                  <c:v>-0.77342594479093052</c:v>
                </c:pt>
                <c:pt idx="81">
                  <c:v>-0.77079977881660233</c:v>
                </c:pt>
                <c:pt idx="82">
                  <c:v>-0.74964835240333094</c:v>
                </c:pt>
                <c:pt idx="83">
                  <c:v>-0.74732252362764928</c:v>
                </c:pt>
                <c:pt idx="84">
                  <c:v>-0.74655264577545044</c:v>
                </c:pt>
                <c:pt idx="85">
                  <c:v>-0.7239695201900197</c:v>
                </c:pt>
                <c:pt idx="86">
                  <c:v>-0.71883864919526286</c:v>
                </c:pt>
                <c:pt idx="87">
                  <c:v>-0.68601481232591588</c:v>
                </c:pt>
                <c:pt idx="88">
                  <c:v>-0.68170972473128499</c:v>
                </c:pt>
                <c:pt idx="89">
                  <c:v>-0.67298053916544009</c:v>
                </c:pt>
                <c:pt idx="90">
                  <c:v>-0.66848385482320427</c:v>
                </c:pt>
                <c:pt idx="91">
                  <c:v>-0.66665520136851275</c:v>
                </c:pt>
                <c:pt idx="92">
                  <c:v>-0.644792235265914</c:v>
                </c:pt>
                <c:pt idx="93">
                  <c:v>-0.64340598455212283</c:v>
                </c:pt>
                <c:pt idx="94">
                  <c:v>-0.63225330013037406</c:v>
                </c:pt>
                <c:pt idx="95">
                  <c:v>-0.61958347020432081</c:v>
                </c:pt>
                <c:pt idx="96">
                  <c:v>-0.61207402231386254</c:v>
                </c:pt>
                <c:pt idx="97">
                  <c:v>-0.60112653800640525</c:v>
                </c:pt>
                <c:pt idx="98">
                  <c:v>-0.60046178731671762</c:v>
                </c:pt>
                <c:pt idx="99">
                  <c:v>-0.59525954036790829</c:v>
                </c:pt>
                <c:pt idx="100">
                  <c:v>-0.58810717901050924</c:v>
                </c:pt>
                <c:pt idx="101">
                  <c:v>-0.5818535837981148</c:v>
                </c:pt>
                <c:pt idx="102">
                  <c:v>-0.57676763476355875</c:v>
                </c:pt>
                <c:pt idx="103">
                  <c:v>-0.57267775532374732</c:v>
                </c:pt>
                <c:pt idx="104">
                  <c:v>-0.56800098431980051</c:v>
                </c:pt>
                <c:pt idx="105">
                  <c:v>-0.55839124277373831</c:v>
                </c:pt>
                <c:pt idx="106">
                  <c:v>-0.55307601520626837</c:v>
                </c:pt>
                <c:pt idx="107">
                  <c:v>-0.5516897644924772</c:v>
                </c:pt>
                <c:pt idx="108">
                  <c:v>-0.54099916364198997</c:v>
                </c:pt>
                <c:pt idx="109">
                  <c:v>-0.53947032088777758</c:v>
                </c:pt>
                <c:pt idx="110">
                  <c:v>-0.53947032088777758</c:v>
                </c:pt>
                <c:pt idx="111">
                  <c:v>-0.53533386935573057</c:v>
                </c:pt>
                <c:pt idx="112">
                  <c:v>-0.53409866127421657</c:v>
                </c:pt>
                <c:pt idx="113">
                  <c:v>-0.53306889995777629</c:v>
                </c:pt>
                <c:pt idx="114">
                  <c:v>-0.53194305920639395</c:v>
                </c:pt>
                <c:pt idx="115">
                  <c:v>-0.52908087127904435</c:v>
                </c:pt>
                <c:pt idx="116">
                  <c:v>-0.52908087127904435</c:v>
                </c:pt>
                <c:pt idx="117">
                  <c:v>-0.52142084776771003</c:v>
                </c:pt>
                <c:pt idx="118">
                  <c:v>-0.5087455672570721</c:v>
                </c:pt>
                <c:pt idx="119">
                  <c:v>-0.5087455672570721</c:v>
                </c:pt>
                <c:pt idx="120">
                  <c:v>-0.50354332030826265</c:v>
                </c:pt>
                <c:pt idx="121">
                  <c:v>-0.49656058852301277</c:v>
                </c:pt>
                <c:pt idx="122">
                  <c:v>-0.49361221085795481</c:v>
                </c:pt>
                <c:pt idx="123">
                  <c:v>-0.49361221085795481</c:v>
                </c:pt>
                <c:pt idx="124">
                  <c:v>-0.49361221085795481</c:v>
                </c:pt>
                <c:pt idx="125">
                  <c:v>-0.48505141470391311</c:v>
                </c:pt>
                <c:pt idx="126">
                  <c:v>-0.48390785872570496</c:v>
                </c:pt>
                <c:pt idx="127">
                  <c:v>-0.47217386344871259</c:v>
                </c:pt>
                <c:pt idx="128">
                  <c:v>-0.46355220791693691</c:v>
                </c:pt>
                <c:pt idx="129">
                  <c:v>-0.46355220791693691</c:v>
                </c:pt>
                <c:pt idx="130">
                  <c:v>-0.45997354443283167</c:v>
                </c:pt>
                <c:pt idx="131">
                  <c:v>-0.45591741620147735</c:v>
                </c:pt>
                <c:pt idx="132">
                  <c:v>-0.44368998901632611</c:v>
                </c:pt>
                <c:pt idx="133">
                  <c:v>-0.43729952193066945</c:v>
                </c:pt>
                <c:pt idx="134">
                  <c:v>-0.43615103008502965</c:v>
                </c:pt>
                <c:pt idx="135">
                  <c:v>-0.43615103008502965</c:v>
                </c:pt>
                <c:pt idx="136">
                  <c:v>-0.43042665423033211</c:v>
                </c:pt>
                <c:pt idx="137">
                  <c:v>-0.42631575341888983</c:v>
                </c:pt>
                <c:pt idx="138">
                  <c:v>-0.42081691268426996</c:v>
                </c:pt>
                <c:pt idx="139">
                  <c:v>-0.41005930617165454</c:v>
                </c:pt>
                <c:pt idx="140">
                  <c:v>-0.40895321507135801</c:v>
                </c:pt>
                <c:pt idx="141">
                  <c:v>-0.4088718412213832</c:v>
                </c:pt>
                <c:pt idx="142">
                  <c:v>-0.4088718412213832</c:v>
                </c:pt>
                <c:pt idx="143">
                  <c:v>-0.39842114367882364</c:v>
                </c:pt>
                <c:pt idx="144">
                  <c:v>-0.38384651767824163</c:v>
                </c:pt>
                <c:pt idx="145">
                  <c:v>-0.38384651767824163</c:v>
                </c:pt>
                <c:pt idx="146">
                  <c:v>-0.38045764338906701</c:v>
                </c:pt>
                <c:pt idx="147">
                  <c:v>-0.35967874417159551</c:v>
                </c:pt>
                <c:pt idx="148">
                  <c:v>-0.35756672352269886</c:v>
                </c:pt>
                <c:pt idx="149">
                  <c:v>-0.34963645983848513</c:v>
                </c:pt>
                <c:pt idx="150">
                  <c:v>-0.34851061908710279</c:v>
                </c:pt>
                <c:pt idx="151">
                  <c:v>-0.34338720517463339</c:v>
                </c:pt>
                <c:pt idx="152">
                  <c:v>-0.33692536213492585</c:v>
                </c:pt>
                <c:pt idx="153">
                  <c:v>-0.33369077713607864</c:v>
                </c:pt>
                <c:pt idx="154">
                  <c:v>-0.33369077713607864</c:v>
                </c:pt>
                <c:pt idx="155">
                  <c:v>-0.33369077713607864</c:v>
                </c:pt>
                <c:pt idx="156">
                  <c:v>-0.32910069262462438</c:v>
                </c:pt>
                <c:pt idx="157">
                  <c:v>-0.32910069262462438</c:v>
                </c:pt>
                <c:pt idx="158">
                  <c:v>-0.32531312713778088</c:v>
                </c:pt>
                <c:pt idx="159">
                  <c:v>-0.32081393954305809</c:v>
                </c:pt>
                <c:pt idx="160">
                  <c:v>-0.31312814840372161</c:v>
                </c:pt>
                <c:pt idx="161">
                  <c:v>-0.30265250905728003</c:v>
                </c:pt>
                <c:pt idx="162">
                  <c:v>-0.30265250905728003</c:v>
                </c:pt>
                <c:pt idx="163">
                  <c:v>-0.30265250905728003</c:v>
                </c:pt>
                <c:pt idx="164">
                  <c:v>-0.301618974584622</c:v>
                </c:pt>
                <c:pt idx="165">
                  <c:v>-0.301618974584622</c:v>
                </c:pt>
                <c:pt idx="166">
                  <c:v>-0.29213029761859605</c:v>
                </c:pt>
                <c:pt idx="167">
                  <c:v>-0.28797154547722253</c:v>
                </c:pt>
                <c:pt idx="168">
                  <c:v>-0.27248497608218619</c:v>
                </c:pt>
                <c:pt idx="169">
                  <c:v>-0.26538841989179179</c:v>
                </c:pt>
                <c:pt idx="170">
                  <c:v>-0.26432166070884083</c:v>
                </c:pt>
                <c:pt idx="171">
                  <c:v>-0.26084681358935524</c:v>
                </c:pt>
                <c:pt idx="172">
                  <c:v>-0.26025754889703495</c:v>
                </c:pt>
                <c:pt idx="173">
                  <c:v>-0.26025754889703495</c:v>
                </c:pt>
                <c:pt idx="174">
                  <c:v>-0.26025754889703495</c:v>
                </c:pt>
                <c:pt idx="175">
                  <c:v>-0.26025754889703495</c:v>
                </c:pt>
                <c:pt idx="176">
                  <c:v>-0.25386708181137829</c:v>
                </c:pt>
                <c:pt idx="177">
                  <c:v>-0.24520914207528027</c:v>
                </c:pt>
                <c:pt idx="178">
                  <c:v>-0.23137738613854761</c:v>
                </c:pt>
                <c:pt idx="179">
                  <c:v>-0.22743371202768803</c:v>
                </c:pt>
                <c:pt idx="180">
                  <c:v>-0.22141192834407603</c:v>
                </c:pt>
                <c:pt idx="181">
                  <c:v>-0.22050245845872882</c:v>
                </c:pt>
                <c:pt idx="182">
                  <c:v>-0.21206212974901673</c:v>
                </c:pt>
                <c:pt idx="183">
                  <c:v>-0.20990275452497639</c:v>
                </c:pt>
                <c:pt idx="184">
                  <c:v>-0.20686047993591569</c:v>
                </c:pt>
                <c:pt idx="185">
                  <c:v>-0.20277500986537678</c:v>
                </c:pt>
                <c:pt idx="186">
                  <c:v>-0.19152636253515601</c:v>
                </c:pt>
                <c:pt idx="187">
                  <c:v>-0.1862111349676861</c:v>
                </c:pt>
                <c:pt idx="188">
                  <c:v>-0.18323960945358972</c:v>
                </c:pt>
                <c:pt idx="189">
                  <c:v>-0.18076875602254061</c:v>
                </c:pt>
                <c:pt idx="190">
                  <c:v>-0.1741342834034077</c:v>
                </c:pt>
                <c:pt idx="191">
                  <c:v>-0.1741342834034077</c:v>
                </c:pt>
                <c:pt idx="192">
                  <c:v>-0.1741342834034077</c:v>
                </c:pt>
                <c:pt idx="193">
                  <c:v>-0.1685413288373894</c:v>
                </c:pt>
                <c:pt idx="194">
                  <c:v>-0.13891169450026197</c:v>
                </c:pt>
                <c:pt idx="195">
                  <c:v>-0.12674733061937249</c:v>
                </c:pt>
                <c:pt idx="196">
                  <c:v>-0.12674733061937249</c:v>
                </c:pt>
                <c:pt idx="197">
                  <c:v>-0.10941988402157257</c:v>
                </c:pt>
                <c:pt idx="198">
                  <c:v>-0.10480216484268051</c:v>
                </c:pt>
                <c:pt idx="199">
                  <c:v>-9.0820330039857608E-2</c:v>
                </c:pt>
                <c:pt idx="200">
                  <c:v>-8.5554294343588744E-2</c:v>
                </c:pt>
                <c:pt idx="201">
                  <c:v>-8.2418063343762116E-2</c:v>
                </c:pt>
                <c:pt idx="202">
                  <c:v>-7.7414373470064107E-2</c:v>
                </c:pt>
                <c:pt idx="203">
                  <c:v>-7.0499770980816459E-2</c:v>
                </c:pt>
                <c:pt idx="204">
                  <c:v>-7.0499770980816459E-2</c:v>
                </c:pt>
                <c:pt idx="205">
                  <c:v>-6.3561773991749781E-2</c:v>
                </c:pt>
                <c:pt idx="206">
                  <c:v>-6.1776701955989125E-2</c:v>
                </c:pt>
                <c:pt idx="207">
                  <c:v>-5.3952032445687657E-2</c:v>
                </c:pt>
                <c:pt idx="208">
                  <c:v>-3.5031110559726915E-2</c:v>
                </c:pt>
                <c:pt idx="209">
                  <c:v>-3.4448717595001892E-2</c:v>
                </c:pt>
                <c:pt idx="210">
                  <c:v>-2.7503848878343274E-2</c:v>
                </c:pt>
                <c:pt idx="211">
                  <c:v>-2.4159896549366067E-2</c:v>
                </c:pt>
                <c:pt idx="212">
                  <c:v>-2.342803981662453E-2</c:v>
                </c:pt>
                <c:pt idx="213">
                  <c:v>-1.3085944783034932E-2</c:v>
                </c:pt>
                <c:pt idx="214">
                  <c:v>-1.3085944783034932E-2</c:v>
                </c:pt>
                <c:pt idx="215">
                  <c:v>-1.2822885298285793E-2</c:v>
                </c:pt>
                <c:pt idx="216">
                  <c:v>-2.7786948483949441E-3</c:v>
                </c:pt>
                <c:pt idx="217">
                  <c:v>-1.3924441346037692E-3</c:v>
                </c:pt>
                <c:pt idx="218">
                  <c:v>-1.3924441346037692E-3</c:v>
                </c:pt>
                <c:pt idx="219">
                  <c:v>2.6636840967505398E-3</c:v>
                </c:pt>
                <c:pt idx="220">
                  <c:v>2.6636840967505398E-3</c:v>
                </c:pt>
                <c:pt idx="221">
                  <c:v>1.6198659083656919E-2</c:v>
                </c:pt>
                <c:pt idx="222">
                  <c:v>1.7228420400097207E-2</c:v>
                </c:pt>
                <c:pt idx="223">
                  <c:v>1.7228420400097207E-2</c:v>
                </c:pt>
                <c:pt idx="224">
                  <c:v>1.8354261151479517E-2</c:v>
                </c:pt>
                <c:pt idx="225">
                  <c:v>5.3736731834860711E-2</c:v>
                </c:pt>
                <c:pt idx="226">
                  <c:v>5.3736731834860711E-2</c:v>
                </c:pt>
                <c:pt idx="227">
                  <c:v>5.4646201720207899E-2</c:v>
                </c:pt>
                <c:pt idx="228">
                  <c:v>6.0749221311724555E-2</c:v>
                </c:pt>
                <c:pt idx="229">
                  <c:v>6.308653042991999E-2</c:v>
                </c:pt>
                <c:pt idx="230">
                  <c:v>8.7409863130624196E-2</c:v>
                </c:pt>
                <c:pt idx="231">
                  <c:v>8.8937525211250631E-2</c:v>
                </c:pt>
                <c:pt idx="232">
                  <c:v>9.0378855648851966E-2</c:v>
                </c:pt>
                <c:pt idx="233">
                  <c:v>9.4379904156396119E-2</c:v>
                </c:pt>
                <c:pt idx="234">
                  <c:v>0.10101437677552903</c:v>
                </c:pt>
                <c:pt idx="235">
                  <c:v>0.10101437677552903</c:v>
                </c:pt>
                <c:pt idx="236">
                  <c:v>0.10101437677552903</c:v>
                </c:pt>
                <c:pt idx="237">
                  <c:v>0.10101437677552903</c:v>
                </c:pt>
                <c:pt idx="238">
                  <c:v>0.1079148791433025</c:v>
                </c:pt>
                <c:pt idx="239">
                  <c:v>0.1122475716619913</c:v>
                </c:pt>
                <c:pt idx="240">
                  <c:v>0.12489032316214922</c:v>
                </c:pt>
                <c:pt idx="241">
                  <c:v>0.13865804370064511</c:v>
                </c:pt>
                <c:pt idx="242">
                  <c:v>0.14840132955956423</c:v>
                </c:pt>
                <c:pt idx="243">
                  <c:v>0.14840132955956423</c:v>
                </c:pt>
                <c:pt idx="244">
                  <c:v>0.15515670689104785</c:v>
                </c:pt>
                <c:pt idx="245">
                  <c:v>0.1569621257136059</c:v>
                </c:pt>
                <c:pt idx="246">
                  <c:v>0.16000440030266663</c:v>
                </c:pt>
                <c:pt idx="247">
                  <c:v>0.16000440030266663</c:v>
                </c:pt>
                <c:pt idx="248">
                  <c:v>0.16645080267963183</c:v>
                </c:pt>
                <c:pt idx="249">
                  <c:v>0.16983967696880645</c:v>
                </c:pt>
                <c:pt idx="250">
                  <c:v>0.21158688618718693</c:v>
                </c:pt>
                <c:pt idx="251">
                  <c:v>0.21569778699862924</c:v>
                </c:pt>
                <c:pt idx="252">
                  <c:v>0.21660654322179479</c:v>
                </c:pt>
                <c:pt idx="253">
                  <c:v>0.23114738827053985</c:v>
                </c:pt>
                <c:pt idx="254">
                  <c:v>0.23114738827053985</c:v>
                </c:pt>
                <c:pt idx="255">
                  <c:v>0.25098876362957068</c:v>
                </c:pt>
                <c:pt idx="256">
                  <c:v>0.25948670505896321</c:v>
                </c:pt>
                <c:pt idx="257">
                  <c:v>0.261555897028452</c:v>
                </c:pt>
                <c:pt idx="258">
                  <c:v>0.27375621604433298</c:v>
                </c:pt>
                <c:pt idx="259">
                  <c:v>0.27623237379011345</c:v>
                </c:pt>
                <c:pt idx="260">
                  <c:v>0.28444681689482021</c:v>
                </c:pt>
                <c:pt idx="261">
                  <c:v>0.28444681689482021</c:v>
                </c:pt>
                <c:pt idx="262">
                  <c:v>0.28490890046608169</c:v>
                </c:pt>
                <c:pt idx="263">
                  <c:v>0.2859756596490326</c:v>
                </c:pt>
                <c:pt idx="264">
                  <c:v>0.28870863021423737</c:v>
                </c:pt>
                <c:pt idx="265">
                  <c:v>0.30741400705827482</c:v>
                </c:pt>
                <c:pt idx="266">
                  <c:v>0.31670041327973814</c:v>
                </c:pt>
                <c:pt idx="267">
                  <c:v>0.31772764160030814</c:v>
                </c:pt>
                <c:pt idx="268">
                  <c:v>0.3228636083301854</c:v>
                </c:pt>
                <c:pt idx="269">
                  <c:v>0.32819290627574627</c:v>
                </c:pt>
                <c:pt idx="270">
                  <c:v>0.32888539201379746</c:v>
                </c:pt>
                <c:pt idx="271">
                  <c:v>0.33936103136023904</c:v>
                </c:pt>
                <c:pt idx="272">
                  <c:v>0.34039456583289707</c:v>
                </c:pt>
                <c:pt idx="273">
                  <c:v>0.34270498368921626</c:v>
                </c:pt>
                <c:pt idx="274">
                  <c:v>0.36189377261987327</c:v>
                </c:pt>
                <c:pt idx="275">
                  <c:v>0.36952856433533282</c:v>
                </c:pt>
                <c:pt idx="276">
                  <c:v>0.3706346554356294</c:v>
                </c:pt>
                <c:pt idx="277">
                  <c:v>0.37662512052572727</c:v>
                </c:pt>
                <c:pt idx="278">
                  <c:v>0.37662512052572727</c:v>
                </c:pt>
                <c:pt idx="279">
                  <c:v>0.38116672682816377</c:v>
                </c:pt>
                <c:pt idx="280">
                  <c:v>0.38175599152048406</c:v>
                </c:pt>
                <c:pt idx="281">
                  <c:v>0.38814645860614078</c:v>
                </c:pt>
                <c:pt idx="282">
                  <c:v>0.41457982838983098</c:v>
                </c:pt>
                <c:pt idx="283">
                  <c:v>0.427686441270548</c:v>
                </c:pt>
                <c:pt idx="284">
                  <c:v>0.43393943934723422</c:v>
                </c:pt>
                <c:pt idx="285">
                  <c:v>0.44549515551519298</c:v>
                </c:pt>
                <c:pt idx="286">
                  <c:v>0.46235087549527498</c:v>
                </c:pt>
                <c:pt idx="287">
                  <c:v>0.46787925701411137</c:v>
                </c:pt>
                <c:pt idx="288">
                  <c:v>0.47979754937705699</c:v>
                </c:pt>
                <c:pt idx="289">
                  <c:v>0.47986267866578636</c:v>
                </c:pt>
                <c:pt idx="290">
                  <c:v>0.47986267866578636</c:v>
                </c:pt>
                <c:pt idx="291">
                  <c:v>0.48205877536217678</c:v>
                </c:pt>
                <c:pt idx="292">
                  <c:v>0.48593122160565649</c:v>
                </c:pt>
                <c:pt idx="293">
                  <c:v>0.48673554636612365</c:v>
                </c:pt>
                <c:pt idx="294">
                  <c:v>0.4900560744519003</c:v>
                </c:pt>
                <c:pt idx="295">
                  <c:v>0.4963452879121858</c:v>
                </c:pt>
                <c:pt idx="296">
                  <c:v>0.4963452879121858</c:v>
                </c:pt>
                <c:pt idx="297">
                  <c:v>0.4963452879121858</c:v>
                </c:pt>
                <c:pt idx="298">
                  <c:v>0.50533510034783868</c:v>
                </c:pt>
                <c:pt idx="299">
                  <c:v>0.51799918036335135</c:v>
                </c:pt>
                <c:pt idx="300">
                  <c:v>0.53591418448172312</c:v>
                </c:pt>
                <c:pt idx="301">
                  <c:v>0.53670455720738874</c:v>
                </c:pt>
                <c:pt idx="302">
                  <c:v>0.5374744350595877</c:v>
                </c:pt>
                <c:pt idx="303">
                  <c:v>0.53928695215172073</c:v>
                </c:pt>
                <c:pt idx="304">
                  <c:v>0.54599096342885212</c:v>
                </c:pt>
                <c:pt idx="305">
                  <c:v>0.5475186255094785</c:v>
                </c:pt>
                <c:pt idx="306">
                  <c:v>0.55645924607393027</c:v>
                </c:pt>
                <c:pt idx="307">
                  <c:v>0.58806150797183143</c:v>
                </c:pt>
                <c:pt idx="308">
                  <c:v>0.59189281474528965</c:v>
                </c:pt>
                <c:pt idx="309">
                  <c:v>0.59801226850912215</c:v>
                </c:pt>
                <c:pt idx="310">
                  <c:v>0.60403405219273421</c:v>
                </c:pt>
                <c:pt idx="311">
                  <c:v>0.61338385078779345</c:v>
                </c:pt>
                <c:pt idx="312">
                  <c:v>0.61373780718927573</c:v>
                </c:pt>
                <c:pt idx="313">
                  <c:v>0.61554322601183376</c:v>
                </c:pt>
                <c:pt idx="314">
                  <c:v>0.64919967648450583</c:v>
                </c:pt>
                <c:pt idx="315">
                  <c:v>0.66329511878507752</c:v>
                </c:pt>
                <c:pt idx="316">
                  <c:v>0.66679343885968911</c:v>
                </c:pt>
                <c:pt idx="317">
                  <c:v>0.6880644811130433</c:v>
                </c:pt>
                <c:pt idx="318">
                  <c:v>0.69403357616339867</c:v>
                </c:pt>
                <c:pt idx="319">
                  <c:v>0.69717639071564552</c:v>
                </c:pt>
                <c:pt idx="320">
                  <c:v>0.72090687517887886</c:v>
                </c:pt>
                <c:pt idx="321">
                  <c:v>0.74302791719304806</c:v>
                </c:pt>
                <c:pt idx="322">
                  <c:v>0.7434900007643096</c:v>
                </c:pt>
                <c:pt idx="323">
                  <c:v>0.7434900007643096</c:v>
                </c:pt>
                <c:pt idx="324">
                  <c:v>0.75615983069036286</c:v>
                </c:pt>
                <c:pt idx="325">
                  <c:v>0.77461676288827841</c:v>
                </c:pt>
                <c:pt idx="326">
                  <c:v>0.77532525486458082</c:v>
                </c:pt>
                <c:pt idx="327">
                  <c:v>0.77978070117268883</c:v>
                </c:pt>
                <c:pt idx="328">
                  <c:v>0.82166895116417438</c:v>
                </c:pt>
                <c:pt idx="329">
                  <c:v>0.82810966463356073</c:v>
                </c:pt>
                <c:pt idx="330">
                  <c:v>0.83423407222719526</c:v>
                </c:pt>
                <c:pt idx="331">
                  <c:v>0.83423407222719526</c:v>
                </c:pt>
                <c:pt idx="332">
                  <c:v>0.85821814578359801</c:v>
                </c:pt>
                <c:pt idx="333">
                  <c:v>0.86321016815076812</c:v>
                </c:pt>
                <c:pt idx="334">
                  <c:v>0.87316092868805883</c:v>
                </c:pt>
                <c:pt idx="335">
                  <c:v>0.87396777466338349</c:v>
                </c:pt>
                <c:pt idx="336">
                  <c:v>0.89373416077983125</c:v>
                </c:pt>
                <c:pt idx="337">
                  <c:v>0.92521045197364271</c:v>
                </c:pt>
                <c:pt idx="338">
                  <c:v>0.92646035731233922</c:v>
                </c:pt>
                <c:pt idx="339">
                  <c:v>0.92798920006655161</c:v>
                </c:pt>
                <c:pt idx="340">
                  <c:v>0.94451232190388434</c:v>
                </c:pt>
                <c:pt idx="341">
                  <c:v>0.94531664666435156</c:v>
                </c:pt>
                <c:pt idx="342">
                  <c:v>0.95492638821041365</c:v>
                </c:pt>
                <c:pt idx="343">
                  <c:v>0.96391620064606653</c:v>
                </c:pt>
                <c:pt idx="344">
                  <c:v>0.96487714874770447</c:v>
                </c:pt>
                <c:pt idx="345">
                  <c:v>0.98649798569022751</c:v>
                </c:pt>
                <c:pt idx="346">
                  <c:v>1.0045720637270799</c:v>
                </c:pt>
                <c:pt idx="347">
                  <c:v>1.0045720637270799</c:v>
                </c:pt>
                <c:pt idx="348">
                  <c:v>1.0060997258077065</c:v>
                </c:pt>
                <c:pt idx="349">
                  <c:v>1.0074859765214976</c:v>
                </c:pt>
                <c:pt idx="350">
                  <c:v>1.0167570424611392</c:v>
                </c:pt>
                <c:pt idx="351">
                  <c:v>1.0432974634864867</c:v>
                </c:pt>
                <c:pt idx="352">
                  <c:v>1.0466426082700593</c:v>
                </c:pt>
                <c:pt idx="353">
                  <c:v>1.0635246223763093</c:v>
                </c:pt>
                <c:pt idx="354">
                  <c:v>1.0741243263100617</c:v>
                </c:pt>
                <c:pt idx="355">
                  <c:v>1.0741243263100617</c:v>
                </c:pt>
                <c:pt idx="356">
                  <c:v>1.0836130032760876</c:v>
                </c:pt>
                <c:pt idx="357">
                  <c:v>1.0836130032760876</c:v>
                </c:pt>
                <c:pt idx="358">
                  <c:v>1.1098927974316304</c:v>
                </c:pt>
                <c:pt idx="359">
                  <c:v>1.1148964873053284</c:v>
                </c:pt>
                <c:pt idx="360">
                  <c:v>1.1240723157796959</c:v>
                </c:pt>
                <c:pt idx="361">
                  <c:v>1.1305341588194033</c:v>
                </c:pt>
                <c:pt idx="362">
                  <c:v>1.1895321659269975</c:v>
                </c:pt>
                <c:pt idx="363">
                  <c:v>1.1949745448721429</c:v>
                </c:pt>
                <c:pt idx="364">
                  <c:v>1.1960806359724396</c:v>
                </c:pt>
                <c:pt idx="365">
                  <c:v>1.2016090174912759</c:v>
                </c:pt>
                <c:pt idx="366">
                  <c:v>1.2135924391429509</c:v>
                </c:pt>
                <c:pt idx="367">
                  <c:v>1.2271586025990626</c:v>
                </c:pt>
                <c:pt idx="368">
                  <c:v>1.234889842196764</c:v>
                </c:pt>
                <c:pt idx="369">
                  <c:v>1.266323416873111</c:v>
                </c:pt>
                <c:pt idx="370">
                  <c:v>1.281248385986643</c:v>
                </c:pt>
                <c:pt idx="371">
                  <c:v>1.2928151725254231</c:v>
                </c:pt>
                <c:pt idx="372">
                  <c:v>1.2989181921169399</c:v>
                </c:pt>
                <c:pt idx="373">
                  <c:v>1.3307810808846487</c:v>
                </c:pt>
                <c:pt idx="374">
                  <c:v>1.3325488749616115</c:v>
                </c:pt>
                <c:pt idx="375">
                  <c:v>1.3492729864889983</c:v>
                </c:pt>
                <c:pt idx="376">
                  <c:v>1.3511016399436899</c:v>
                </c:pt>
                <c:pt idx="377">
                  <c:v>1.3577415334040277</c:v>
                </c:pt>
                <c:pt idx="378">
                  <c:v>1.3886664917948333</c:v>
                </c:pt>
                <c:pt idx="379">
                  <c:v>1.4056828189983401</c:v>
                </c:pt>
                <c:pt idx="380">
                  <c:v>1.4135074885086416</c:v>
                </c:pt>
                <c:pt idx="381">
                  <c:v>1.4351613809598072</c:v>
                </c:pt>
                <c:pt idx="382">
                  <c:v>1.4641803923458778</c:v>
                </c:pt>
                <c:pt idx="383">
                  <c:v>1.5357477011973504</c:v>
                </c:pt>
                <c:pt idx="384">
                  <c:v>1.5447926051378245</c:v>
                </c:pt>
                <c:pt idx="385">
                  <c:v>1.5563970461655798</c:v>
                </c:pt>
                <c:pt idx="386">
                  <c:v>1.6315493913275347</c:v>
                </c:pt>
                <c:pt idx="387">
                  <c:v>1.711641182385345</c:v>
                </c:pt>
                <c:pt idx="388">
                  <c:v>1.7184482845839</c:v>
                </c:pt>
                <c:pt idx="389">
                  <c:v>1.7601905579348454</c:v>
                </c:pt>
                <c:pt idx="390">
                  <c:v>1.7638897595008245</c:v>
                </c:pt>
                <c:pt idx="391">
                  <c:v>1.8078540867872264</c:v>
                </c:pt>
                <c:pt idx="392">
                  <c:v>1.8166207372309846</c:v>
                </c:pt>
                <c:pt idx="393">
                  <c:v>1.8207316380424268</c:v>
                </c:pt>
                <c:pt idx="394">
                  <c:v>1.8352202912126996</c:v>
                </c:pt>
                <c:pt idx="395">
                  <c:v>1.8440846414800565</c:v>
                </c:pt>
                <c:pt idx="396">
                  <c:v>1.8673596259244485</c:v>
                </c:pt>
                <c:pt idx="397">
                  <c:v>1.8780956752333007</c:v>
                </c:pt>
                <c:pt idx="398">
                  <c:v>1.8840336602697563</c:v>
                </c:pt>
                <c:pt idx="399">
                  <c:v>1.9559801393562135</c:v>
                </c:pt>
                <c:pt idx="400">
                  <c:v>2.1766833705367112</c:v>
                </c:pt>
                <c:pt idx="401">
                  <c:v>2.2109495217186388</c:v>
                </c:pt>
                <c:pt idx="402">
                  <c:v>2.2427847758189099</c:v>
                </c:pt>
                <c:pt idx="403">
                  <c:v>2.2793127383406548</c:v>
                </c:pt>
                <c:pt idx="404">
                  <c:v>2.3259407262226763</c:v>
                </c:pt>
                <c:pt idx="405">
                  <c:v>2.3366767755315285</c:v>
                </c:pt>
                <c:pt idx="406">
                  <c:v>2.4190407643811702</c:v>
                </c:pt>
                <c:pt idx="407">
                  <c:v>2.4392679232709931</c:v>
                </c:pt>
                <c:pt idx="408">
                  <c:v>2.4517614099481664</c:v>
                </c:pt>
                <c:pt idx="409">
                  <c:v>2.4556177706874434</c:v>
                </c:pt>
                <c:pt idx="410">
                  <c:v>2.7845218265209044</c:v>
                </c:pt>
                <c:pt idx="411">
                  <c:v>3.243102926819132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7-42FE-952F-CD9C376B9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47824"/>
        <c:axId val="313853232"/>
      </c:scatterChart>
      <c:valAx>
        <c:axId val="31384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53232"/>
        <c:crosses val="autoZero"/>
        <c:crossBetween val="midCat"/>
      </c:valAx>
      <c:valAx>
        <c:axId val="3138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femmine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 stipendio'!$C$2:$C$163</c:f>
              <c:numCache>
                <c:formatCode>General</c:formatCode>
                <c:ptCount val="162"/>
                <c:pt idx="0">
                  <c:v>1500</c:v>
                </c:pt>
                <c:pt idx="1">
                  <c:v>1050</c:v>
                </c:pt>
                <c:pt idx="2">
                  <c:v>1350</c:v>
                </c:pt>
                <c:pt idx="3">
                  <c:v>1650</c:v>
                </c:pt>
                <c:pt idx="4">
                  <c:v>1600</c:v>
                </c:pt>
                <c:pt idx="5">
                  <c:v>1200</c:v>
                </c:pt>
                <c:pt idx="6">
                  <c:v>1100</c:v>
                </c:pt>
                <c:pt idx="7">
                  <c:v>1350</c:v>
                </c:pt>
                <c:pt idx="8">
                  <c:v>1500</c:v>
                </c:pt>
                <c:pt idx="9">
                  <c:v>1300</c:v>
                </c:pt>
                <c:pt idx="10">
                  <c:v>1600</c:v>
                </c:pt>
                <c:pt idx="11">
                  <c:v>1350</c:v>
                </c:pt>
                <c:pt idx="12">
                  <c:v>1800</c:v>
                </c:pt>
                <c:pt idx="13">
                  <c:v>1500</c:v>
                </c:pt>
                <c:pt idx="14">
                  <c:v>1400</c:v>
                </c:pt>
                <c:pt idx="15">
                  <c:v>1250</c:v>
                </c:pt>
                <c:pt idx="16">
                  <c:v>1350</c:v>
                </c:pt>
                <c:pt idx="17">
                  <c:v>1550</c:v>
                </c:pt>
                <c:pt idx="18">
                  <c:v>1400</c:v>
                </c:pt>
                <c:pt idx="19">
                  <c:v>1600</c:v>
                </c:pt>
                <c:pt idx="20">
                  <c:v>1150</c:v>
                </c:pt>
                <c:pt idx="21">
                  <c:v>900</c:v>
                </c:pt>
                <c:pt idx="22">
                  <c:v>1650</c:v>
                </c:pt>
                <c:pt idx="23">
                  <c:v>1200</c:v>
                </c:pt>
                <c:pt idx="24">
                  <c:v>900</c:v>
                </c:pt>
                <c:pt idx="25">
                  <c:v>1200</c:v>
                </c:pt>
                <c:pt idx="26">
                  <c:v>1650</c:v>
                </c:pt>
                <c:pt idx="27">
                  <c:v>1450</c:v>
                </c:pt>
                <c:pt idx="28">
                  <c:v>1600</c:v>
                </c:pt>
                <c:pt idx="29">
                  <c:v>1200</c:v>
                </c:pt>
                <c:pt idx="30">
                  <c:v>1250</c:v>
                </c:pt>
                <c:pt idx="31">
                  <c:v>1100</c:v>
                </c:pt>
                <c:pt idx="32">
                  <c:v>1550</c:v>
                </c:pt>
                <c:pt idx="33">
                  <c:v>1300</c:v>
                </c:pt>
                <c:pt idx="34">
                  <c:v>1300</c:v>
                </c:pt>
                <c:pt idx="35">
                  <c:v>1000</c:v>
                </c:pt>
                <c:pt idx="36">
                  <c:v>1700</c:v>
                </c:pt>
                <c:pt idx="37">
                  <c:v>1650</c:v>
                </c:pt>
                <c:pt idx="38">
                  <c:v>1350</c:v>
                </c:pt>
                <c:pt idx="39">
                  <c:v>1200</c:v>
                </c:pt>
                <c:pt idx="40">
                  <c:v>1150</c:v>
                </c:pt>
                <c:pt idx="41">
                  <c:v>1950</c:v>
                </c:pt>
                <c:pt idx="42">
                  <c:v>1500</c:v>
                </c:pt>
                <c:pt idx="43">
                  <c:v>1450</c:v>
                </c:pt>
                <c:pt idx="44">
                  <c:v>1300</c:v>
                </c:pt>
                <c:pt idx="45">
                  <c:v>1350</c:v>
                </c:pt>
                <c:pt idx="46">
                  <c:v>1300</c:v>
                </c:pt>
                <c:pt idx="47">
                  <c:v>1200</c:v>
                </c:pt>
                <c:pt idx="48">
                  <c:v>1100</c:v>
                </c:pt>
                <c:pt idx="49">
                  <c:v>1400</c:v>
                </c:pt>
                <c:pt idx="50">
                  <c:v>1750</c:v>
                </c:pt>
                <c:pt idx="51">
                  <c:v>1150</c:v>
                </c:pt>
                <c:pt idx="52">
                  <c:v>1350</c:v>
                </c:pt>
                <c:pt idx="53">
                  <c:v>1350</c:v>
                </c:pt>
                <c:pt idx="54">
                  <c:v>1650</c:v>
                </c:pt>
                <c:pt idx="55">
                  <c:v>1450</c:v>
                </c:pt>
                <c:pt idx="56">
                  <c:v>1450</c:v>
                </c:pt>
                <c:pt idx="57">
                  <c:v>1150</c:v>
                </c:pt>
                <c:pt idx="58">
                  <c:v>1200</c:v>
                </c:pt>
                <c:pt idx="59">
                  <c:v>1250</c:v>
                </c:pt>
                <c:pt idx="60">
                  <c:v>1200</c:v>
                </c:pt>
                <c:pt idx="61">
                  <c:v>1650</c:v>
                </c:pt>
                <c:pt idx="62">
                  <c:v>1600</c:v>
                </c:pt>
                <c:pt idx="63">
                  <c:v>1150</c:v>
                </c:pt>
                <c:pt idx="64">
                  <c:v>1450</c:v>
                </c:pt>
                <c:pt idx="65">
                  <c:v>1150</c:v>
                </c:pt>
                <c:pt idx="66">
                  <c:v>1300</c:v>
                </c:pt>
                <c:pt idx="67">
                  <c:v>1450</c:v>
                </c:pt>
                <c:pt idx="68">
                  <c:v>1300</c:v>
                </c:pt>
                <c:pt idx="69">
                  <c:v>1300</c:v>
                </c:pt>
                <c:pt idx="70">
                  <c:v>1450</c:v>
                </c:pt>
                <c:pt idx="71">
                  <c:v>1600</c:v>
                </c:pt>
                <c:pt idx="72">
                  <c:v>1350</c:v>
                </c:pt>
                <c:pt idx="73">
                  <c:v>1100</c:v>
                </c:pt>
                <c:pt idx="74">
                  <c:v>1200</c:v>
                </c:pt>
                <c:pt idx="75">
                  <c:v>1450</c:v>
                </c:pt>
                <c:pt idx="76">
                  <c:v>1300</c:v>
                </c:pt>
                <c:pt idx="77">
                  <c:v>1200</c:v>
                </c:pt>
                <c:pt idx="78">
                  <c:v>1450</c:v>
                </c:pt>
                <c:pt idx="79">
                  <c:v>1650</c:v>
                </c:pt>
                <c:pt idx="80">
                  <c:v>1650</c:v>
                </c:pt>
                <c:pt idx="81">
                  <c:v>1450</c:v>
                </c:pt>
                <c:pt idx="82">
                  <c:v>1050</c:v>
                </c:pt>
                <c:pt idx="83">
                  <c:v>1000</c:v>
                </c:pt>
                <c:pt idx="84">
                  <c:v>1650</c:v>
                </c:pt>
                <c:pt idx="85">
                  <c:v>1250</c:v>
                </c:pt>
                <c:pt idx="86">
                  <c:v>1050</c:v>
                </c:pt>
                <c:pt idx="87">
                  <c:v>1500</c:v>
                </c:pt>
                <c:pt idx="88">
                  <c:v>1450</c:v>
                </c:pt>
                <c:pt idx="89">
                  <c:v>1850</c:v>
                </c:pt>
                <c:pt idx="90">
                  <c:v>1700</c:v>
                </c:pt>
                <c:pt idx="91">
                  <c:v>1550</c:v>
                </c:pt>
                <c:pt idx="92">
                  <c:v>1450</c:v>
                </c:pt>
                <c:pt idx="93">
                  <c:v>1100</c:v>
                </c:pt>
                <c:pt idx="94">
                  <c:v>1600</c:v>
                </c:pt>
                <c:pt idx="95">
                  <c:v>1850</c:v>
                </c:pt>
                <c:pt idx="96">
                  <c:v>1500</c:v>
                </c:pt>
                <c:pt idx="97">
                  <c:v>1150</c:v>
                </c:pt>
                <c:pt idx="98">
                  <c:v>1350</c:v>
                </c:pt>
                <c:pt idx="99">
                  <c:v>1400</c:v>
                </c:pt>
                <c:pt idx="100">
                  <c:v>1700</c:v>
                </c:pt>
                <c:pt idx="101">
                  <c:v>800</c:v>
                </c:pt>
                <c:pt idx="102">
                  <c:v>1600</c:v>
                </c:pt>
                <c:pt idx="103">
                  <c:v>1500</c:v>
                </c:pt>
                <c:pt idx="104">
                  <c:v>1200</c:v>
                </c:pt>
                <c:pt idx="105">
                  <c:v>1650</c:v>
                </c:pt>
                <c:pt idx="106">
                  <c:v>1150</c:v>
                </c:pt>
                <c:pt idx="107">
                  <c:v>1050</c:v>
                </c:pt>
                <c:pt idx="108">
                  <c:v>1950</c:v>
                </c:pt>
                <c:pt idx="109">
                  <c:v>1400</c:v>
                </c:pt>
                <c:pt idx="110">
                  <c:v>1450</c:v>
                </c:pt>
                <c:pt idx="111">
                  <c:v>1200</c:v>
                </c:pt>
                <c:pt idx="112">
                  <c:v>1100</c:v>
                </c:pt>
                <c:pt idx="113">
                  <c:v>1300</c:v>
                </c:pt>
                <c:pt idx="114">
                  <c:v>1600</c:v>
                </c:pt>
                <c:pt idx="115">
                  <c:v>1600</c:v>
                </c:pt>
                <c:pt idx="116">
                  <c:v>1200</c:v>
                </c:pt>
                <c:pt idx="117">
                  <c:v>1100</c:v>
                </c:pt>
                <c:pt idx="118">
                  <c:v>1550</c:v>
                </c:pt>
                <c:pt idx="119">
                  <c:v>1350</c:v>
                </c:pt>
                <c:pt idx="120">
                  <c:v>1200</c:v>
                </c:pt>
                <c:pt idx="121">
                  <c:v>1350</c:v>
                </c:pt>
                <c:pt idx="122">
                  <c:v>1200</c:v>
                </c:pt>
                <c:pt idx="123">
                  <c:v>1350</c:v>
                </c:pt>
                <c:pt idx="124">
                  <c:v>1550</c:v>
                </c:pt>
                <c:pt idx="125">
                  <c:v>1750</c:v>
                </c:pt>
                <c:pt idx="126">
                  <c:v>1250</c:v>
                </c:pt>
                <c:pt idx="127">
                  <c:v>1300</c:v>
                </c:pt>
                <c:pt idx="128">
                  <c:v>1750</c:v>
                </c:pt>
                <c:pt idx="129">
                  <c:v>1200</c:v>
                </c:pt>
                <c:pt idx="130">
                  <c:v>1000</c:v>
                </c:pt>
                <c:pt idx="131">
                  <c:v>1700</c:v>
                </c:pt>
                <c:pt idx="132">
                  <c:v>1250</c:v>
                </c:pt>
                <c:pt idx="133">
                  <c:v>1700</c:v>
                </c:pt>
                <c:pt idx="134">
                  <c:v>1600</c:v>
                </c:pt>
                <c:pt idx="135">
                  <c:v>950</c:v>
                </c:pt>
                <c:pt idx="136">
                  <c:v>900</c:v>
                </c:pt>
                <c:pt idx="137">
                  <c:v>1600</c:v>
                </c:pt>
                <c:pt idx="138">
                  <c:v>1450</c:v>
                </c:pt>
                <c:pt idx="139">
                  <c:v>1500</c:v>
                </c:pt>
                <c:pt idx="140">
                  <c:v>1500</c:v>
                </c:pt>
                <c:pt idx="141">
                  <c:v>1750</c:v>
                </c:pt>
                <c:pt idx="142">
                  <c:v>1700</c:v>
                </c:pt>
                <c:pt idx="143">
                  <c:v>1250</c:v>
                </c:pt>
                <c:pt idx="144">
                  <c:v>1350</c:v>
                </c:pt>
                <c:pt idx="145">
                  <c:v>1250</c:v>
                </c:pt>
                <c:pt idx="146">
                  <c:v>2150</c:v>
                </c:pt>
                <c:pt idx="147">
                  <c:v>1200</c:v>
                </c:pt>
                <c:pt idx="148">
                  <c:v>1750</c:v>
                </c:pt>
                <c:pt idx="149">
                  <c:v>1300</c:v>
                </c:pt>
                <c:pt idx="150">
                  <c:v>1150</c:v>
                </c:pt>
                <c:pt idx="151">
                  <c:v>2100</c:v>
                </c:pt>
                <c:pt idx="152">
                  <c:v>1100</c:v>
                </c:pt>
                <c:pt idx="153">
                  <c:v>1100</c:v>
                </c:pt>
                <c:pt idx="154">
                  <c:v>1050</c:v>
                </c:pt>
                <c:pt idx="155">
                  <c:v>1800</c:v>
                </c:pt>
                <c:pt idx="156">
                  <c:v>1250</c:v>
                </c:pt>
                <c:pt idx="157">
                  <c:v>1350</c:v>
                </c:pt>
                <c:pt idx="158">
                  <c:v>1600</c:v>
                </c:pt>
                <c:pt idx="159">
                  <c:v>1600</c:v>
                </c:pt>
                <c:pt idx="160">
                  <c:v>1200</c:v>
                </c:pt>
                <c:pt idx="161">
                  <c:v>1150</c:v>
                </c:pt>
              </c:numCache>
            </c:numRef>
          </c:xVal>
          <c:yVal>
            <c:numRef>
              <c:f>'distrib stipendio'!$D$2:$D$163</c:f>
              <c:numCache>
                <c:formatCode>General</c:formatCode>
                <c:ptCount val="162"/>
                <c:pt idx="0">
                  <c:v>8800</c:v>
                </c:pt>
                <c:pt idx="1">
                  <c:v>9900</c:v>
                </c:pt>
                <c:pt idx="2">
                  <c:v>9000</c:v>
                </c:pt>
                <c:pt idx="3">
                  <c:v>8750</c:v>
                </c:pt>
                <c:pt idx="4">
                  <c:v>9200</c:v>
                </c:pt>
                <c:pt idx="5">
                  <c:v>9950</c:v>
                </c:pt>
                <c:pt idx="6">
                  <c:v>9900</c:v>
                </c:pt>
                <c:pt idx="7">
                  <c:v>8500</c:v>
                </c:pt>
                <c:pt idx="8">
                  <c:v>8550</c:v>
                </c:pt>
                <c:pt idx="9">
                  <c:v>9350</c:v>
                </c:pt>
                <c:pt idx="10">
                  <c:v>9500</c:v>
                </c:pt>
                <c:pt idx="11">
                  <c:v>7750</c:v>
                </c:pt>
                <c:pt idx="12">
                  <c:v>10300</c:v>
                </c:pt>
                <c:pt idx="13">
                  <c:v>10100</c:v>
                </c:pt>
                <c:pt idx="14">
                  <c:v>7050</c:v>
                </c:pt>
                <c:pt idx="15">
                  <c:v>9100</c:v>
                </c:pt>
                <c:pt idx="16">
                  <c:v>9100</c:v>
                </c:pt>
                <c:pt idx="17">
                  <c:v>9100</c:v>
                </c:pt>
                <c:pt idx="18">
                  <c:v>11850</c:v>
                </c:pt>
                <c:pt idx="19">
                  <c:v>8700</c:v>
                </c:pt>
                <c:pt idx="20">
                  <c:v>7650</c:v>
                </c:pt>
                <c:pt idx="21">
                  <c:v>9300</c:v>
                </c:pt>
                <c:pt idx="22">
                  <c:v>12200</c:v>
                </c:pt>
                <c:pt idx="23">
                  <c:v>9400</c:v>
                </c:pt>
                <c:pt idx="24">
                  <c:v>10450</c:v>
                </c:pt>
                <c:pt idx="25">
                  <c:v>10300</c:v>
                </c:pt>
                <c:pt idx="26">
                  <c:v>11650</c:v>
                </c:pt>
                <c:pt idx="27">
                  <c:v>7800</c:v>
                </c:pt>
                <c:pt idx="28">
                  <c:v>10250</c:v>
                </c:pt>
                <c:pt idx="29">
                  <c:v>9100</c:v>
                </c:pt>
                <c:pt idx="30">
                  <c:v>9450</c:v>
                </c:pt>
                <c:pt idx="31">
                  <c:v>9400</c:v>
                </c:pt>
                <c:pt idx="32">
                  <c:v>10450</c:v>
                </c:pt>
                <c:pt idx="33">
                  <c:v>8700</c:v>
                </c:pt>
                <c:pt idx="34">
                  <c:v>10000</c:v>
                </c:pt>
                <c:pt idx="35">
                  <c:v>9500</c:v>
                </c:pt>
                <c:pt idx="36">
                  <c:v>10800</c:v>
                </c:pt>
                <c:pt idx="37">
                  <c:v>9550</c:v>
                </c:pt>
                <c:pt idx="38">
                  <c:v>7450</c:v>
                </c:pt>
                <c:pt idx="39">
                  <c:v>7850</c:v>
                </c:pt>
                <c:pt idx="40">
                  <c:v>9400</c:v>
                </c:pt>
                <c:pt idx="41">
                  <c:v>12100</c:v>
                </c:pt>
                <c:pt idx="42">
                  <c:v>9250</c:v>
                </c:pt>
                <c:pt idx="43">
                  <c:v>9400</c:v>
                </c:pt>
                <c:pt idx="44">
                  <c:v>10850</c:v>
                </c:pt>
                <c:pt idx="45">
                  <c:v>9000</c:v>
                </c:pt>
                <c:pt idx="46">
                  <c:v>10150</c:v>
                </c:pt>
                <c:pt idx="47">
                  <c:v>9000</c:v>
                </c:pt>
                <c:pt idx="48">
                  <c:v>8250</c:v>
                </c:pt>
                <c:pt idx="49">
                  <c:v>10050</c:v>
                </c:pt>
                <c:pt idx="50">
                  <c:v>10100</c:v>
                </c:pt>
                <c:pt idx="51">
                  <c:v>10400</c:v>
                </c:pt>
                <c:pt idx="52">
                  <c:v>8800</c:v>
                </c:pt>
                <c:pt idx="53">
                  <c:v>8550</c:v>
                </c:pt>
                <c:pt idx="54">
                  <c:v>10100</c:v>
                </c:pt>
                <c:pt idx="55">
                  <c:v>9400</c:v>
                </c:pt>
                <c:pt idx="56">
                  <c:v>9000</c:v>
                </c:pt>
                <c:pt idx="57">
                  <c:v>8200</c:v>
                </c:pt>
                <c:pt idx="58">
                  <c:v>9000</c:v>
                </c:pt>
                <c:pt idx="59">
                  <c:v>8750</c:v>
                </c:pt>
                <c:pt idx="60">
                  <c:v>7250</c:v>
                </c:pt>
                <c:pt idx="61">
                  <c:v>9650</c:v>
                </c:pt>
                <c:pt idx="62">
                  <c:v>9600</c:v>
                </c:pt>
                <c:pt idx="63">
                  <c:v>7800</c:v>
                </c:pt>
                <c:pt idx="64">
                  <c:v>9000</c:v>
                </c:pt>
                <c:pt idx="65">
                  <c:v>8350</c:v>
                </c:pt>
                <c:pt idx="66">
                  <c:v>9350</c:v>
                </c:pt>
                <c:pt idx="67">
                  <c:v>9850</c:v>
                </c:pt>
                <c:pt idx="68">
                  <c:v>8700</c:v>
                </c:pt>
                <c:pt idx="69">
                  <c:v>8300</c:v>
                </c:pt>
                <c:pt idx="70">
                  <c:v>9700</c:v>
                </c:pt>
                <c:pt idx="71">
                  <c:v>10350</c:v>
                </c:pt>
                <c:pt idx="72">
                  <c:v>11150</c:v>
                </c:pt>
                <c:pt idx="73">
                  <c:v>10850</c:v>
                </c:pt>
                <c:pt idx="74">
                  <c:v>8150</c:v>
                </c:pt>
                <c:pt idx="75">
                  <c:v>8950</c:v>
                </c:pt>
                <c:pt idx="76">
                  <c:v>8950</c:v>
                </c:pt>
                <c:pt idx="77">
                  <c:v>7650</c:v>
                </c:pt>
                <c:pt idx="78">
                  <c:v>9500</c:v>
                </c:pt>
                <c:pt idx="79">
                  <c:v>9200</c:v>
                </c:pt>
                <c:pt idx="80">
                  <c:v>10750</c:v>
                </c:pt>
                <c:pt idx="81">
                  <c:v>10550</c:v>
                </c:pt>
                <c:pt idx="82">
                  <c:v>8200</c:v>
                </c:pt>
                <c:pt idx="83">
                  <c:v>8400</c:v>
                </c:pt>
                <c:pt idx="84">
                  <c:v>8100</c:v>
                </c:pt>
                <c:pt idx="85">
                  <c:v>8700</c:v>
                </c:pt>
                <c:pt idx="86">
                  <c:v>8450</c:v>
                </c:pt>
                <c:pt idx="87">
                  <c:v>9600</c:v>
                </c:pt>
                <c:pt idx="88">
                  <c:v>9250</c:v>
                </c:pt>
                <c:pt idx="89">
                  <c:v>13700</c:v>
                </c:pt>
                <c:pt idx="90">
                  <c:v>9150</c:v>
                </c:pt>
                <c:pt idx="91">
                  <c:v>9750</c:v>
                </c:pt>
                <c:pt idx="92">
                  <c:v>9000</c:v>
                </c:pt>
                <c:pt idx="93">
                  <c:v>8800</c:v>
                </c:pt>
                <c:pt idx="94">
                  <c:v>10600</c:v>
                </c:pt>
                <c:pt idx="95">
                  <c:v>12200</c:v>
                </c:pt>
                <c:pt idx="96">
                  <c:v>8750</c:v>
                </c:pt>
                <c:pt idx="97">
                  <c:v>8350</c:v>
                </c:pt>
                <c:pt idx="98">
                  <c:v>9000</c:v>
                </c:pt>
                <c:pt idx="99">
                  <c:v>8550</c:v>
                </c:pt>
                <c:pt idx="100">
                  <c:v>11700</c:v>
                </c:pt>
                <c:pt idx="101">
                  <c:v>9550</c:v>
                </c:pt>
                <c:pt idx="102">
                  <c:v>9550</c:v>
                </c:pt>
                <c:pt idx="103">
                  <c:v>9050</c:v>
                </c:pt>
                <c:pt idx="104">
                  <c:v>10450</c:v>
                </c:pt>
                <c:pt idx="105">
                  <c:v>11250</c:v>
                </c:pt>
                <c:pt idx="106">
                  <c:v>8850</c:v>
                </c:pt>
                <c:pt idx="107">
                  <c:v>10050</c:v>
                </c:pt>
                <c:pt idx="108">
                  <c:v>12600</c:v>
                </c:pt>
                <c:pt idx="109">
                  <c:v>10250</c:v>
                </c:pt>
                <c:pt idx="110">
                  <c:v>8950</c:v>
                </c:pt>
                <c:pt idx="111">
                  <c:v>8500</c:v>
                </c:pt>
                <c:pt idx="112">
                  <c:v>9100</c:v>
                </c:pt>
                <c:pt idx="113">
                  <c:v>8000</c:v>
                </c:pt>
                <c:pt idx="114">
                  <c:v>12500</c:v>
                </c:pt>
                <c:pt idx="115">
                  <c:v>10300</c:v>
                </c:pt>
                <c:pt idx="116">
                  <c:v>8550</c:v>
                </c:pt>
                <c:pt idx="117">
                  <c:v>8400</c:v>
                </c:pt>
                <c:pt idx="118">
                  <c:v>9000</c:v>
                </c:pt>
                <c:pt idx="119">
                  <c:v>10700</c:v>
                </c:pt>
                <c:pt idx="120">
                  <c:v>7500</c:v>
                </c:pt>
                <c:pt idx="121">
                  <c:v>9000</c:v>
                </c:pt>
                <c:pt idx="122">
                  <c:v>7450</c:v>
                </c:pt>
                <c:pt idx="123">
                  <c:v>8400</c:v>
                </c:pt>
                <c:pt idx="124">
                  <c:v>10600</c:v>
                </c:pt>
                <c:pt idx="125">
                  <c:v>11000</c:v>
                </c:pt>
                <c:pt idx="126">
                  <c:v>8750</c:v>
                </c:pt>
                <c:pt idx="127">
                  <c:v>8500</c:v>
                </c:pt>
                <c:pt idx="128">
                  <c:v>10100</c:v>
                </c:pt>
                <c:pt idx="129">
                  <c:v>8700</c:v>
                </c:pt>
                <c:pt idx="130">
                  <c:v>9150</c:v>
                </c:pt>
                <c:pt idx="131">
                  <c:v>9400</c:v>
                </c:pt>
                <c:pt idx="132">
                  <c:v>8500</c:v>
                </c:pt>
                <c:pt idx="133">
                  <c:v>10900</c:v>
                </c:pt>
                <c:pt idx="134">
                  <c:v>9150</c:v>
                </c:pt>
                <c:pt idx="135">
                  <c:v>11450</c:v>
                </c:pt>
                <c:pt idx="136">
                  <c:v>9350</c:v>
                </c:pt>
                <c:pt idx="137">
                  <c:v>10200</c:v>
                </c:pt>
                <c:pt idx="138">
                  <c:v>9700</c:v>
                </c:pt>
                <c:pt idx="139">
                  <c:v>9400</c:v>
                </c:pt>
                <c:pt idx="140">
                  <c:v>10900</c:v>
                </c:pt>
                <c:pt idx="141">
                  <c:v>11450</c:v>
                </c:pt>
                <c:pt idx="142">
                  <c:v>9950</c:v>
                </c:pt>
                <c:pt idx="143">
                  <c:v>9050</c:v>
                </c:pt>
                <c:pt idx="144">
                  <c:v>9350</c:v>
                </c:pt>
                <c:pt idx="145">
                  <c:v>8750</c:v>
                </c:pt>
                <c:pt idx="146">
                  <c:v>12700</c:v>
                </c:pt>
                <c:pt idx="147">
                  <c:v>8800</c:v>
                </c:pt>
                <c:pt idx="148">
                  <c:v>9950</c:v>
                </c:pt>
                <c:pt idx="149">
                  <c:v>9150</c:v>
                </c:pt>
                <c:pt idx="150">
                  <c:v>9450</c:v>
                </c:pt>
                <c:pt idx="151">
                  <c:v>14800</c:v>
                </c:pt>
                <c:pt idx="152">
                  <c:v>10250</c:v>
                </c:pt>
                <c:pt idx="153">
                  <c:v>8750</c:v>
                </c:pt>
                <c:pt idx="154">
                  <c:v>9350</c:v>
                </c:pt>
                <c:pt idx="155">
                  <c:v>10950</c:v>
                </c:pt>
                <c:pt idx="156">
                  <c:v>8050</c:v>
                </c:pt>
                <c:pt idx="157">
                  <c:v>9700</c:v>
                </c:pt>
                <c:pt idx="158">
                  <c:v>8900</c:v>
                </c:pt>
                <c:pt idx="159">
                  <c:v>12000</c:v>
                </c:pt>
                <c:pt idx="160">
                  <c:v>9900</c:v>
                </c:pt>
                <c:pt idx="161">
                  <c:v>8850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5-474B-A1F5-EE470043F8E2}"/>
            </c:ext>
          </c:extLst>
        </c:ser>
        <c:ser>
          <c:idx val="1"/>
          <c:order val="1"/>
          <c:tx>
            <c:v>maschi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'distrib stipendio'!$C$164:$C$413</c:f>
              <c:numCache>
                <c:formatCode>General</c:formatCode>
                <c:ptCount val="250"/>
                <c:pt idx="0">
                  <c:v>1550</c:v>
                </c:pt>
                <c:pt idx="1">
                  <c:v>1600</c:v>
                </c:pt>
                <c:pt idx="2">
                  <c:v>2300</c:v>
                </c:pt>
                <c:pt idx="3">
                  <c:v>1350</c:v>
                </c:pt>
                <c:pt idx="4">
                  <c:v>1150</c:v>
                </c:pt>
                <c:pt idx="5">
                  <c:v>1750</c:v>
                </c:pt>
                <c:pt idx="6">
                  <c:v>1350</c:v>
                </c:pt>
                <c:pt idx="7">
                  <c:v>2150</c:v>
                </c:pt>
                <c:pt idx="8">
                  <c:v>1850</c:v>
                </c:pt>
                <c:pt idx="9">
                  <c:v>1850</c:v>
                </c:pt>
                <c:pt idx="10">
                  <c:v>1500</c:v>
                </c:pt>
                <c:pt idx="11">
                  <c:v>1850</c:v>
                </c:pt>
                <c:pt idx="12">
                  <c:v>1650</c:v>
                </c:pt>
                <c:pt idx="13">
                  <c:v>2050</c:v>
                </c:pt>
                <c:pt idx="14">
                  <c:v>2500</c:v>
                </c:pt>
                <c:pt idx="15">
                  <c:v>2450</c:v>
                </c:pt>
                <c:pt idx="16">
                  <c:v>2000</c:v>
                </c:pt>
                <c:pt idx="17">
                  <c:v>2150</c:v>
                </c:pt>
                <c:pt idx="18">
                  <c:v>900</c:v>
                </c:pt>
                <c:pt idx="19">
                  <c:v>1700</c:v>
                </c:pt>
                <c:pt idx="20">
                  <c:v>1900</c:v>
                </c:pt>
                <c:pt idx="21">
                  <c:v>1900</c:v>
                </c:pt>
                <c:pt idx="22">
                  <c:v>1850</c:v>
                </c:pt>
                <c:pt idx="23">
                  <c:v>1100</c:v>
                </c:pt>
                <c:pt idx="24">
                  <c:v>1400</c:v>
                </c:pt>
                <c:pt idx="25">
                  <c:v>1350</c:v>
                </c:pt>
                <c:pt idx="26">
                  <c:v>2150</c:v>
                </c:pt>
                <c:pt idx="27">
                  <c:v>1450</c:v>
                </c:pt>
                <c:pt idx="28">
                  <c:v>2500</c:v>
                </c:pt>
                <c:pt idx="29">
                  <c:v>1100</c:v>
                </c:pt>
                <c:pt idx="30">
                  <c:v>2850</c:v>
                </c:pt>
                <c:pt idx="31">
                  <c:v>1550</c:v>
                </c:pt>
                <c:pt idx="32">
                  <c:v>1350</c:v>
                </c:pt>
                <c:pt idx="33">
                  <c:v>1900</c:v>
                </c:pt>
                <c:pt idx="34">
                  <c:v>1950</c:v>
                </c:pt>
                <c:pt idx="35">
                  <c:v>1500</c:v>
                </c:pt>
                <c:pt idx="36">
                  <c:v>1950</c:v>
                </c:pt>
                <c:pt idx="37">
                  <c:v>1650</c:v>
                </c:pt>
                <c:pt idx="38">
                  <c:v>1800</c:v>
                </c:pt>
                <c:pt idx="39">
                  <c:v>1450</c:v>
                </c:pt>
                <c:pt idx="40">
                  <c:v>2100</c:v>
                </c:pt>
                <c:pt idx="41">
                  <c:v>2350</c:v>
                </c:pt>
                <c:pt idx="42">
                  <c:v>1400</c:v>
                </c:pt>
                <c:pt idx="43">
                  <c:v>1700</c:v>
                </c:pt>
                <c:pt idx="44">
                  <c:v>1150</c:v>
                </c:pt>
                <c:pt idx="45">
                  <c:v>1250</c:v>
                </c:pt>
                <c:pt idx="46">
                  <c:v>1800</c:v>
                </c:pt>
                <c:pt idx="47">
                  <c:v>1650</c:v>
                </c:pt>
                <c:pt idx="48">
                  <c:v>2050</c:v>
                </c:pt>
                <c:pt idx="49">
                  <c:v>2400</c:v>
                </c:pt>
                <c:pt idx="50">
                  <c:v>1050</c:v>
                </c:pt>
                <c:pt idx="51">
                  <c:v>1300</c:v>
                </c:pt>
                <c:pt idx="52">
                  <c:v>1750</c:v>
                </c:pt>
                <c:pt idx="53">
                  <c:v>2050</c:v>
                </c:pt>
                <c:pt idx="54">
                  <c:v>1450</c:v>
                </c:pt>
                <c:pt idx="55">
                  <c:v>2450</c:v>
                </c:pt>
                <c:pt idx="56">
                  <c:v>2350</c:v>
                </c:pt>
                <c:pt idx="57">
                  <c:v>1500</c:v>
                </c:pt>
                <c:pt idx="58">
                  <c:v>1100</c:v>
                </c:pt>
                <c:pt idx="59">
                  <c:v>1700</c:v>
                </c:pt>
                <c:pt idx="60">
                  <c:v>1500</c:v>
                </c:pt>
                <c:pt idx="61">
                  <c:v>2000</c:v>
                </c:pt>
                <c:pt idx="62">
                  <c:v>1950</c:v>
                </c:pt>
                <c:pt idx="63">
                  <c:v>1900</c:v>
                </c:pt>
                <c:pt idx="64">
                  <c:v>1700</c:v>
                </c:pt>
                <c:pt idx="65">
                  <c:v>1650</c:v>
                </c:pt>
                <c:pt idx="66">
                  <c:v>2050</c:v>
                </c:pt>
                <c:pt idx="67">
                  <c:v>1950</c:v>
                </c:pt>
                <c:pt idx="68">
                  <c:v>1550</c:v>
                </c:pt>
                <c:pt idx="69">
                  <c:v>2050</c:v>
                </c:pt>
                <c:pt idx="70">
                  <c:v>1000</c:v>
                </c:pt>
                <c:pt idx="71">
                  <c:v>1550</c:v>
                </c:pt>
                <c:pt idx="72">
                  <c:v>1450</c:v>
                </c:pt>
                <c:pt idx="73">
                  <c:v>1600</c:v>
                </c:pt>
                <c:pt idx="74">
                  <c:v>2600</c:v>
                </c:pt>
                <c:pt idx="75">
                  <c:v>1850</c:v>
                </c:pt>
                <c:pt idx="76">
                  <c:v>1700</c:v>
                </c:pt>
                <c:pt idx="77">
                  <c:v>1500</c:v>
                </c:pt>
                <c:pt idx="78">
                  <c:v>1650</c:v>
                </c:pt>
                <c:pt idx="79">
                  <c:v>1450</c:v>
                </c:pt>
                <c:pt idx="80">
                  <c:v>2100</c:v>
                </c:pt>
                <c:pt idx="81">
                  <c:v>1300</c:v>
                </c:pt>
                <c:pt idx="82">
                  <c:v>2750</c:v>
                </c:pt>
                <c:pt idx="83">
                  <c:v>1800</c:v>
                </c:pt>
                <c:pt idx="84">
                  <c:v>1200</c:v>
                </c:pt>
                <c:pt idx="85">
                  <c:v>1700</c:v>
                </c:pt>
                <c:pt idx="86">
                  <c:v>2350</c:v>
                </c:pt>
                <c:pt idx="87">
                  <c:v>1550</c:v>
                </c:pt>
                <c:pt idx="88">
                  <c:v>2150</c:v>
                </c:pt>
                <c:pt idx="89">
                  <c:v>1900</c:v>
                </c:pt>
                <c:pt idx="90">
                  <c:v>1350</c:v>
                </c:pt>
                <c:pt idx="91">
                  <c:v>2600</c:v>
                </c:pt>
                <c:pt idx="92">
                  <c:v>2150</c:v>
                </c:pt>
                <c:pt idx="93">
                  <c:v>1550</c:v>
                </c:pt>
                <c:pt idx="94">
                  <c:v>1150</c:v>
                </c:pt>
                <c:pt idx="95">
                  <c:v>2800</c:v>
                </c:pt>
                <c:pt idx="96">
                  <c:v>2200</c:v>
                </c:pt>
                <c:pt idx="97">
                  <c:v>1650</c:v>
                </c:pt>
                <c:pt idx="98">
                  <c:v>1450</c:v>
                </c:pt>
                <c:pt idx="99">
                  <c:v>2150</c:v>
                </c:pt>
                <c:pt idx="100">
                  <c:v>1550</c:v>
                </c:pt>
                <c:pt idx="101">
                  <c:v>2000</c:v>
                </c:pt>
                <c:pt idx="102">
                  <c:v>1250</c:v>
                </c:pt>
                <c:pt idx="103">
                  <c:v>1800</c:v>
                </c:pt>
                <c:pt idx="104">
                  <c:v>2650</c:v>
                </c:pt>
                <c:pt idx="105">
                  <c:v>1500</c:v>
                </c:pt>
                <c:pt idx="106">
                  <c:v>1950</c:v>
                </c:pt>
                <c:pt idx="107">
                  <c:v>2950</c:v>
                </c:pt>
                <c:pt idx="108">
                  <c:v>1650</c:v>
                </c:pt>
                <c:pt idx="109">
                  <c:v>1900</c:v>
                </c:pt>
                <c:pt idx="110">
                  <c:v>2100</c:v>
                </c:pt>
                <c:pt idx="111">
                  <c:v>1150</c:v>
                </c:pt>
                <c:pt idx="112">
                  <c:v>1300</c:v>
                </c:pt>
                <c:pt idx="113">
                  <c:v>1700</c:v>
                </c:pt>
                <c:pt idx="114">
                  <c:v>1500</c:v>
                </c:pt>
                <c:pt idx="115">
                  <c:v>1750</c:v>
                </c:pt>
                <c:pt idx="116">
                  <c:v>1500</c:v>
                </c:pt>
                <c:pt idx="117">
                  <c:v>2750</c:v>
                </c:pt>
                <c:pt idx="118">
                  <c:v>1950</c:v>
                </c:pt>
                <c:pt idx="119">
                  <c:v>1650</c:v>
                </c:pt>
                <c:pt idx="120">
                  <c:v>1250</c:v>
                </c:pt>
                <c:pt idx="121">
                  <c:v>1400</c:v>
                </c:pt>
                <c:pt idx="122">
                  <c:v>1750</c:v>
                </c:pt>
                <c:pt idx="123">
                  <c:v>2250</c:v>
                </c:pt>
                <c:pt idx="124">
                  <c:v>2100</c:v>
                </c:pt>
                <c:pt idx="125">
                  <c:v>1400</c:v>
                </c:pt>
                <c:pt idx="126">
                  <c:v>1200</c:v>
                </c:pt>
                <c:pt idx="127">
                  <c:v>1650</c:v>
                </c:pt>
                <c:pt idx="128">
                  <c:v>1900</c:v>
                </c:pt>
                <c:pt idx="129">
                  <c:v>2300</c:v>
                </c:pt>
                <c:pt idx="130">
                  <c:v>1900</c:v>
                </c:pt>
                <c:pt idx="131">
                  <c:v>1650</c:v>
                </c:pt>
                <c:pt idx="132">
                  <c:v>1950</c:v>
                </c:pt>
                <c:pt idx="133">
                  <c:v>1350</c:v>
                </c:pt>
                <c:pt idx="134">
                  <c:v>1150</c:v>
                </c:pt>
                <c:pt idx="135">
                  <c:v>1150</c:v>
                </c:pt>
                <c:pt idx="136">
                  <c:v>2150</c:v>
                </c:pt>
                <c:pt idx="137">
                  <c:v>1600</c:v>
                </c:pt>
                <c:pt idx="138">
                  <c:v>1700</c:v>
                </c:pt>
                <c:pt idx="139">
                  <c:v>1450</c:v>
                </c:pt>
                <c:pt idx="140">
                  <c:v>2150</c:v>
                </c:pt>
                <c:pt idx="141">
                  <c:v>1350</c:v>
                </c:pt>
                <c:pt idx="142">
                  <c:v>1200</c:v>
                </c:pt>
                <c:pt idx="143">
                  <c:v>1650</c:v>
                </c:pt>
                <c:pt idx="144">
                  <c:v>1300</c:v>
                </c:pt>
                <c:pt idx="145">
                  <c:v>1200</c:v>
                </c:pt>
                <c:pt idx="146">
                  <c:v>1950</c:v>
                </c:pt>
                <c:pt idx="147">
                  <c:v>1600</c:v>
                </c:pt>
                <c:pt idx="148">
                  <c:v>2300</c:v>
                </c:pt>
                <c:pt idx="149">
                  <c:v>1950</c:v>
                </c:pt>
                <c:pt idx="150">
                  <c:v>1400</c:v>
                </c:pt>
                <c:pt idx="151">
                  <c:v>1550</c:v>
                </c:pt>
                <c:pt idx="152">
                  <c:v>1350</c:v>
                </c:pt>
                <c:pt idx="153">
                  <c:v>1500</c:v>
                </c:pt>
                <c:pt idx="154">
                  <c:v>2050</c:v>
                </c:pt>
                <c:pt idx="155">
                  <c:v>1150</c:v>
                </c:pt>
                <c:pt idx="156">
                  <c:v>2050</c:v>
                </c:pt>
                <c:pt idx="157">
                  <c:v>2200</c:v>
                </c:pt>
                <c:pt idx="158">
                  <c:v>1550</c:v>
                </c:pt>
                <c:pt idx="159">
                  <c:v>1350</c:v>
                </c:pt>
                <c:pt idx="160">
                  <c:v>1900</c:v>
                </c:pt>
                <c:pt idx="161">
                  <c:v>1250</c:v>
                </c:pt>
                <c:pt idx="162">
                  <c:v>1400</c:v>
                </c:pt>
                <c:pt idx="163">
                  <c:v>1050</c:v>
                </c:pt>
                <c:pt idx="164">
                  <c:v>1550</c:v>
                </c:pt>
                <c:pt idx="165">
                  <c:v>1150</c:v>
                </c:pt>
                <c:pt idx="166">
                  <c:v>2600</c:v>
                </c:pt>
                <c:pt idx="167">
                  <c:v>1800</c:v>
                </c:pt>
                <c:pt idx="168">
                  <c:v>1500</c:v>
                </c:pt>
                <c:pt idx="169">
                  <c:v>1300</c:v>
                </c:pt>
                <c:pt idx="170">
                  <c:v>1700</c:v>
                </c:pt>
                <c:pt idx="171">
                  <c:v>1150</c:v>
                </c:pt>
                <c:pt idx="172">
                  <c:v>2400</c:v>
                </c:pt>
                <c:pt idx="173">
                  <c:v>1950</c:v>
                </c:pt>
                <c:pt idx="174">
                  <c:v>1400</c:v>
                </c:pt>
                <c:pt idx="175">
                  <c:v>2250</c:v>
                </c:pt>
                <c:pt idx="176">
                  <c:v>1500</c:v>
                </c:pt>
                <c:pt idx="177">
                  <c:v>2150</c:v>
                </c:pt>
                <c:pt idx="178">
                  <c:v>2050</c:v>
                </c:pt>
                <c:pt idx="179">
                  <c:v>1650</c:v>
                </c:pt>
                <c:pt idx="180">
                  <c:v>1350</c:v>
                </c:pt>
                <c:pt idx="181">
                  <c:v>2150</c:v>
                </c:pt>
                <c:pt idx="182">
                  <c:v>1750</c:v>
                </c:pt>
                <c:pt idx="183">
                  <c:v>1750</c:v>
                </c:pt>
                <c:pt idx="184">
                  <c:v>2350</c:v>
                </c:pt>
                <c:pt idx="185">
                  <c:v>1900</c:v>
                </c:pt>
                <c:pt idx="186">
                  <c:v>1550</c:v>
                </c:pt>
                <c:pt idx="187">
                  <c:v>2000</c:v>
                </c:pt>
                <c:pt idx="188">
                  <c:v>1100</c:v>
                </c:pt>
                <c:pt idx="189">
                  <c:v>1650</c:v>
                </c:pt>
                <c:pt idx="190">
                  <c:v>1200</c:v>
                </c:pt>
                <c:pt idx="191">
                  <c:v>1600</c:v>
                </c:pt>
                <c:pt idx="192">
                  <c:v>1750</c:v>
                </c:pt>
                <c:pt idx="193">
                  <c:v>1800</c:v>
                </c:pt>
                <c:pt idx="194">
                  <c:v>1350</c:v>
                </c:pt>
                <c:pt idx="195">
                  <c:v>1600</c:v>
                </c:pt>
                <c:pt idx="196">
                  <c:v>2650</c:v>
                </c:pt>
                <c:pt idx="197">
                  <c:v>1300</c:v>
                </c:pt>
                <c:pt idx="198">
                  <c:v>2100</c:v>
                </c:pt>
                <c:pt idx="199">
                  <c:v>1300</c:v>
                </c:pt>
                <c:pt idx="200">
                  <c:v>1100</c:v>
                </c:pt>
                <c:pt idx="201">
                  <c:v>1700</c:v>
                </c:pt>
                <c:pt idx="202">
                  <c:v>1600</c:v>
                </c:pt>
                <c:pt idx="203">
                  <c:v>1500</c:v>
                </c:pt>
                <c:pt idx="204">
                  <c:v>1250</c:v>
                </c:pt>
                <c:pt idx="205">
                  <c:v>1350</c:v>
                </c:pt>
                <c:pt idx="206">
                  <c:v>1350</c:v>
                </c:pt>
                <c:pt idx="207">
                  <c:v>1650</c:v>
                </c:pt>
                <c:pt idx="208">
                  <c:v>1750</c:v>
                </c:pt>
                <c:pt idx="209">
                  <c:v>1550</c:v>
                </c:pt>
                <c:pt idx="210">
                  <c:v>1600</c:v>
                </c:pt>
                <c:pt idx="211">
                  <c:v>1650</c:v>
                </c:pt>
                <c:pt idx="212">
                  <c:v>1300</c:v>
                </c:pt>
                <c:pt idx="213">
                  <c:v>2050</c:v>
                </c:pt>
                <c:pt idx="214">
                  <c:v>1600</c:v>
                </c:pt>
                <c:pt idx="215">
                  <c:v>1550</c:v>
                </c:pt>
                <c:pt idx="216">
                  <c:v>1800</c:v>
                </c:pt>
                <c:pt idx="217">
                  <c:v>1600</c:v>
                </c:pt>
                <c:pt idx="218">
                  <c:v>1800</c:v>
                </c:pt>
                <c:pt idx="219">
                  <c:v>2150</c:v>
                </c:pt>
                <c:pt idx="220">
                  <c:v>1850</c:v>
                </c:pt>
                <c:pt idx="221">
                  <c:v>1350</c:v>
                </c:pt>
                <c:pt idx="222">
                  <c:v>2250</c:v>
                </c:pt>
                <c:pt idx="223">
                  <c:v>1550</c:v>
                </c:pt>
                <c:pt idx="224">
                  <c:v>1100</c:v>
                </c:pt>
                <c:pt idx="225">
                  <c:v>1100</c:v>
                </c:pt>
                <c:pt idx="226">
                  <c:v>1700</c:v>
                </c:pt>
                <c:pt idx="227">
                  <c:v>1650</c:v>
                </c:pt>
                <c:pt idx="228">
                  <c:v>1650</c:v>
                </c:pt>
                <c:pt idx="229">
                  <c:v>1750</c:v>
                </c:pt>
                <c:pt idx="230">
                  <c:v>2000</c:v>
                </c:pt>
                <c:pt idx="231">
                  <c:v>1900</c:v>
                </c:pt>
                <c:pt idx="232">
                  <c:v>1550</c:v>
                </c:pt>
                <c:pt idx="233">
                  <c:v>1300</c:v>
                </c:pt>
                <c:pt idx="234">
                  <c:v>1600</c:v>
                </c:pt>
                <c:pt idx="235">
                  <c:v>2500</c:v>
                </c:pt>
                <c:pt idx="236">
                  <c:v>1700</c:v>
                </c:pt>
                <c:pt idx="237">
                  <c:v>1000</c:v>
                </c:pt>
                <c:pt idx="238">
                  <c:v>1700</c:v>
                </c:pt>
                <c:pt idx="239">
                  <c:v>1650</c:v>
                </c:pt>
                <c:pt idx="240">
                  <c:v>2200</c:v>
                </c:pt>
                <c:pt idx="241">
                  <c:v>1100</c:v>
                </c:pt>
                <c:pt idx="242">
                  <c:v>1900</c:v>
                </c:pt>
                <c:pt idx="243">
                  <c:v>1450</c:v>
                </c:pt>
                <c:pt idx="244">
                  <c:v>1450</c:v>
                </c:pt>
                <c:pt idx="245">
                  <c:v>1750</c:v>
                </c:pt>
                <c:pt idx="246">
                  <c:v>1600</c:v>
                </c:pt>
                <c:pt idx="247">
                  <c:v>1600</c:v>
                </c:pt>
                <c:pt idx="248">
                  <c:v>1650</c:v>
                </c:pt>
                <c:pt idx="249">
                  <c:v>1150</c:v>
                </c:pt>
              </c:numCache>
            </c:numRef>
          </c:xVal>
          <c:yVal>
            <c:numRef>
              <c:f>'distrib stipendio'!$D$164:$D$413</c:f>
              <c:numCache>
                <c:formatCode>General</c:formatCode>
                <c:ptCount val="250"/>
                <c:pt idx="0">
                  <c:v>15000</c:v>
                </c:pt>
                <c:pt idx="1">
                  <c:v>13300</c:v>
                </c:pt>
                <c:pt idx="2">
                  <c:v>20250</c:v>
                </c:pt>
                <c:pt idx="3">
                  <c:v>11450</c:v>
                </c:pt>
                <c:pt idx="4">
                  <c:v>11350</c:v>
                </c:pt>
                <c:pt idx="5">
                  <c:v>13500</c:v>
                </c:pt>
                <c:pt idx="6">
                  <c:v>12600</c:v>
                </c:pt>
                <c:pt idx="7">
                  <c:v>16500</c:v>
                </c:pt>
                <c:pt idx="8">
                  <c:v>14500</c:v>
                </c:pt>
                <c:pt idx="9">
                  <c:v>14500</c:v>
                </c:pt>
                <c:pt idx="10">
                  <c:v>14900</c:v>
                </c:pt>
                <c:pt idx="11">
                  <c:v>13300</c:v>
                </c:pt>
                <c:pt idx="12">
                  <c:v>13200</c:v>
                </c:pt>
                <c:pt idx="13">
                  <c:v>17500</c:v>
                </c:pt>
                <c:pt idx="14">
                  <c:v>21750</c:v>
                </c:pt>
                <c:pt idx="15">
                  <c:v>19750</c:v>
                </c:pt>
                <c:pt idx="16">
                  <c:v>18000</c:v>
                </c:pt>
                <c:pt idx="17">
                  <c:v>16200</c:v>
                </c:pt>
                <c:pt idx="18">
                  <c:v>10900</c:v>
                </c:pt>
                <c:pt idx="19">
                  <c:v>12600</c:v>
                </c:pt>
                <c:pt idx="20">
                  <c:v>14200</c:v>
                </c:pt>
                <c:pt idx="21">
                  <c:v>15800</c:v>
                </c:pt>
                <c:pt idx="22">
                  <c:v>15000</c:v>
                </c:pt>
                <c:pt idx="23">
                  <c:v>9650</c:v>
                </c:pt>
                <c:pt idx="24">
                  <c:v>11400</c:v>
                </c:pt>
                <c:pt idx="25">
                  <c:v>11700</c:v>
                </c:pt>
                <c:pt idx="26">
                  <c:v>16600</c:v>
                </c:pt>
                <c:pt idx="27">
                  <c:v>13700</c:v>
                </c:pt>
                <c:pt idx="28">
                  <c:v>20750</c:v>
                </c:pt>
                <c:pt idx="29">
                  <c:v>10550</c:v>
                </c:pt>
                <c:pt idx="30">
                  <c:v>25000</c:v>
                </c:pt>
                <c:pt idx="31">
                  <c:v>14200</c:v>
                </c:pt>
                <c:pt idx="32">
                  <c:v>12700</c:v>
                </c:pt>
                <c:pt idx="33">
                  <c:v>17750</c:v>
                </c:pt>
                <c:pt idx="34">
                  <c:v>15300</c:v>
                </c:pt>
                <c:pt idx="35">
                  <c:v>12700</c:v>
                </c:pt>
                <c:pt idx="36">
                  <c:v>15100</c:v>
                </c:pt>
                <c:pt idx="37">
                  <c:v>14600</c:v>
                </c:pt>
                <c:pt idx="38">
                  <c:v>13300</c:v>
                </c:pt>
                <c:pt idx="39">
                  <c:v>12100</c:v>
                </c:pt>
                <c:pt idx="40">
                  <c:v>15500</c:v>
                </c:pt>
                <c:pt idx="41">
                  <c:v>19500</c:v>
                </c:pt>
                <c:pt idx="42">
                  <c:v>12400</c:v>
                </c:pt>
                <c:pt idx="43">
                  <c:v>14700</c:v>
                </c:pt>
                <c:pt idx="44">
                  <c:v>9450</c:v>
                </c:pt>
                <c:pt idx="45">
                  <c:v>12500</c:v>
                </c:pt>
                <c:pt idx="46">
                  <c:v>14900</c:v>
                </c:pt>
                <c:pt idx="47">
                  <c:v>13500</c:v>
                </c:pt>
                <c:pt idx="48">
                  <c:v>17750</c:v>
                </c:pt>
                <c:pt idx="49">
                  <c:v>20000</c:v>
                </c:pt>
                <c:pt idx="50">
                  <c:v>10400</c:v>
                </c:pt>
                <c:pt idx="51">
                  <c:v>12100</c:v>
                </c:pt>
                <c:pt idx="52">
                  <c:v>12400</c:v>
                </c:pt>
                <c:pt idx="53">
                  <c:v>15500</c:v>
                </c:pt>
                <c:pt idx="54">
                  <c:v>12100</c:v>
                </c:pt>
                <c:pt idx="55">
                  <c:v>20000</c:v>
                </c:pt>
                <c:pt idx="56">
                  <c:v>17750</c:v>
                </c:pt>
                <c:pt idx="57">
                  <c:v>12400</c:v>
                </c:pt>
                <c:pt idx="58">
                  <c:v>11150</c:v>
                </c:pt>
                <c:pt idx="59">
                  <c:v>16300</c:v>
                </c:pt>
                <c:pt idx="60">
                  <c:v>14000</c:v>
                </c:pt>
                <c:pt idx="61">
                  <c:v>14300</c:v>
                </c:pt>
                <c:pt idx="62">
                  <c:v>16900</c:v>
                </c:pt>
                <c:pt idx="63">
                  <c:v>14400</c:v>
                </c:pt>
                <c:pt idx="64">
                  <c:v>14700</c:v>
                </c:pt>
                <c:pt idx="65">
                  <c:v>13900</c:v>
                </c:pt>
                <c:pt idx="66">
                  <c:v>13400</c:v>
                </c:pt>
                <c:pt idx="67">
                  <c:v>17500</c:v>
                </c:pt>
                <c:pt idx="68">
                  <c:v>12400</c:v>
                </c:pt>
                <c:pt idx="69">
                  <c:v>16400</c:v>
                </c:pt>
                <c:pt idx="70">
                  <c:v>11000</c:v>
                </c:pt>
                <c:pt idx="71">
                  <c:v>13400</c:v>
                </c:pt>
                <c:pt idx="72">
                  <c:v>12200</c:v>
                </c:pt>
                <c:pt idx="73">
                  <c:v>13400</c:v>
                </c:pt>
                <c:pt idx="74">
                  <c:v>21000</c:v>
                </c:pt>
                <c:pt idx="75">
                  <c:v>14500</c:v>
                </c:pt>
                <c:pt idx="76">
                  <c:v>12300</c:v>
                </c:pt>
                <c:pt idx="77">
                  <c:v>14300</c:v>
                </c:pt>
                <c:pt idx="78">
                  <c:v>13400</c:v>
                </c:pt>
                <c:pt idx="79">
                  <c:v>10650</c:v>
                </c:pt>
                <c:pt idx="80">
                  <c:v>16100</c:v>
                </c:pt>
                <c:pt idx="81">
                  <c:v>12800</c:v>
                </c:pt>
                <c:pt idx="82">
                  <c:v>19250</c:v>
                </c:pt>
                <c:pt idx="83">
                  <c:v>13400</c:v>
                </c:pt>
                <c:pt idx="84">
                  <c:v>11950</c:v>
                </c:pt>
                <c:pt idx="85">
                  <c:v>13600</c:v>
                </c:pt>
                <c:pt idx="86">
                  <c:v>19250</c:v>
                </c:pt>
                <c:pt idx="87">
                  <c:v>14500</c:v>
                </c:pt>
                <c:pt idx="88">
                  <c:v>18250</c:v>
                </c:pt>
                <c:pt idx="89">
                  <c:v>14300</c:v>
                </c:pt>
                <c:pt idx="90">
                  <c:v>12000</c:v>
                </c:pt>
                <c:pt idx="91">
                  <c:v>21000</c:v>
                </c:pt>
                <c:pt idx="92">
                  <c:v>14500</c:v>
                </c:pt>
                <c:pt idx="93">
                  <c:v>11850</c:v>
                </c:pt>
                <c:pt idx="94">
                  <c:v>10750</c:v>
                </c:pt>
                <c:pt idx="95">
                  <c:v>21500</c:v>
                </c:pt>
                <c:pt idx="96">
                  <c:v>18250</c:v>
                </c:pt>
                <c:pt idx="97">
                  <c:v>12700</c:v>
                </c:pt>
                <c:pt idx="98">
                  <c:v>13700</c:v>
                </c:pt>
                <c:pt idx="99">
                  <c:v>18250</c:v>
                </c:pt>
                <c:pt idx="100">
                  <c:v>12700</c:v>
                </c:pt>
                <c:pt idx="101">
                  <c:v>14900</c:v>
                </c:pt>
                <c:pt idx="102">
                  <c:v>11300</c:v>
                </c:pt>
                <c:pt idx="103">
                  <c:v>14800</c:v>
                </c:pt>
                <c:pt idx="104">
                  <c:v>20000</c:v>
                </c:pt>
                <c:pt idx="105">
                  <c:v>12100</c:v>
                </c:pt>
                <c:pt idx="106">
                  <c:v>16300</c:v>
                </c:pt>
                <c:pt idx="107">
                  <c:v>24000</c:v>
                </c:pt>
                <c:pt idx="108">
                  <c:v>13700</c:v>
                </c:pt>
                <c:pt idx="109">
                  <c:v>16000</c:v>
                </c:pt>
                <c:pt idx="110">
                  <c:v>13400</c:v>
                </c:pt>
                <c:pt idx="111">
                  <c:v>11950</c:v>
                </c:pt>
                <c:pt idx="112">
                  <c:v>11100</c:v>
                </c:pt>
                <c:pt idx="113">
                  <c:v>13100</c:v>
                </c:pt>
                <c:pt idx="114">
                  <c:v>12500</c:v>
                </c:pt>
                <c:pt idx="115">
                  <c:v>14200</c:v>
                </c:pt>
                <c:pt idx="116">
                  <c:v>11650</c:v>
                </c:pt>
                <c:pt idx="117">
                  <c:v>24000</c:v>
                </c:pt>
                <c:pt idx="118">
                  <c:v>16100</c:v>
                </c:pt>
                <c:pt idx="119">
                  <c:v>13400</c:v>
                </c:pt>
                <c:pt idx="120">
                  <c:v>11450</c:v>
                </c:pt>
                <c:pt idx="121">
                  <c:v>11700</c:v>
                </c:pt>
                <c:pt idx="122">
                  <c:v>15300</c:v>
                </c:pt>
                <c:pt idx="123">
                  <c:v>19500</c:v>
                </c:pt>
                <c:pt idx="124">
                  <c:v>17750</c:v>
                </c:pt>
                <c:pt idx="125">
                  <c:v>10950</c:v>
                </c:pt>
                <c:pt idx="126">
                  <c:v>11350</c:v>
                </c:pt>
                <c:pt idx="127">
                  <c:v>14800</c:v>
                </c:pt>
                <c:pt idx="128">
                  <c:v>18250</c:v>
                </c:pt>
                <c:pt idx="129">
                  <c:v>18250</c:v>
                </c:pt>
                <c:pt idx="130">
                  <c:v>15200</c:v>
                </c:pt>
                <c:pt idx="131">
                  <c:v>13400</c:v>
                </c:pt>
                <c:pt idx="132">
                  <c:v>16000</c:v>
                </c:pt>
                <c:pt idx="133">
                  <c:v>13200</c:v>
                </c:pt>
                <c:pt idx="134">
                  <c:v>11050</c:v>
                </c:pt>
                <c:pt idx="135">
                  <c:v>11650</c:v>
                </c:pt>
                <c:pt idx="136">
                  <c:v>17750</c:v>
                </c:pt>
                <c:pt idx="137">
                  <c:v>13900</c:v>
                </c:pt>
                <c:pt idx="138">
                  <c:v>14300</c:v>
                </c:pt>
                <c:pt idx="139">
                  <c:v>10800</c:v>
                </c:pt>
                <c:pt idx="140">
                  <c:v>17500</c:v>
                </c:pt>
                <c:pt idx="141">
                  <c:v>11700</c:v>
                </c:pt>
                <c:pt idx="142">
                  <c:v>11450</c:v>
                </c:pt>
                <c:pt idx="143">
                  <c:v>13700</c:v>
                </c:pt>
                <c:pt idx="144">
                  <c:v>12100</c:v>
                </c:pt>
                <c:pt idx="145">
                  <c:v>11450</c:v>
                </c:pt>
                <c:pt idx="146">
                  <c:v>18250</c:v>
                </c:pt>
                <c:pt idx="147">
                  <c:v>14700</c:v>
                </c:pt>
                <c:pt idx="148">
                  <c:v>15700</c:v>
                </c:pt>
                <c:pt idx="149">
                  <c:v>16100</c:v>
                </c:pt>
                <c:pt idx="150">
                  <c:v>11000</c:v>
                </c:pt>
                <c:pt idx="151">
                  <c:v>14200</c:v>
                </c:pt>
                <c:pt idx="152">
                  <c:v>13000</c:v>
                </c:pt>
                <c:pt idx="153">
                  <c:v>11950</c:v>
                </c:pt>
                <c:pt idx="154">
                  <c:v>17250</c:v>
                </c:pt>
                <c:pt idx="155">
                  <c:v>12400</c:v>
                </c:pt>
                <c:pt idx="156">
                  <c:v>19000</c:v>
                </c:pt>
                <c:pt idx="157">
                  <c:v>19500</c:v>
                </c:pt>
                <c:pt idx="158">
                  <c:v>12500</c:v>
                </c:pt>
                <c:pt idx="159">
                  <c:v>11850</c:v>
                </c:pt>
                <c:pt idx="160">
                  <c:v>14900</c:v>
                </c:pt>
                <c:pt idx="161">
                  <c:v>12400</c:v>
                </c:pt>
                <c:pt idx="162">
                  <c:v>11000</c:v>
                </c:pt>
                <c:pt idx="163">
                  <c:v>11450</c:v>
                </c:pt>
                <c:pt idx="164">
                  <c:v>13700</c:v>
                </c:pt>
                <c:pt idx="165">
                  <c:v>10950</c:v>
                </c:pt>
                <c:pt idx="166">
                  <c:v>23500</c:v>
                </c:pt>
                <c:pt idx="167">
                  <c:v>14500</c:v>
                </c:pt>
                <c:pt idx="168">
                  <c:v>11850</c:v>
                </c:pt>
                <c:pt idx="169">
                  <c:v>12300</c:v>
                </c:pt>
                <c:pt idx="170">
                  <c:v>14200</c:v>
                </c:pt>
                <c:pt idx="171">
                  <c:v>11350</c:v>
                </c:pt>
                <c:pt idx="172">
                  <c:v>20750</c:v>
                </c:pt>
                <c:pt idx="173">
                  <c:v>14300</c:v>
                </c:pt>
                <c:pt idx="174">
                  <c:v>12300</c:v>
                </c:pt>
                <c:pt idx="175">
                  <c:v>16200</c:v>
                </c:pt>
                <c:pt idx="176">
                  <c:v>11000</c:v>
                </c:pt>
                <c:pt idx="177">
                  <c:v>16600</c:v>
                </c:pt>
                <c:pt idx="178">
                  <c:v>16100</c:v>
                </c:pt>
                <c:pt idx="179">
                  <c:v>14400</c:v>
                </c:pt>
                <c:pt idx="180">
                  <c:v>12600</c:v>
                </c:pt>
                <c:pt idx="181">
                  <c:v>16800</c:v>
                </c:pt>
                <c:pt idx="182">
                  <c:v>14200</c:v>
                </c:pt>
                <c:pt idx="183">
                  <c:v>11600</c:v>
                </c:pt>
                <c:pt idx="184">
                  <c:v>20500</c:v>
                </c:pt>
                <c:pt idx="185">
                  <c:v>13700</c:v>
                </c:pt>
                <c:pt idx="186">
                  <c:v>10200</c:v>
                </c:pt>
                <c:pt idx="187">
                  <c:v>15700</c:v>
                </c:pt>
                <c:pt idx="188">
                  <c:v>11800</c:v>
                </c:pt>
                <c:pt idx="189">
                  <c:v>14900</c:v>
                </c:pt>
                <c:pt idx="190">
                  <c:v>12400</c:v>
                </c:pt>
                <c:pt idx="191">
                  <c:v>12700</c:v>
                </c:pt>
                <c:pt idx="192">
                  <c:v>13600</c:v>
                </c:pt>
                <c:pt idx="193">
                  <c:v>12600</c:v>
                </c:pt>
                <c:pt idx="194">
                  <c:v>13100</c:v>
                </c:pt>
                <c:pt idx="195">
                  <c:v>14400</c:v>
                </c:pt>
                <c:pt idx="196">
                  <c:v>23500</c:v>
                </c:pt>
                <c:pt idx="197">
                  <c:v>12900</c:v>
                </c:pt>
                <c:pt idx="198">
                  <c:v>15300</c:v>
                </c:pt>
                <c:pt idx="199">
                  <c:v>12200</c:v>
                </c:pt>
                <c:pt idx="200">
                  <c:v>10900</c:v>
                </c:pt>
                <c:pt idx="201">
                  <c:v>15900</c:v>
                </c:pt>
                <c:pt idx="202">
                  <c:v>11850</c:v>
                </c:pt>
                <c:pt idx="203">
                  <c:v>10300</c:v>
                </c:pt>
                <c:pt idx="204">
                  <c:v>10450</c:v>
                </c:pt>
                <c:pt idx="205">
                  <c:v>12600</c:v>
                </c:pt>
                <c:pt idx="206">
                  <c:v>13600</c:v>
                </c:pt>
                <c:pt idx="207">
                  <c:v>12100</c:v>
                </c:pt>
                <c:pt idx="208">
                  <c:v>13200</c:v>
                </c:pt>
                <c:pt idx="209">
                  <c:v>12300</c:v>
                </c:pt>
                <c:pt idx="210">
                  <c:v>12600</c:v>
                </c:pt>
                <c:pt idx="211">
                  <c:v>13700</c:v>
                </c:pt>
                <c:pt idx="212">
                  <c:v>11600</c:v>
                </c:pt>
                <c:pt idx="213">
                  <c:v>17250</c:v>
                </c:pt>
                <c:pt idx="214">
                  <c:v>12400</c:v>
                </c:pt>
                <c:pt idx="215">
                  <c:v>12700</c:v>
                </c:pt>
                <c:pt idx="216">
                  <c:v>13400</c:v>
                </c:pt>
                <c:pt idx="217">
                  <c:v>13100</c:v>
                </c:pt>
                <c:pt idx="218">
                  <c:v>16400</c:v>
                </c:pt>
                <c:pt idx="219">
                  <c:v>17250</c:v>
                </c:pt>
                <c:pt idx="220">
                  <c:v>15100</c:v>
                </c:pt>
                <c:pt idx="221">
                  <c:v>11600</c:v>
                </c:pt>
                <c:pt idx="222">
                  <c:v>16900</c:v>
                </c:pt>
                <c:pt idx="223">
                  <c:v>13200</c:v>
                </c:pt>
                <c:pt idx="224">
                  <c:v>11150</c:v>
                </c:pt>
                <c:pt idx="225">
                  <c:v>10750</c:v>
                </c:pt>
                <c:pt idx="226">
                  <c:v>13000</c:v>
                </c:pt>
                <c:pt idx="227">
                  <c:v>13900</c:v>
                </c:pt>
                <c:pt idx="228">
                  <c:v>13700</c:v>
                </c:pt>
                <c:pt idx="229">
                  <c:v>14500</c:v>
                </c:pt>
                <c:pt idx="230">
                  <c:v>18500</c:v>
                </c:pt>
                <c:pt idx="231">
                  <c:v>17250</c:v>
                </c:pt>
                <c:pt idx="232">
                  <c:v>12800</c:v>
                </c:pt>
                <c:pt idx="233">
                  <c:v>12500</c:v>
                </c:pt>
                <c:pt idx="234">
                  <c:v>14600</c:v>
                </c:pt>
                <c:pt idx="235">
                  <c:v>22000</c:v>
                </c:pt>
                <c:pt idx="236">
                  <c:v>14300</c:v>
                </c:pt>
                <c:pt idx="237">
                  <c:v>11150</c:v>
                </c:pt>
                <c:pt idx="238">
                  <c:v>13200</c:v>
                </c:pt>
                <c:pt idx="239">
                  <c:v>13000</c:v>
                </c:pt>
                <c:pt idx="240">
                  <c:v>17750</c:v>
                </c:pt>
                <c:pt idx="241">
                  <c:v>11200</c:v>
                </c:pt>
                <c:pt idx="242">
                  <c:v>18750</c:v>
                </c:pt>
                <c:pt idx="243">
                  <c:v>12700</c:v>
                </c:pt>
                <c:pt idx="244">
                  <c:v>11950</c:v>
                </c:pt>
                <c:pt idx="245">
                  <c:v>13700</c:v>
                </c:pt>
                <c:pt idx="246">
                  <c:v>15000</c:v>
                </c:pt>
                <c:pt idx="247">
                  <c:v>12100</c:v>
                </c:pt>
                <c:pt idx="248">
                  <c:v>14100</c:v>
                </c:pt>
                <c:pt idx="249">
                  <c:v>10150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5-474B-A1F5-EE470043F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40752"/>
        <c:axId val="313842000"/>
      </c:scatterChart>
      <c:valAx>
        <c:axId val="31384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2000"/>
        <c:crosses val="autoZero"/>
        <c:crossBetween val="midCat"/>
      </c:valAx>
      <c:valAx>
        <c:axId val="3138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4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Q-Q chart: normal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</c:v>
          </c:tx>
          <c:spPr>
            <a:ln w="19050">
              <a:noFill/>
            </a:ln>
          </c:spPr>
          <c:marker>
            <c:symbol val="circle"/>
            <c:size val="5"/>
          </c:marker>
          <c:trendline>
            <c:trendlineType val="linear"/>
            <c:dispRSqr val="0"/>
            <c:dispEq val="0"/>
          </c:trendline>
          <c:xVal>
            <c:numRef>
              <c:f>'distrib stipendio'!$N$15:$N$264</c:f>
              <c:numCache>
                <c:formatCode>General</c:formatCode>
                <c:ptCount val="250"/>
                <c:pt idx="0">
                  <c:v>-2.8781617390954826</c:v>
                </c:pt>
                <c:pt idx="1">
                  <c:v>-2.5121443279304616</c:v>
                </c:pt>
                <c:pt idx="2">
                  <c:v>-2.3263478740408408</c:v>
                </c:pt>
                <c:pt idx="3">
                  <c:v>-2.1972863766410518</c:v>
                </c:pt>
                <c:pt idx="4">
                  <c:v>-2.0969274291643418</c:v>
                </c:pt>
                <c:pt idx="5">
                  <c:v>-2.0140908120181393</c:v>
                </c:pt>
                <c:pt idx="6">
                  <c:v>-1.9431337511050664</c:v>
                </c:pt>
                <c:pt idx="7">
                  <c:v>-1.8807936081512509</c:v>
                </c:pt>
                <c:pt idx="8">
                  <c:v>-1.825006821146403</c:v>
                </c:pt>
                <c:pt idx="9">
                  <c:v>-1.7743819103449572</c:v>
                </c:pt>
                <c:pt idx="10">
                  <c:v>-1.7279343223884183</c:v>
                </c:pt>
                <c:pt idx="11">
                  <c:v>-1.6849407678719146</c:v>
                </c:pt>
                <c:pt idx="12">
                  <c:v>-1.6448536269514726</c:v>
                </c:pt>
                <c:pt idx="13">
                  <c:v>-1.607247891900218</c:v>
                </c:pt>
                <c:pt idx="14">
                  <c:v>-1.5717868165098594</c:v>
                </c:pt>
                <c:pt idx="15">
                  <c:v>-1.5381988585840642</c:v>
                </c:pt>
                <c:pt idx="16">
                  <c:v>-1.5062617232782443</c:v>
                </c:pt>
                <c:pt idx="17">
                  <c:v>-1.4757910281791702</c:v>
                </c:pt>
                <c:pt idx="18">
                  <c:v>-1.4466320671589785</c:v>
                </c:pt>
                <c:pt idx="19">
                  <c:v>-1.4186537061727389</c:v>
                </c:pt>
                <c:pt idx="20">
                  <c:v>-1.3917437793963254</c:v>
                </c:pt>
                <c:pt idx="21">
                  <c:v>-1.3658055625722731</c:v>
                </c:pt>
                <c:pt idx="22">
                  <c:v>-1.3407550336902161</c:v>
                </c:pt>
                <c:pt idx="23">
                  <c:v>-1.316518718418261</c:v>
                </c:pt>
                <c:pt idx="24">
                  <c:v>-1.293031976144243</c:v>
                </c:pt>
                <c:pt idx="25">
                  <c:v>-1.2702376223931489</c:v>
                </c:pt>
                <c:pt idx="26">
                  <c:v>-1.248084811127548</c:v>
                </c:pt>
                <c:pt idx="27">
                  <c:v>-1.2265281200366105</c:v>
                </c:pt>
                <c:pt idx="28">
                  <c:v>-1.205526795972518</c:v>
                </c:pt>
                <c:pt idx="29">
                  <c:v>-1.1850441279078103</c:v>
                </c:pt>
                <c:pt idx="30">
                  <c:v>-1.1650469223056026</c:v>
                </c:pt>
                <c:pt idx="31">
                  <c:v>-1.1455050613926971</c:v>
                </c:pt>
                <c:pt idx="32">
                  <c:v>-1.1263911290388013</c:v>
                </c:pt>
                <c:pt idx="33">
                  <c:v>-1.1076800921478009</c:v>
                </c:pt>
                <c:pt idx="34">
                  <c:v>-1.0893490279242772</c:v>
                </c:pt>
                <c:pt idx="35">
                  <c:v>-1.0713768892802134</c:v>
                </c:pt>
                <c:pt idx="36">
                  <c:v>-1.0537443021306669</c:v>
                </c:pt>
                <c:pt idx="37">
                  <c:v>-1.0364333894937898</c:v>
                </c:pt>
                <c:pt idx="38">
                  <c:v>-1.0194276182343693</c:v>
                </c:pt>
                <c:pt idx="39">
                  <c:v>-1.0027116650265504</c:v>
                </c:pt>
                <c:pt idx="40">
                  <c:v>-0.98627129870223729</c:v>
                </c:pt>
                <c:pt idx="41">
                  <c:v>-0.9700932766287379</c:v>
                </c:pt>
                <c:pt idx="42">
                  <c:v>-0.95416525314619549</c:v>
                </c:pt>
                <c:pt idx="43">
                  <c:v>-0.93847569841156697</c:v>
                </c:pt>
                <c:pt idx="44">
                  <c:v>-0.92301382625498063</c:v>
                </c:pt>
                <c:pt idx="45">
                  <c:v>-0.90776952986805459</c:v>
                </c:pt>
                <c:pt idx="46">
                  <c:v>-0.89273332432085528</c:v>
                </c:pt>
                <c:pt idx="47">
                  <c:v>-0.87789629505122846</c:v>
                </c:pt>
                <c:pt idx="48">
                  <c:v>-0.86325005159342072</c:v>
                </c:pt>
                <c:pt idx="49">
                  <c:v>-0.84878668591596718</c:v>
                </c:pt>
                <c:pt idx="50">
                  <c:v>-0.83449873482574055</c:v>
                </c:pt>
                <c:pt idx="51">
                  <c:v>-0.82037914596846162</c:v>
                </c:pt>
                <c:pt idx="52">
                  <c:v>-0.80642124701824058</c:v>
                </c:pt>
                <c:pt idx="53">
                  <c:v>-0.79261871770171222</c:v>
                </c:pt>
                <c:pt idx="54">
                  <c:v>-0.77896556434754571</c:v>
                </c:pt>
                <c:pt idx="55">
                  <c:v>-0.76545609669087822</c:v>
                </c:pt>
                <c:pt idx="56">
                  <c:v>-0.75208490669549144</c:v>
                </c:pt>
                <c:pt idx="57">
                  <c:v>-0.73884684918521393</c:v>
                </c:pt>
                <c:pt idx="58">
                  <c:v>-0.72573702410080487</c:v>
                </c:pt>
                <c:pt idx="59">
                  <c:v>-0.71275076022004324</c:v>
                </c:pt>
                <c:pt idx="60">
                  <c:v>-0.69988360019734119</c:v>
                </c:pt>
                <c:pt idx="61">
                  <c:v>-0.68713128679546953</c:v>
                </c:pt>
                <c:pt idx="62">
                  <c:v>-0.67448975019608193</c:v>
                </c:pt>
                <c:pt idx="63">
                  <c:v>-0.66195509628816196</c:v>
                </c:pt>
                <c:pt idx="64">
                  <c:v>-0.6495235958443254</c:v>
                </c:pt>
                <c:pt idx="65">
                  <c:v>-0.63719167450447467</c:v>
                </c:pt>
                <c:pt idx="66">
                  <c:v>-0.62495590349468755</c:v>
                </c:pt>
                <c:pt idx="67">
                  <c:v>-0.61281299101662734</c:v>
                </c:pt>
                <c:pt idx="68">
                  <c:v>-0.6007597742493187</c:v>
                </c:pt>
                <c:pt idx="69">
                  <c:v>-0.58879321191091971</c:v>
                </c:pt>
                <c:pt idx="70">
                  <c:v>-0.57691037733327166</c:v>
                </c:pt>
                <c:pt idx="71">
                  <c:v>-0.56510845200658388</c:v>
                </c:pt>
                <c:pt idx="72">
                  <c:v>-0.55338471955567303</c:v>
                </c:pt>
                <c:pt idx="73">
                  <c:v>-0.54173656011281679</c:v>
                </c:pt>
                <c:pt idx="74">
                  <c:v>-0.53016144505551954</c:v>
                </c:pt>
                <c:pt idx="75">
                  <c:v>-0.5186569320803911</c:v>
                </c:pt>
                <c:pt idx="76">
                  <c:v>-0.50722066058694604</c:v>
                </c:pt>
                <c:pt idx="77">
                  <c:v>-0.49585034734745354</c:v>
                </c:pt>
                <c:pt idx="78">
                  <c:v>-0.48454378244107915</c:v>
                </c:pt>
                <c:pt idx="79">
                  <c:v>-0.47329882543243701</c:v>
                </c:pt>
                <c:pt idx="80">
                  <c:v>-0.46211340177637733</c:v>
                </c:pt>
                <c:pt idx="81">
                  <c:v>-0.4509854994323706</c:v>
                </c:pt>
                <c:pt idx="82">
                  <c:v>-0.43991316567323374</c:v>
                </c:pt>
                <c:pt idx="83">
                  <c:v>-0.42889450407420154</c:v>
                </c:pt>
                <c:pt idx="84">
                  <c:v>-0.4179276716694818</c:v>
                </c:pt>
                <c:pt idx="85">
                  <c:v>-0.40701087626446564</c:v>
                </c:pt>
                <c:pt idx="86">
                  <c:v>-0.39614237389269841</c:v>
                </c:pt>
                <c:pt idx="87">
                  <c:v>-0.38532046640756784</c:v>
                </c:pt>
                <c:pt idx="88">
                  <c:v>-0.37454349919944274</c:v>
                </c:pt>
                <c:pt idx="89">
                  <c:v>-0.36380985902969581</c:v>
                </c:pt>
                <c:pt idx="90">
                  <c:v>-0.35311797197368927</c:v>
                </c:pt>
                <c:pt idx="91">
                  <c:v>-0.34246630146539053</c:v>
                </c:pt>
                <c:pt idx="92">
                  <c:v>-0.33185334643681658</c:v>
                </c:pt>
                <c:pt idx="93">
                  <c:v>-0.32127763954599653</c:v>
                </c:pt>
                <c:pt idx="94">
                  <c:v>-0.31073774548759198</c:v>
                </c:pt>
                <c:pt idx="95">
                  <c:v>-0.30023225938072184</c:v>
                </c:pt>
                <c:pt idx="96">
                  <c:v>-0.28975980522891426</c:v>
                </c:pt>
                <c:pt idx="97">
                  <c:v>-0.27931903444745415</c:v>
                </c:pt>
                <c:pt idx="98">
                  <c:v>-0.26890862445370972</c:v>
                </c:pt>
                <c:pt idx="99">
                  <c:v>-0.2585272773163097</c:v>
                </c:pt>
                <c:pt idx="100">
                  <c:v>-0.24817371845931255</c:v>
                </c:pt>
                <c:pt idx="101">
                  <c:v>-0.23784669541774933</c:v>
                </c:pt>
                <c:pt idx="102">
                  <c:v>-0.2275449766411495</c:v>
                </c:pt>
                <c:pt idx="103">
                  <c:v>-0.21726735034186337</c:v>
                </c:pt>
                <c:pt idx="104">
                  <c:v>-0.20701262338518728</c:v>
                </c:pt>
                <c:pt idx="105">
                  <c:v>-0.19677962021846676</c:v>
                </c:pt>
                <c:pt idx="106">
                  <c:v>-0.18656718183651944</c:v>
                </c:pt>
                <c:pt idx="107">
                  <c:v>-0.17637416478086138</c:v>
                </c:pt>
                <c:pt idx="108">
                  <c:v>-0.16619944017035887</c:v>
                </c:pt>
                <c:pt idx="109">
                  <c:v>-0.15604189276104993</c:v>
                </c:pt>
                <c:pt idx="110">
                  <c:v>-0.14590042003299383</c:v>
                </c:pt>
                <c:pt idx="111">
                  <c:v>-0.13577393130211154</c:v>
                </c:pt>
                <c:pt idx="112">
                  <c:v>-0.12566134685507402</c:v>
                </c:pt>
                <c:pt idx="113">
                  <c:v>-0.11556159710538315</c:v>
                </c:pt>
                <c:pt idx="114">
                  <c:v>-0.10547362176886803</c:v>
                </c:pt>
                <c:pt idx="115">
                  <c:v>-9.5396369056891889E-2</c:v>
                </c:pt>
                <c:pt idx="116">
                  <c:v>-8.5328794885629028E-2</c:v>
                </c:pt>
                <c:pt idx="117">
                  <c:v>-7.5269862099829901E-2</c:v>
                </c:pt>
                <c:pt idx="118">
                  <c:v>-6.5218539709543707E-2</c:v>
                </c:pt>
                <c:pt idx="119">
                  <c:v>-5.5173802138316796E-2</c:v>
                </c:pt>
                <c:pt idx="120">
                  <c:v>-4.5134628481421322E-2</c:v>
                </c:pt>
                <c:pt idx="121">
                  <c:v>-3.5100001772708847E-2</c:v>
                </c:pt>
                <c:pt idx="122">
                  <c:v>-2.506890825871106E-2</c:v>
                </c:pt>
                <c:pt idx="123">
                  <c:v>-1.504033667863567E-2</c:v>
                </c:pt>
                <c:pt idx="124">
                  <c:v>-5.0132775489266567E-3</c:v>
                </c:pt>
                <c:pt idx="125">
                  <c:v>5.0132775489266567E-3</c:v>
                </c:pt>
                <c:pt idx="126">
                  <c:v>1.504033667863567E-2</c:v>
                </c:pt>
                <c:pt idx="127">
                  <c:v>2.506890825871106E-2</c:v>
                </c:pt>
                <c:pt idx="128">
                  <c:v>3.5100001772708847E-2</c:v>
                </c:pt>
                <c:pt idx="129">
                  <c:v>4.5134628481421322E-2</c:v>
                </c:pt>
                <c:pt idx="130">
                  <c:v>5.5173802138316796E-2</c:v>
                </c:pt>
                <c:pt idx="131">
                  <c:v>6.5218539709543707E-2</c:v>
                </c:pt>
                <c:pt idx="132">
                  <c:v>7.5269862099829901E-2</c:v>
                </c:pt>
                <c:pt idx="133">
                  <c:v>8.5328794885629167E-2</c:v>
                </c:pt>
                <c:pt idx="134">
                  <c:v>9.5396369056892028E-2</c:v>
                </c:pt>
                <c:pt idx="135">
                  <c:v>0.10547362176886817</c:v>
                </c:pt>
                <c:pt idx="136">
                  <c:v>0.11556159710538329</c:v>
                </c:pt>
                <c:pt idx="137">
                  <c:v>0.12566134685507416</c:v>
                </c:pt>
                <c:pt idx="138">
                  <c:v>0.13577393130211168</c:v>
                </c:pt>
                <c:pt idx="139">
                  <c:v>0.14590042003299397</c:v>
                </c:pt>
                <c:pt idx="140">
                  <c:v>0.15604189276105007</c:v>
                </c:pt>
                <c:pt idx="141">
                  <c:v>0.16619944017035873</c:v>
                </c:pt>
                <c:pt idx="142">
                  <c:v>0.17637416478086121</c:v>
                </c:pt>
                <c:pt idx="143">
                  <c:v>0.1865671818365193</c:v>
                </c:pt>
                <c:pt idx="144">
                  <c:v>0.19677962021846662</c:v>
                </c:pt>
                <c:pt idx="145">
                  <c:v>0.20701262338518714</c:v>
                </c:pt>
                <c:pt idx="146">
                  <c:v>0.21726735034186326</c:v>
                </c:pt>
                <c:pt idx="147">
                  <c:v>0.22754497664114934</c:v>
                </c:pt>
                <c:pt idx="148">
                  <c:v>0.23784669541774933</c:v>
                </c:pt>
                <c:pt idx="149">
                  <c:v>0.24817371845931255</c:v>
                </c:pt>
                <c:pt idx="150">
                  <c:v>0.2585272773163097</c:v>
                </c:pt>
                <c:pt idx="151">
                  <c:v>0.26890862445370972</c:v>
                </c:pt>
                <c:pt idx="152">
                  <c:v>0.27931903444745415</c:v>
                </c:pt>
                <c:pt idx="153">
                  <c:v>0.28975980522891426</c:v>
                </c:pt>
                <c:pt idx="154">
                  <c:v>0.30023225938072184</c:v>
                </c:pt>
                <c:pt idx="155">
                  <c:v>0.31073774548759198</c:v>
                </c:pt>
                <c:pt idx="156">
                  <c:v>0.32127763954599653</c:v>
                </c:pt>
                <c:pt idx="157">
                  <c:v>0.33185334643681658</c:v>
                </c:pt>
                <c:pt idx="158">
                  <c:v>0.34246630146539053</c:v>
                </c:pt>
                <c:pt idx="159">
                  <c:v>0.35311797197368927</c:v>
                </c:pt>
                <c:pt idx="160">
                  <c:v>0.36380985902969581</c:v>
                </c:pt>
                <c:pt idx="161">
                  <c:v>0.37454349919944274</c:v>
                </c:pt>
                <c:pt idx="162">
                  <c:v>0.38532046640756784</c:v>
                </c:pt>
                <c:pt idx="163">
                  <c:v>0.39614237389269841</c:v>
                </c:pt>
                <c:pt idx="164">
                  <c:v>0.40701087626446586</c:v>
                </c:pt>
                <c:pt idx="165">
                  <c:v>0.41792767166948208</c:v>
                </c:pt>
                <c:pt idx="166">
                  <c:v>0.42889450407420171</c:v>
                </c:pt>
                <c:pt idx="167">
                  <c:v>0.43991316567323396</c:v>
                </c:pt>
                <c:pt idx="168">
                  <c:v>0.45098549943237082</c:v>
                </c:pt>
                <c:pt idx="169">
                  <c:v>0.46211340177637744</c:v>
                </c:pt>
                <c:pt idx="170">
                  <c:v>0.47329882543243718</c:v>
                </c:pt>
                <c:pt idx="171">
                  <c:v>0.48454378244107921</c:v>
                </c:pt>
                <c:pt idx="172">
                  <c:v>0.49585034734745331</c:v>
                </c:pt>
                <c:pt idx="173">
                  <c:v>0.50722066058694582</c:v>
                </c:pt>
                <c:pt idx="174">
                  <c:v>0.51865693208039088</c:v>
                </c:pt>
                <c:pt idx="175">
                  <c:v>0.53016144505551943</c:v>
                </c:pt>
                <c:pt idx="176">
                  <c:v>0.54173656011281679</c:v>
                </c:pt>
                <c:pt idx="177">
                  <c:v>0.5533847195556727</c:v>
                </c:pt>
                <c:pt idx="178">
                  <c:v>0.56510845200658355</c:v>
                </c:pt>
                <c:pt idx="179">
                  <c:v>0.57691037733327144</c:v>
                </c:pt>
                <c:pt idx="180">
                  <c:v>0.58879321191091971</c:v>
                </c:pt>
                <c:pt idx="181">
                  <c:v>0.6007597742493187</c:v>
                </c:pt>
                <c:pt idx="182">
                  <c:v>0.61281299101662734</c:v>
                </c:pt>
                <c:pt idx="183">
                  <c:v>0.62495590349468755</c:v>
                </c:pt>
                <c:pt idx="184">
                  <c:v>0.63719167450447467</c:v>
                </c:pt>
                <c:pt idx="185">
                  <c:v>0.6495235958443254</c:v>
                </c:pt>
                <c:pt idx="186">
                  <c:v>0.66195509628816196</c:v>
                </c:pt>
                <c:pt idx="187">
                  <c:v>0.67448975019608193</c:v>
                </c:pt>
                <c:pt idx="188">
                  <c:v>0.68713128679546953</c:v>
                </c:pt>
                <c:pt idx="189">
                  <c:v>0.69988360019734119</c:v>
                </c:pt>
                <c:pt idx="190">
                  <c:v>0.71275076022004324</c:v>
                </c:pt>
                <c:pt idx="191">
                  <c:v>0.72573702410080487</c:v>
                </c:pt>
                <c:pt idx="192">
                  <c:v>0.73884684918521393</c:v>
                </c:pt>
                <c:pt idx="193">
                  <c:v>0.75208490669549144</c:v>
                </c:pt>
                <c:pt idx="194">
                  <c:v>0.76545609669087822</c:v>
                </c:pt>
                <c:pt idx="195">
                  <c:v>0.77896556434754571</c:v>
                </c:pt>
                <c:pt idx="196">
                  <c:v>0.79261871770171222</c:v>
                </c:pt>
                <c:pt idx="197">
                  <c:v>0.80642124701824058</c:v>
                </c:pt>
                <c:pt idx="198">
                  <c:v>0.82037914596846162</c:v>
                </c:pt>
                <c:pt idx="199">
                  <c:v>0.83449873482574077</c:v>
                </c:pt>
                <c:pt idx="200">
                  <c:v>0.84878668591596729</c:v>
                </c:pt>
                <c:pt idx="201">
                  <c:v>0.86325005159342083</c:v>
                </c:pt>
                <c:pt idx="202">
                  <c:v>0.87789629505122857</c:v>
                </c:pt>
                <c:pt idx="203">
                  <c:v>0.8927333243208565</c:v>
                </c:pt>
                <c:pt idx="204">
                  <c:v>0.90776952986805526</c:v>
                </c:pt>
                <c:pt idx="205">
                  <c:v>0.92301382625497874</c:v>
                </c:pt>
                <c:pt idx="206">
                  <c:v>0.93847569841156686</c:v>
                </c:pt>
                <c:pt idx="207">
                  <c:v>0.95416525314619549</c:v>
                </c:pt>
                <c:pt idx="208">
                  <c:v>0.9700932766287379</c:v>
                </c:pt>
                <c:pt idx="209">
                  <c:v>0.98627129870223729</c:v>
                </c:pt>
                <c:pt idx="210">
                  <c:v>1.0027116650265504</c:v>
                </c:pt>
                <c:pt idx="211">
                  <c:v>1.0194276182343693</c:v>
                </c:pt>
                <c:pt idx="212">
                  <c:v>1.0364333894937898</c:v>
                </c:pt>
                <c:pt idx="213">
                  <c:v>1.0537443021306669</c:v>
                </c:pt>
                <c:pt idx="214">
                  <c:v>1.0713768892802134</c:v>
                </c:pt>
                <c:pt idx="215">
                  <c:v>1.0893490279242772</c:v>
                </c:pt>
                <c:pt idx="216">
                  <c:v>1.1076800921478009</c:v>
                </c:pt>
                <c:pt idx="217">
                  <c:v>1.1263911290388013</c:v>
                </c:pt>
                <c:pt idx="218">
                  <c:v>1.1455050613926971</c:v>
                </c:pt>
                <c:pt idx="219">
                  <c:v>1.1650469223056026</c:v>
                </c:pt>
                <c:pt idx="220">
                  <c:v>1.1850441279078103</c:v>
                </c:pt>
                <c:pt idx="221">
                  <c:v>1.205526795972518</c:v>
                </c:pt>
                <c:pt idx="222">
                  <c:v>1.2265281200366105</c:v>
                </c:pt>
                <c:pt idx="223">
                  <c:v>1.248084811127548</c:v>
                </c:pt>
                <c:pt idx="224">
                  <c:v>1.2702376223931489</c:v>
                </c:pt>
                <c:pt idx="225">
                  <c:v>1.293031976144243</c:v>
                </c:pt>
                <c:pt idx="226">
                  <c:v>1.316518718418261</c:v>
                </c:pt>
                <c:pt idx="227">
                  <c:v>1.3407550336902161</c:v>
                </c:pt>
                <c:pt idx="228">
                  <c:v>1.3658055625722731</c:v>
                </c:pt>
                <c:pt idx="229">
                  <c:v>1.3917437793963261</c:v>
                </c:pt>
                <c:pt idx="230">
                  <c:v>1.4186537061727382</c:v>
                </c:pt>
                <c:pt idx="231">
                  <c:v>1.4466320671589787</c:v>
                </c:pt>
                <c:pt idx="232">
                  <c:v>1.4757910281791713</c:v>
                </c:pt>
                <c:pt idx="233">
                  <c:v>1.5062617232782449</c:v>
                </c:pt>
                <c:pt idx="234">
                  <c:v>1.5381988585840638</c:v>
                </c:pt>
                <c:pt idx="235">
                  <c:v>1.571786816509859</c:v>
                </c:pt>
                <c:pt idx="236">
                  <c:v>1.6072478919002178</c:v>
                </c:pt>
                <c:pt idx="237">
                  <c:v>1.6448536269514715</c:v>
                </c:pt>
                <c:pt idx="238">
                  <c:v>1.6849407678719139</c:v>
                </c:pt>
                <c:pt idx="239">
                  <c:v>1.727934322388418</c:v>
                </c:pt>
                <c:pt idx="240">
                  <c:v>1.7743819103449567</c:v>
                </c:pt>
                <c:pt idx="241">
                  <c:v>1.8250068211464028</c:v>
                </c:pt>
                <c:pt idx="242">
                  <c:v>1.8807936081512504</c:v>
                </c:pt>
                <c:pt idx="243">
                  <c:v>1.9431337511050664</c:v>
                </c:pt>
                <c:pt idx="244">
                  <c:v>2.0140908120181384</c:v>
                </c:pt>
                <c:pt idx="245">
                  <c:v>2.0969274291643414</c:v>
                </c:pt>
                <c:pt idx="246">
                  <c:v>2.1972863766410513</c:v>
                </c:pt>
                <c:pt idx="247">
                  <c:v>2.3263478740408408</c:v>
                </c:pt>
                <c:pt idx="248">
                  <c:v>2.5121443279304616</c:v>
                </c:pt>
                <c:pt idx="249">
                  <c:v>2.8781617390954826</c:v>
                </c:pt>
              </c:numCache>
            </c:numRef>
          </c:xVal>
          <c:yVal>
            <c:numRef>
              <c:f>'distrib stipendio'!$O$15:$O$264</c:f>
              <c:numCache>
                <c:formatCode>General</c:formatCode>
                <c:ptCount val="250"/>
                <c:pt idx="0">
                  <c:v>900</c:v>
                </c:pt>
                <c:pt idx="1">
                  <c:v>1000</c:v>
                </c:pt>
                <c:pt idx="2">
                  <c:v>1000</c:v>
                </c:pt>
                <c:pt idx="3">
                  <c:v>1050</c:v>
                </c:pt>
                <c:pt idx="4">
                  <c:v>1050</c:v>
                </c:pt>
                <c:pt idx="5">
                  <c:v>1100</c:v>
                </c:pt>
                <c:pt idx="6">
                  <c:v>1100</c:v>
                </c:pt>
                <c:pt idx="7">
                  <c:v>1100</c:v>
                </c:pt>
                <c:pt idx="8">
                  <c:v>1100</c:v>
                </c:pt>
                <c:pt idx="9">
                  <c:v>1100</c:v>
                </c:pt>
                <c:pt idx="10">
                  <c:v>1100</c:v>
                </c:pt>
                <c:pt idx="11">
                  <c:v>1100</c:v>
                </c:pt>
                <c:pt idx="12">
                  <c:v>1100</c:v>
                </c:pt>
                <c:pt idx="13">
                  <c:v>1150</c:v>
                </c:pt>
                <c:pt idx="14">
                  <c:v>1150</c:v>
                </c:pt>
                <c:pt idx="15">
                  <c:v>1150</c:v>
                </c:pt>
                <c:pt idx="16">
                  <c:v>1150</c:v>
                </c:pt>
                <c:pt idx="17">
                  <c:v>1150</c:v>
                </c:pt>
                <c:pt idx="18">
                  <c:v>1150</c:v>
                </c:pt>
                <c:pt idx="19">
                  <c:v>1150</c:v>
                </c:pt>
                <c:pt idx="20">
                  <c:v>1150</c:v>
                </c:pt>
                <c:pt idx="21">
                  <c:v>1150</c:v>
                </c:pt>
                <c:pt idx="22">
                  <c:v>1150</c:v>
                </c:pt>
                <c:pt idx="23">
                  <c:v>1200</c:v>
                </c:pt>
                <c:pt idx="24">
                  <c:v>1200</c:v>
                </c:pt>
                <c:pt idx="25">
                  <c:v>1200</c:v>
                </c:pt>
                <c:pt idx="26">
                  <c:v>1200</c:v>
                </c:pt>
                <c:pt idx="27">
                  <c:v>1200</c:v>
                </c:pt>
                <c:pt idx="28">
                  <c:v>1250</c:v>
                </c:pt>
                <c:pt idx="29">
                  <c:v>1250</c:v>
                </c:pt>
                <c:pt idx="30">
                  <c:v>1250</c:v>
                </c:pt>
                <c:pt idx="31">
                  <c:v>1250</c:v>
                </c:pt>
                <c:pt idx="32">
                  <c:v>1250</c:v>
                </c:pt>
                <c:pt idx="33">
                  <c:v>1300</c:v>
                </c:pt>
                <c:pt idx="34">
                  <c:v>1300</c:v>
                </c:pt>
                <c:pt idx="35">
                  <c:v>1300</c:v>
                </c:pt>
                <c:pt idx="36">
                  <c:v>1300</c:v>
                </c:pt>
                <c:pt idx="37">
                  <c:v>1300</c:v>
                </c:pt>
                <c:pt idx="38">
                  <c:v>1300</c:v>
                </c:pt>
                <c:pt idx="39">
                  <c:v>1300</c:v>
                </c:pt>
                <c:pt idx="40">
                  <c:v>1300</c:v>
                </c:pt>
                <c:pt idx="41">
                  <c:v>1300</c:v>
                </c:pt>
                <c:pt idx="42">
                  <c:v>1350</c:v>
                </c:pt>
                <c:pt idx="43">
                  <c:v>1350</c:v>
                </c:pt>
                <c:pt idx="44">
                  <c:v>1350</c:v>
                </c:pt>
                <c:pt idx="45">
                  <c:v>1350</c:v>
                </c:pt>
                <c:pt idx="46">
                  <c:v>1350</c:v>
                </c:pt>
                <c:pt idx="47">
                  <c:v>1350</c:v>
                </c:pt>
                <c:pt idx="48">
                  <c:v>1350</c:v>
                </c:pt>
                <c:pt idx="49">
                  <c:v>1350</c:v>
                </c:pt>
                <c:pt idx="50">
                  <c:v>1350</c:v>
                </c:pt>
                <c:pt idx="51">
                  <c:v>1350</c:v>
                </c:pt>
                <c:pt idx="52">
                  <c:v>1350</c:v>
                </c:pt>
                <c:pt idx="53">
                  <c:v>1350</c:v>
                </c:pt>
                <c:pt idx="54">
                  <c:v>1350</c:v>
                </c:pt>
                <c:pt idx="55">
                  <c:v>1350</c:v>
                </c:pt>
                <c:pt idx="56">
                  <c:v>1400</c:v>
                </c:pt>
                <c:pt idx="57">
                  <c:v>1400</c:v>
                </c:pt>
                <c:pt idx="58">
                  <c:v>1400</c:v>
                </c:pt>
                <c:pt idx="59">
                  <c:v>1400</c:v>
                </c:pt>
                <c:pt idx="60">
                  <c:v>1400</c:v>
                </c:pt>
                <c:pt idx="61">
                  <c:v>1400</c:v>
                </c:pt>
                <c:pt idx="62">
                  <c:v>1400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1450</c:v>
                </c:pt>
                <c:pt idx="67">
                  <c:v>1450</c:v>
                </c:pt>
                <c:pt idx="68">
                  <c:v>1450</c:v>
                </c:pt>
                <c:pt idx="69">
                  <c:v>1450</c:v>
                </c:pt>
                <c:pt idx="70">
                  <c:v>1450</c:v>
                </c:pt>
                <c:pt idx="71">
                  <c:v>1450</c:v>
                </c:pt>
                <c:pt idx="72">
                  <c:v>1500</c:v>
                </c:pt>
                <c:pt idx="73">
                  <c:v>1500</c:v>
                </c:pt>
                <c:pt idx="74">
                  <c:v>1500</c:v>
                </c:pt>
                <c:pt idx="75">
                  <c:v>1500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1500</c:v>
                </c:pt>
                <c:pt idx="80">
                  <c:v>1500</c:v>
                </c:pt>
                <c:pt idx="81">
                  <c:v>1500</c:v>
                </c:pt>
                <c:pt idx="82">
                  <c:v>1500</c:v>
                </c:pt>
                <c:pt idx="83">
                  <c:v>1500</c:v>
                </c:pt>
                <c:pt idx="84">
                  <c:v>1550</c:v>
                </c:pt>
                <c:pt idx="85">
                  <c:v>1550</c:v>
                </c:pt>
                <c:pt idx="86">
                  <c:v>1550</c:v>
                </c:pt>
                <c:pt idx="87">
                  <c:v>1550</c:v>
                </c:pt>
                <c:pt idx="88">
                  <c:v>1550</c:v>
                </c:pt>
                <c:pt idx="89">
                  <c:v>1550</c:v>
                </c:pt>
                <c:pt idx="90">
                  <c:v>1550</c:v>
                </c:pt>
                <c:pt idx="91">
                  <c:v>1550</c:v>
                </c:pt>
                <c:pt idx="92">
                  <c:v>1550</c:v>
                </c:pt>
                <c:pt idx="93">
                  <c:v>1550</c:v>
                </c:pt>
                <c:pt idx="94">
                  <c:v>1550</c:v>
                </c:pt>
                <c:pt idx="95">
                  <c:v>1550</c:v>
                </c:pt>
                <c:pt idx="96">
                  <c:v>1550</c:v>
                </c:pt>
                <c:pt idx="97">
                  <c:v>1550</c:v>
                </c:pt>
                <c:pt idx="98">
                  <c:v>1550</c:v>
                </c:pt>
                <c:pt idx="99">
                  <c:v>1600</c:v>
                </c:pt>
                <c:pt idx="100">
                  <c:v>1600</c:v>
                </c:pt>
                <c:pt idx="101">
                  <c:v>1600</c:v>
                </c:pt>
                <c:pt idx="102">
                  <c:v>1600</c:v>
                </c:pt>
                <c:pt idx="103">
                  <c:v>1600</c:v>
                </c:pt>
                <c:pt idx="104">
                  <c:v>1600</c:v>
                </c:pt>
                <c:pt idx="105">
                  <c:v>1600</c:v>
                </c:pt>
                <c:pt idx="106">
                  <c:v>1600</c:v>
                </c:pt>
                <c:pt idx="107">
                  <c:v>1600</c:v>
                </c:pt>
                <c:pt idx="108">
                  <c:v>1600</c:v>
                </c:pt>
                <c:pt idx="109">
                  <c:v>1600</c:v>
                </c:pt>
                <c:pt idx="110">
                  <c:v>1600</c:v>
                </c:pt>
                <c:pt idx="111">
                  <c:v>1600</c:v>
                </c:pt>
                <c:pt idx="112">
                  <c:v>1650</c:v>
                </c:pt>
                <c:pt idx="113">
                  <c:v>1650</c:v>
                </c:pt>
                <c:pt idx="114">
                  <c:v>1650</c:v>
                </c:pt>
                <c:pt idx="115">
                  <c:v>1650</c:v>
                </c:pt>
                <c:pt idx="116">
                  <c:v>1650</c:v>
                </c:pt>
                <c:pt idx="117">
                  <c:v>1650</c:v>
                </c:pt>
                <c:pt idx="118">
                  <c:v>1650</c:v>
                </c:pt>
                <c:pt idx="119">
                  <c:v>1650</c:v>
                </c:pt>
                <c:pt idx="120">
                  <c:v>1650</c:v>
                </c:pt>
                <c:pt idx="121">
                  <c:v>1650</c:v>
                </c:pt>
                <c:pt idx="122">
                  <c:v>1650</c:v>
                </c:pt>
                <c:pt idx="123">
                  <c:v>1650</c:v>
                </c:pt>
                <c:pt idx="124">
                  <c:v>1650</c:v>
                </c:pt>
                <c:pt idx="125">
                  <c:v>1650</c:v>
                </c:pt>
                <c:pt idx="126">
                  <c:v>1650</c:v>
                </c:pt>
                <c:pt idx="127">
                  <c:v>1650</c:v>
                </c:pt>
                <c:pt idx="128">
                  <c:v>1650</c:v>
                </c:pt>
                <c:pt idx="129">
                  <c:v>1650</c:v>
                </c:pt>
                <c:pt idx="130">
                  <c:v>1650</c:v>
                </c:pt>
                <c:pt idx="131">
                  <c:v>1700</c:v>
                </c:pt>
                <c:pt idx="132">
                  <c:v>1700</c:v>
                </c:pt>
                <c:pt idx="133">
                  <c:v>1700</c:v>
                </c:pt>
                <c:pt idx="134">
                  <c:v>1700</c:v>
                </c:pt>
                <c:pt idx="135">
                  <c:v>1700</c:v>
                </c:pt>
                <c:pt idx="136">
                  <c:v>1700</c:v>
                </c:pt>
                <c:pt idx="137">
                  <c:v>1700</c:v>
                </c:pt>
                <c:pt idx="138">
                  <c:v>1700</c:v>
                </c:pt>
                <c:pt idx="139">
                  <c:v>1700</c:v>
                </c:pt>
                <c:pt idx="140">
                  <c:v>1700</c:v>
                </c:pt>
                <c:pt idx="141">
                  <c:v>1700</c:v>
                </c:pt>
                <c:pt idx="142">
                  <c:v>1700</c:v>
                </c:pt>
                <c:pt idx="143">
                  <c:v>1700</c:v>
                </c:pt>
                <c:pt idx="144">
                  <c:v>1750</c:v>
                </c:pt>
                <c:pt idx="145">
                  <c:v>1750</c:v>
                </c:pt>
                <c:pt idx="146">
                  <c:v>1750</c:v>
                </c:pt>
                <c:pt idx="147">
                  <c:v>1750</c:v>
                </c:pt>
                <c:pt idx="148">
                  <c:v>1750</c:v>
                </c:pt>
                <c:pt idx="149">
                  <c:v>1750</c:v>
                </c:pt>
                <c:pt idx="150">
                  <c:v>1750</c:v>
                </c:pt>
                <c:pt idx="151">
                  <c:v>1750</c:v>
                </c:pt>
                <c:pt idx="152">
                  <c:v>1750</c:v>
                </c:pt>
                <c:pt idx="153">
                  <c:v>1750</c:v>
                </c:pt>
                <c:pt idx="154">
                  <c:v>1800</c:v>
                </c:pt>
                <c:pt idx="155">
                  <c:v>1800</c:v>
                </c:pt>
                <c:pt idx="156">
                  <c:v>1800</c:v>
                </c:pt>
                <c:pt idx="157">
                  <c:v>1800</c:v>
                </c:pt>
                <c:pt idx="158">
                  <c:v>1800</c:v>
                </c:pt>
                <c:pt idx="159">
                  <c:v>1800</c:v>
                </c:pt>
                <c:pt idx="160">
                  <c:v>1800</c:v>
                </c:pt>
                <c:pt idx="161">
                  <c:v>1800</c:v>
                </c:pt>
                <c:pt idx="162">
                  <c:v>1850</c:v>
                </c:pt>
                <c:pt idx="163">
                  <c:v>1850</c:v>
                </c:pt>
                <c:pt idx="164">
                  <c:v>1850</c:v>
                </c:pt>
                <c:pt idx="165">
                  <c:v>1850</c:v>
                </c:pt>
                <c:pt idx="166">
                  <c:v>1850</c:v>
                </c:pt>
                <c:pt idx="167">
                  <c:v>1850</c:v>
                </c:pt>
                <c:pt idx="168">
                  <c:v>1900</c:v>
                </c:pt>
                <c:pt idx="169">
                  <c:v>1900</c:v>
                </c:pt>
                <c:pt idx="170">
                  <c:v>1900</c:v>
                </c:pt>
                <c:pt idx="171">
                  <c:v>1900</c:v>
                </c:pt>
                <c:pt idx="172">
                  <c:v>1900</c:v>
                </c:pt>
                <c:pt idx="173">
                  <c:v>1900</c:v>
                </c:pt>
                <c:pt idx="174">
                  <c:v>1900</c:v>
                </c:pt>
                <c:pt idx="175">
                  <c:v>1900</c:v>
                </c:pt>
                <c:pt idx="176">
                  <c:v>1900</c:v>
                </c:pt>
                <c:pt idx="177">
                  <c:v>1900</c:v>
                </c:pt>
                <c:pt idx="178">
                  <c:v>1900</c:v>
                </c:pt>
                <c:pt idx="179">
                  <c:v>1900</c:v>
                </c:pt>
                <c:pt idx="180">
                  <c:v>1950</c:v>
                </c:pt>
                <c:pt idx="181">
                  <c:v>1950</c:v>
                </c:pt>
                <c:pt idx="182">
                  <c:v>1950</c:v>
                </c:pt>
                <c:pt idx="183">
                  <c:v>1950</c:v>
                </c:pt>
                <c:pt idx="184">
                  <c:v>1950</c:v>
                </c:pt>
                <c:pt idx="185">
                  <c:v>1950</c:v>
                </c:pt>
                <c:pt idx="186">
                  <c:v>1950</c:v>
                </c:pt>
                <c:pt idx="187">
                  <c:v>1950</c:v>
                </c:pt>
                <c:pt idx="188">
                  <c:v>1950</c:v>
                </c:pt>
                <c:pt idx="189">
                  <c:v>1950</c:v>
                </c:pt>
                <c:pt idx="190">
                  <c:v>2000</c:v>
                </c:pt>
                <c:pt idx="191">
                  <c:v>2000</c:v>
                </c:pt>
                <c:pt idx="192">
                  <c:v>2000</c:v>
                </c:pt>
                <c:pt idx="193">
                  <c:v>2000</c:v>
                </c:pt>
                <c:pt idx="194">
                  <c:v>2000</c:v>
                </c:pt>
                <c:pt idx="195">
                  <c:v>2050</c:v>
                </c:pt>
                <c:pt idx="196">
                  <c:v>2050</c:v>
                </c:pt>
                <c:pt idx="197">
                  <c:v>2050</c:v>
                </c:pt>
                <c:pt idx="198">
                  <c:v>2050</c:v>
                </c:pt>
                <c:pt idx="199">
                  <c:v>2050</c:v>
                </c:pt>
                <c:pt idx="200">
                  <c:v>2050</c:v>
                </c:pt>
                <c:pt idx="201">
                  <c:v>2050</c:v>
                </c:pt>
                <c:pt idx="202">
                  <c:v>2050</c:v>
                </c:pt>
                <c:pt idx="203">
                  <c:v>2050</c:v>
                </c:pt>
                <c:pt idx="204">
                  <c:v>2100</c:v>
                </c:pt>
                <c:pt idx="205">
                  <c:v>2100</c:v>
                </c:pt>
                <c:pt idx="206">
                  <c:v>2100</c:v>
                </c:pt>
                <c:pt idx="207">
                  <c:v>2100</c:v>
                </c:pt>
                <c:pt idx="208">
                  <c:v>2100</c:v>
                </c:pt>
                <c:pt idx="209">
                  <c:v>2150</c:v>
                </c:pt>
                <c:pt idx="210">
                  <c:v>2150</c:v>
                </c:pt>
                <c:pt idx="211">
                  <c:v>2150</c:v>
                </c:pt>
                <c:pt idx="212">
                  <c:v>2150</c:v>
                </c:pt>
                <c:pt idx="213">
                  <c:v>2150</c:v>
                </c:pt>
                <c:pt idx="214">
                  <c:v>2150</c:v>
                </c:pt>
                <c:pt idx="215">
                  <c:v>2150</c:v>
                </c:pt>
                <c:pt idx="216">
                  <c:v>2150</c:v>
                </c:pt>
                <c:pt idx="217">
                  <c:v>2150</c:v>
                </c:pt>
                <c:pt idx="218">
                  <c:v>2150</c:v>
                </c:pt>
                <c:pt idx="219">
                  <c:v>2150</c:v>
                </c:pt>
                <c:pt idx="220">
                  <c:v>2200</c:v>
                </c:pt>
                <c:pt idx="221">
                  <c:v>2200</c:v>
                </c:pt>
                <c:pt idx="222">
                  <c:v>2200</c:v>
                </c:pt>
                <c:pt idx="223">
                  <c:v>2250</c:v>
                </c:pt>
                <c:pt idx="224">
                  <c:v>2250</c:v>
                </c:pt>
                <c:pt idx="225">
                  <c:v>2250</c:v>
                </c:pt>
                <c:pt idx="226">
                  <c:v>2300</c:v>
                </c:pt>
                <c:pt idx="227">
                  <c:v>2300</c:v>
                </c:pt>
                <c:pt idx="228">
                  <c:v>2300</c:v>
                </c:pt>
                <c:pt idx="229">
                  <c:v>2350</c:v>
                </c:pt>
                <c:pt idx="230">
                  <c:v>2350</c:v>
                </c:pt>
                <c:pt idx="231">
                  <c:v>2350</c:v>
                </c:pt>
                <c:pt idx="232">
                  <c:v>2350</c:v>
                </c:pt>
                <c:pt idx="233">
                  <c:v>2400</c:v>
                </c:pt>
                <c:pt idx="234">
                  <c:v>2400</c:v>
                </c:pt>
                <c:pt idx="235">
                  <c:v>2450</c:v>
                </c:pt>
                <c:pt idx="236">
                  <c:v>2450</c:v>
                </c:pt>
                <c:pt idx="237">
                  <c:v>2500</c:v>
                </c:pt>
                <c:pt idx="238">
                  <c:v>2500</c:v>
                </c:pt>
                <c:pt idx="239">
                  <c:v>2500</c:v>
                </c:pt>
                <c:pt idx="240">
                  <c:v>2600</c:v>
                </c:pt>
                <c:pt idx="241">
                  <c:v>2600</c:v>
                </c:pt>
                <c:pt idx="242">
                  <c:v>2600</c:v>
                </c:pt>
                <c:pt idx="243">
                  <c:v>2650</c:v>
                </c:pt>
                <c:pt idx="244">
                  <c:v>2650</c:v>
                </c:pt>
                <c:pt idx="245">
                  <c:v>2750</c:v>
                </c:pt>
                <c:pt idx="246">
                  <c:v>2750</c:v>
                </c:pt>
                <c:pt idx="247">
                  <c:v>2800</c:v>
                </c:pt>
                <c:pt idx="248">
                  <c:v>2850</c:v>
                </c:pt>
                <c:pt idx="249">
                  <c:v>2950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4B-40D7-9595-DB198CF851D0}"/>
            </c:ext>
          </c:extLst>
        </c:ser>
        <c:ser>
          <c:idx val="0"/>
          <c:order val="1"/>
          <c:tx>
            <c:v>F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'distrib stipendio'!$W$15:$W$176</c:f>
              <c:numCache>
                <c:formatCode>General</c:formatCode>
                <c:ptCount val="162"/>
                <c:pt idx="0">
                  <c:v>-2.7384561319583027</c:v>
                </c:pt>
                <c:pt idx="1">
                  <c:v>-2.3550840094933712</c:v>
                </c:pt>
                <c:pt idx="2">
                  <c:v>-2.1588191845174229</c:v>
                </c:pt>
                <c:pt idx="3">
                  <c:v>-2.0216755967473534</c:v>
                </c:pt>
                <c:pt idx="4">
                  <c:v>-1.9145058250555567</c:v>
                </c:pt>
                <c:pt idx="5">
                  <c:v>-1.8256617074021009</c:v>
                </c:pt>
                <c:pt idx="6">
                  <c:v>-1.7492552151733816</c:v>
                </c:pt>
                <c:pt idx="7">
                  <c:v>-1.6818775202575991</c:v>
                </c:pt>
                <c:pt idx="8">
                  <c:v>-1.6213701823529381</c:v>
                </c:pt>
                <c:pt idx="9">
                  <c:v>-1.5662762840680544</c:v>
                </c:pt>
                <c:pt idx="10">
                  <c:v>-1.5155640243888733</c:v>
                </c:pt>
                <c:pt idx="11">
                  <c:v>-1.4684747552511312</c:v>
                </c:pt>
                <c:pt idx="12">
                  <c:v>-1.4244336204761308</c:v>
                </c:pt>
                <c:pt idx="13">
                  <c:v>-1.3829941271006392</c:v>
                </c:pt>
                <c:pt idx="14">
                  <c:v>-1.3438022378170025</c:v>
                </c:pt>
                <c:pt idx="15">
                  <c:v>-1.3065722547537226</c:v>
                </c:pt>
                <c:pt idx="16">
                  <c:v>-1.2710701213098388</c:v>
                </c:pt>
                <c:pt idx="17">
                  <c:v>-1.2371015545824486</c:v>
                </c:pt>
                <c:pt idx="18">
                  <c:v>-1.2045034181107206</c:v>
                </c:pt>
                <c:pt idx="19">
                  <c:v>-1.1731373249266595</c:v>
                </c:pt>
                <c:pt idx="20">
                  <c:v>-1.1428848108245158</c:v>
                </c:pt>
                <c:pt idx="21">
                  <c:v>-1.1136436354571704</c:v>
                </c:pt>
                <c:pt idx="22">
                  <c:v>-1.0853249080767626</c:v>
                </c:pt>
                <c:pt idx="23">
                  <c:v>-1.0578508259572339</c:v>
                </c:pt>
                <c:pt idx="24">
                  <c:v>-1.0311528746322418</c:v>
                </c:pt>
                <c:pt idx="25">
                  <c:v>-1.0051703808144647</c:v>
                </c:pt>
                <c:pt idx="26">
                  <c:v>-0.9798493378813834</c:v>
                </c:pt>
                <c:pt idx="27">
                  <c:v>-0.95514144432066139</c:v>
                </c:pt>
                <c:pt idx="28">
                  <c:v>-0.93100331023794836</c:v>
                </c:pt>
                <c:pt idx="29">
                  <c:v>-0.90739579772491219</c:v>
                </c:pt>
                <c:pt idx="30">
                  <c:v>-0.88428346875943176</c:v>
                </c:pt>
                <c:pt idx="31">
                  <c:v>-0.86163412017417462</c:v>
                </c:pt>
                <c:pt idx="32">
                  <c:v>-0.83941838964477855</c:v>
                </c:pt>
                <c:pt idx="33">
                  <c:v>-0.81760942000564096</c:v>
                </c:pt>
                <c:pt idx="34">
                  <c:v>-0.79618257177739227</c:v>
                </c:pt>
                <c:pt idx="35">
                  <c:v>-0.77511517578445166</c:v>
                </c:pt>
                <c:pt idx="36">
                  <c:v>-0.75438631929725974</c:v>
                </c:pt>
                <c:pt idx="37">
                  <c:v>-0.73397666035784093</c:v>
                </c:pt>
                <c:pt idx="38">
                  <c:v>-0.71386826591648944</c:v>
                </c:pt>
                <c:pt idx="39">
                  <c:v>-0.69404447018050641</c:v>
                </c:pt>
                <c:pt idx="40">
                  <c:v>-0.67448975019608193</c:v>
                </c:pt>
                <c:pt idx="41">
                  <c:v>-0.65518961618522187</c:v>
                </c:pt>
                <c:pt idx="42">
                  <c:v>-0.63613051456616987</c:v>
                </c:pt>
                <c:pt idx="43">
                  <c:v>-0.61729974191771508</c:v>
                </c:pt>
                <c:pt idx="44">
                  <c:v>-0.5986853684199992</c:v>
                </c:pt>
                <c:pt idx="45">
                  <c:v>-0.58027616952906202</c:v>
                </c:pt>
                <c:pt idx="46">
                  <c:v>-0.56206156482826575</c:v>
                </c:pt>
                <c:pt idx="47">
                  <c:v>-0.54403156315449352</c:v>
                </c:pt>
                <c:pt idx="48">
                  <c:v>-0.52617671322626092</c:v>
                </c:pt>
                <c:pt idx="49">
                  <c:v>-0.50848805910935824</c:v>
                </c:pt>
                <c:pt idx="50">
                  <c:v>-0.49095709994685255</c:v>
                </c:pt>
                <c:pt idx="51">
                  <c:v>-0.4735757534575244</c:v>
                </c:pt>
                <c:pt idx="52">
                  <c:v>-0.45633632277218977</c:v>
                </c:pt>
                <c:pt idx="53">
                  <c:v>-0.43923146623304715</c:v>
                </c:pt>
                <c:pt idx="54">
                  <c:v>-0.42225416982870939</c:v>
                </c:pt>
                <c:pt idx="55">
                  <c:v>-0.40539772197824181</c:v>
                </c:pt>
                <c:pt idx="56">
                  <c:v>-0.38865569041251696</c:v>
                </c:pt>
                <c:pt idx="57">
                  <c:v>-0.37202190093117488</c:v>
                </c:pt>
                <c:pt idx="58">
                  <c:v>-0.35549041783953123</c:v>
                </c:pt>
                <c:pt idx="59">
                  <c:v>-0.33905552589218407</c:v>
                </c:pt>
                <c:pt idx="60">
                  <c:v>-0.32271171358955747</c:v>
                </c:pt>
                <c:pt idx="61">
                  <c:v>-0.30645365769060329</c:v>
                </c:pt>
                <c:pt idx="62">
                  <c:v>-0.29027620881953853</c:v>
                </c:pt>
                <c:pt idx="63">
                  <c:v>-0.27417437805746475</c:v>
                </c:pt>
                <c:pt idx="64">
                  <c:v>-0.25814332442089555</c:v>
                </c:pt>
                <c:pt idx="65">
                  <c:v>-0.2421783431390922</c:v>
                </c:pt>
                <c:pt idx="66">
                  <c:v>-0.22627485465072489</c:v>
                </c:pt>
                <c:pt idx="67">
                  <c:v>-0.21042839424792642</c:v>
                </c:pt>
                <c:pt idx="68">
                  <c:v>-0.19463460230250154</c:v>
                </c:pt>
                <c:pt idx="69">
                  <c:v>-0.17888921501478633</c:v>
                </c:pt>
                <c:pt idx="70">
                  <c:v>-0.1631880556308633</c:v>
                </c:pt>
                <c:pt idx="71">
                  <c:v>-0.14752702607826437</c:v>
                </c:pt>
                <c:pt idx="72">
                  <c:v>-0.13190209897424016</c:v>
                </c:pt>
                <c:pt idx="73">
                  <c:v>-0.11630930996408967</c:v>
                </c:pt>
                <c:pt idx="74">
                  <c:v>-0.10074475035007507</c:v>
                </c:pt>
                <c:pt idx="75">
                  <c:v>-8.5204559973952418E-2</c:v>
                </c:pt>
                <c:pt idx="76">
                  <c:v>-6.9684920318456245E-2</c:v>
                </c:pt>
                <c:pt idx="77">
                  <c:v>-5.4182047794919551E-2</c:v>
                </c:pt>
                <c:pt idx="78">
                  <c:v>-3.8692187185827391E-2</c:v>
                </c:pt>
                <c:pt idx="79">
                  <c:v>-2.3211605212386847E-2</c:v>
                </c:pt>
                <c:pt idx="80">
                  <c:v>-7.7365841983074637E-3</c:v>
                </c:pt>
                <c:pt idx="81">
                  <c:v>7.7365841983049587E-3</c:v>
                </c:pt>
                <c:pt idx="82">
                  <c:v>2.32116052123842E-2</c:v>
                </c:pt>
                <c:pt idx="83">
                  <c:v>3.869218718582474E-2</c:v>
                </c:pt>
                <c:pt idx="84">
                  <c:v>5.4182047794917185E-2</c:v>
                </c:pt>
                <c:pt idx="85">
                  <c:v>6.9684920318453733E-2</c:v>
                </c:pt>
                <c:pt idx="86">
                  <c:v>8.5204559973949906E-2</c:v>
                </c:pt>
                <c:pt idx="87">
                  <c:v>0.10074475035007242</c:v>
                </c:pt>
                <c:pt idx="88">
                  <c:v>0.11630930996408702</c:v>
                </c:pt>
                <c:pt idx="89">
                  <c:v>0.1319020989742378</c:v>
                </c:pt>
                <c:pt idx="90">
                  <c:v>0.14752702607826437</c:v>
                </c:pt>
                <c:pt idx="91">
                  <c:v>0.16318805563086072</c:v>
                </c:pt>
                <c:pt idx="92">
                  <c:v>0.17888921501478364</c:v>
                </c:pt>
                <c:pt idx="93">
                  <c:v>0.19463460230249885</c:v>
                </c:pt>
                <c:pt idx="94">
                  <c:v>0.21042839424792398</c:v>
                </c:pt>
                <c:pt idx="95">
                  <c:v>0.22627485465072228</c:v>
                </c:pt>
                <c:pt idx="96">
                  <c:v>0.2421783431390922</c:v>
                </c:pt>
                <c:pt idx="97">
                  <c:v>0.25814332442089277</c:v>
                </c:pt>
                <c:pt idx="98">
                  <c:v>0.27417437805746203</c:v>
                </c:pt>
                <c:pt idx="99">
                  <c:v>0.29027620881953609</c:v>
                </c:pt>
                <c:pt idx="100">
                  <c:v>0.30645365769060062</c:v>
                </c:pt>
                <c:pt idx="101">
                  <c:v>0.32271171358955486</c:v>
                </c:pt>
                <c:pt idx="102">
                  <c:v>0.33905552589218124</c:v>
                </c:pt>
                <c:pt idx="103">
                  <c:v>0.35549041783952839</c:v>
                </c:pt>
                <c:pt idx="104">
                  <c:v>0.37202190093117238</c:v>
                </c:pt>
                <c:pt idx="105">
                  <c:v>0.3886556904125143</c:v>
                </c:pt>
                <c:pt idx="106">
                  <c:v>0.40539772197823909</c:v>
                </c:pt>
                <c:pt idx="107">
                  <c:v>0.42225416982870667</c:v>
                </c:pt>
                <c:pt idx="108">
                  <c:v>0.43923146623304704</c:v>
                </c:pt>
                <c:pt idx="109">
                  <c:v>0.45633632277218705</c:v>
                </c:pt>
                <c:pt idx="110">
                  <c:v>0.47357575345752173</c:v>
                </c:pt>
                <c:pt idx="111">
                  <c:v>0.49095709994684966</c:v>
                </c:pt>
                <c:pt idx="112">
                  <c:v>0.50848805910935524</c:v>
                </c:pt>
                <c:pt idx="113">
                  <c:v>0.52617671322625781</c:v>
                </c:pt>
                <c:pt idx="114">
                  <c:v>0.54403156315449086</c:v>
                </c:pt>
                <c:pt idx="115">
                  <c:v>0.56206156482826264</c:v>
                </c:pt>
                <c:pt idx="116">
                  <c:v>0.58027616952905925</c:v>
                </c:pt>
                <c:pt idx="117">
                  <c:v>0.5986853684199962</c:v>
                </c:pt>
                <c:pt idx="118">
                  <c:v>0.61729974191771186</c:v>
                </c:pt>
                <c:pt idx="119">
                  <c:v>0.63613051456616709</c:v>
                </c:pt>
                <c:pt idx="120">
                  <c:v>0.65518961618521865</c:v>
                </c:pt>
                <c:pt idx="121">
                  <c:v>0.67448975019608193</c:v>
                </c:pt>
                <c:pt idx="122">
                  <c:v>0.69404447018050375</c:v>
                </c:pt>
                <c:pt idx="123">
                  <c:v>0.713868265916486</c:v>
                </c:pt>
                <c:pt idx="124">
                  <c:v>0.73397666035783771</c:v>
                </c:pt>
                <c:pt idx="125">
                  <c:v>0.75438631929725619</c:v>
                </c:pt>
                <c:pt idx="126">
                  <c:v>0.77511517578444789</c:v>
                </c:pt>
                <c:pt idx="127">
                  <c:v>0.79618257177739227</c:v>
                </c:pt>
                <c:pt idx="128">
                  <c:v>0.81760942000563575</c:v>
                </c:pt>
                <c:pt idx="129">
                  <c:v>0.839418389644776</c:v>
                </c:pt>
                <c:pt idx="130">
                  <c:v>0.86163412017417074</c:v>
                </c:pt>
                <c:pt idx="131">
                  <c:v>0.88428346875942687</c:v>
                </c:pt>
                <c:pt idx="132">
                  <c:v>0.90739579772490775</c:v>
                </c:pt>
                <c:pt idx="133">
                  <c:v>0.93100331023794436</c:v>
                </c:pt>
                <c:pt idx="134">
                  <c:v>0.95514144432065839</c:v>
                </c:pt>
                <c:pt idx="135">
                  <c:v>0.97984933788138118</c:v>
                </c:pt>
                <c:pt idx="136">
                  <c:v>1.0051703808144612</c:v>
                </c:pt>
                <c:pt idx="137">
                  <c:v>1.0311528746322391</c:v>
                </c:pt>
                <c:pt idx="138">
                  <c:v>1.0578508259572297</c:v>
                </c:pt>
                <c:pt idx="139">
                  <c:v>1.0853249080767586</c:v>
                </c:pt>
                <c:pt idx="140">
                  <c:v>1.1136436354571655</c:v>
                </c:pt>
                <c:pt idx="141">
                  <c:v>1.1428848108245109</c:v>
                </c:pt>
                <c:pt idx="142">
                  <c:v>1.1731373249266546</c:v>
                </c:pt>
                <c:pt idx="143">
                  <c:v>1.2045034181107155</c:v>
                </c:pt>
                <c:pt idx="144">
                  <c:v>1.2371015545824444</c:v>
                </c:pt>
                <c:pt idx="145">
                  <c:v>1.2710701213098388</c:v>
                </c:pt>
                <c:pt idx="146">
                  <c:v>1.3065722547537226</c:v>
                </c:pt>
                <c:pt idx="147">
                  <c:v>1.3438022378169983</c:v>
                </c:pt>
                <c:pt idx="148">
                  <c:v>1.3829941271006343</c:v>
                </c:pt>
                <c:pt idx="149">
                  <c:v>1.424433620476129</c:v>
                </c:pt>
                <c:pt idx="150">
                  <c:v>1.4684747552511292</c:v>
                </c:pt>
                <c:pt idx="151">
                  <c:v>1.5155640243888722</c:v>
                </c:pt>
                <c:pt idx="152">
                  <c:v>1.5662762840680544</c:v>
                </c:pt>
                <c:pt idx="153">
                  <c:v>1.6213701823529292</c:v>
                </c:pt>
                <c:pt idx="154">
                  <c:v>1.6818775202575924</c:v>
                </c:pt>
                <c:pt idx="155">
                  <c:v>1.7492552151733747</c:v>
                </c:pt>
                <c:pt idx="156">
                  <c:v>1.8256617074020955</c:v>
                </c:pt>
                <c:pt idx="157">
                  <c:v>1.9145058250555533</c:v>
                </c:pt>
                <c:pt idx="158">
                  <c:v>2.0216755967473508</c:v>
                </c:pt>
                <c:pt idx="159">
                  <c:v>2.158819184517399</c:v>
                </c:pt>
                <c:pt idx="160">
                  <c:v>2.3550840094933423</c:v>
                </c:pt>
                <c:pt idx="161">
                  <c:v>2.7384561319582423</c:v>
                </c:pt>
              </c:numCache>
            </c:numRef>
          </c:xVal>
          <c:yVal>
            <c:numRef>
              <c:f>'distrib stipendio'!$X$15:$X$176</c:f>
              <c:numCache>
                <c:formatCode>General</c:formatCode>
                <c:ptCount val="162"/>
                <c:pt idx="0">
                  <c:v>800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950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1050</c:v>
                </c:pt>
                <c:pt idx="9">
                  <c:v>1050</c:v>
                </c:pt>
                <c:pt idx="10">
                  <c:v>1050</c:v>
                </c:pt>
                <c:pt idx="11">
                  <c:v>1050</c:v>
                </c:pt>
                <c:pt idx="12">
                  <c:v>1050</c:v>
                </c:pt>
                <c:pt idx="13">
                  <c:v>1100</c:v>
                </c:pt>
                <c:pt idx="14">
                  <c:v>1100</c:v>
                </c:pt>
                <c:pt idx="15">
                  <c:v>1100</c:v>
                </c:pt>
                <c:pt idx="16">
                  <c:v>1100</c:v>
                </c:pt>
                <c:pt idx="17">
                  <c:v>1100</c:v>
                </c:pt>
                <c:pt idx="18">
                  <c:v>1100</c:v>
                </c:pt>
                <c:pt idx="19">
                  <c:v>1100</c:v>
                </c:pt>
                <c:pt idx="20">
                  <c:v>1100</c:v>
                </c:pt>
                <c:pt idx="21">
                  <c:v>1100</c:v>
                </c:pt>
                <c:pt idx="22">
                  <c:v>1150</c:v>
                </c:pt>
                <c:pt idx="23">
                  <c:v>1150</c:v>
                </c:pt>
                <c:pt idx="24">
                  <c:v>1150</c:v>
                </c:pt>
                <c:pt idx="25">
                  <c:v>1150</c:v>
                </c:pt>
                <c:pt idx="26">
                  <c:v>1150</c:v>
                </c:pt>
                <c:pt idx="27">
                  <c:v>1150</c:v>
                </c:pt>
                <c:pt idx="28">
                  <c:v>1150</c:v>
                </c:pt>
                <c:pt idx="29">
                  <c:v>1150</c:v>
                </c:pt>
                <c:pt idx="30">
                  <c:v>1150</c:v>
                </c:pt>
                <c:pt idx="31">
                  <c:v>1150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1250</c:v>
                </c:pt>
                <c:pt idx="51">
                  <c:v>1250</c:v>
                </c:pt>
                <c:pt idx="52">
                  <c:v>1250</c:v>
                </c:pt>
                <c:pt idx="53">
                  <c:v>1250</c:v>
                </c:pt>
                <c:pt idx="54">
                  <c:v>1250</c:v>
                </c:pt>
                <c:pt idx="55">
                  <c:v>1250</c:v>
                </c:pt>
                <c:pt idx="56">
                  <c:v>1250</c:v>
                </c:pt>
                <c:pt idx="57">
                  <c:v>1250</c:v>
                </c:pt>
                <c:pt idx="58">
                  <c:v>1250</c:v>
                </c:pt>
                <c:pt idx="59">
                  <c:v>1300</c:v>
                </c:pt>
                <c:pt idx="60">
                  <c:v>1300</c:v>
                </c:pt>
                <c:pt idx="61">
                  <c:v>1300</c:v>
                </c:pt>
                <c:pt idx="62">
                  <c:v>1300</c:v>
                </c:pt>
                <c:pt idx="63">
                  <c:v>1300</c:v>
                </c:pt>
                <c:pt idx="64">
                  <c:v>1300</c:v>
                </c:pt>
                <c:pt idx="65">
                  <c:v>1300</c:v>
                </c:pt>
                <c:pt idx="66">
                  <c:v>1300</c:v>
                </c:pt>
                <c:pt idx="67">
                  <c:v>1300</c:v>
                </c:pt>
                <c:pt idx="68">
                  <c:v>1300</c:v>
                </c:pt>
                <c:pt idx="69">
                  <c:v>1300</c:v>
                </c:pt>
                <c:pt idx="70">
                  <c:v>1300</c:v>
                </c:pt>
                <c:pt idx="71">
                  <c:v>1350</c:v>
                </c:pt>
                <c:pt idx="72">
                  <c:v>1350</c:v>
                </c:pt>
                <c:pt idx="73">
                  <c:v>1350</c:v>
                </c:pt>
                <c:pt idx="74">
                  <c:v>1350</c:v>
                </c:pt>
                <c:pt idx="75">
                  <c:v>1350</c:v>
                </c:pt>
                <c:pt idx="76">
                  <c:v>1350</c:v>
                </c:pt>
                <c:pt idx="77">
                  <c:v>1350</c:v>
                </c:pt>
                <c:pt idx="78">
                  <c:v>1350</c:v>
                </c:pt>
                <c:pt idx="79">
                  <c:v>1350</c:v>
                </c:pt>
                <c:pt idx="80">
                  <c:v>1350</c:v>
                </c:pt>
                <c:pt idx="81">
                  <c:v>1350</c:v>
                </c:pt>
                <c:pt idx="82">
                  <c:v>1350</c:v>
                </c:pt>
                <c:pt idx="83">
                  <c:v>1350</c:v>
                </c:pt>
                <c:pt idx="84">
                  <c:v>1350</c:v>
                </c:pt>
                <c:pt idx="85">
                  <c:v>1350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1400</c:v>
                </c:pt>
                <c:pt idx="91">
                  <c:v>1450</c:v>
                </c:pt>
                <c:pt idx="92">
                  <c:v>1450</c:v>
                </c:pt>
                <c:pt idx="93">
                  <c:v>1450</c:v>
                </c:pt>
                <c:pt idx="94">
                  <c:v>1450</c:v>
                </c:pt>
                <c:pt idx="95">
                  <c:v>1450</c:v>
                </c:pt>
                <c:pt idx="96">
                  <c:v>1450</c:v>
                </c:pt>
                <c:pt idx="97">
                  <c:v>1450</c:v>
                </c:pt>
                <c:pt idx="98">
                  <c:v>1450</c:v>
                </c:pt>
                <c:pt idx="99">
                  <c:v>1450</c:v>
                </c:pt>
                <c:pt idx="100">
                  <c:v>1450</c:v>
                </c:pt>
                <c:pt idx="101">
                  <c:v>1450</c:v>
                </c:pt>
                <c:pt idx="102">
                  <c:v>1450</c:v>
                </c:pt>
                <c:pt idx="103">
                  <c:v>1450</c:v>
                </c:pt>
                <c:pt idx="104">
                  <c:v>1450</c:v>
                </c:pt>
                <c:pt idx="105">
                  <c:v>1500</c:v>
                </c:pt>
                <c:pt idx="106">
                  <c:v>1500</c:v>
                </c:pt>
                <c:pt idx="107">
                  <c:v>1500</c:v>
                </c:pt>
                <c:pt idx="108">
                  <c:v>1500</c:v>
                </c:pt>
                <c:pt idx="109">
                  <c:v>1500</c:v>
                </c:pt>
                <c:pt idx="110">
                  <c:v>1500</c:v>
                </c:pt>
                <c:pt idx="111">
                  <c:v>1500</c:v>
                </c:pt>
                <c:pt idx="112">
                  <c:v>1500</c:v>
                </c:pt>
                <c:pt idx="113">
                  <c:v>1500</c:v>
                </c:pt>
                <c:pt idx="114">
                  <c:v>1550</c:v>
                </c:pt>
                <c:pt idx="115">
                  <c:v>1550</c:v>
                </c:pt>
                <c:pt idx="116">
                  <c:v>1550</c:v>
                </c:pt>
                <c:pt idx="117">
                  <c:v>1550</c:v>
                </c:pt>
                <c:pt idx="118">
                  <c:v>1550</c:v>
                </c:pt>
                <c:pt idx="119">
                  <c:v>1600</c:v>
                </c:pt>
                <c:pt idx="120">
                  <c:v>1600</c:v>
                </c:pt>
                <c:pt idx="121">
                  <c:v>1600</c:v>
                </c:pt>
                <c:pt idx="122">
                  <c:v>1600</c:v>
                </c:pt>
                <c:pt idx="123">
                  <c:v>1600</c:v>
                </c:pt>
                <c:pt idx="124">
                  <c:v>1600</c:v>
                </c:pt>
                <c:pt idx="125">
                  <c:v>1600</c:v>
                </c:pt>
                <c:pt idx="126">
                  <c:v>1600</c:v>
                </c:pt>
                <c:pt idx="127">
                  <c:v>1600</c:v>
                </c:pt>
                <c:pt idx="128">
                  <c:v>1600</c:v>
                </c:pt>
                <c:pt idx="129">
                  <c:v>1600</c:v>
                </c:pt>
                <c:pt idx="130">
                  <c:v>1600</c:v>
                </c:pt>
                <c:pt idx="131">
                  <c:v>1600</c:v>
                </c:pt>
                <c:pt idx="132">
                  <c:v>1600</c:v>
                </c:pt>
                <c:pt idx="133">
                  <c:v>1650</c:v>
                </c:pt>
                <c:pt idx="134">
                  <c:v>1650</c:v>
                </c:pt>
                <c:pt idx="135">
                  <c:v>1650</c:v>
                </c:pt>
                <c:pt idx="136">
                  <c:v>1650</c:v>
                </c:pt>
                <c:pt idx="137">
                  <c:v>1650</c:v>
                </c:pt>
                <c:pt idx="138">
                  <c:v>1650</c:v>
                </c:pt>
                <c:pt idx="139">
                  <c:v>1650</c:v>
                </c:pt>
                <c:pt idx="140">
                  <c:v>1650</c:v>
                </c:pt>
                <c:pt idx="141">
                  <c:v>1650</c:v>
                </c:pt>
                <c:pt idx="142">
                  <c:v>1650</c:v>
                </c:pt>
                <c:pt idx="143">
                  <c:v>1700</c:v>
                </c:pt>
                <c:pt idx="144">
                  <c:v>1700</c:v>
                </c:pt>
                <c:pt idx="145">
                  <c:v>1700</c:v>
                </c:pt>
                <c:pt idx="146">
                  <c:v>1700</c:v>
                </c:pt>
                <c:pt idx="147">
                  <c:v>1700</c:v>
                </c:pt>
                <c:pt idx="148">
                  <c:v>1700</c:v>
                </c:pt>
                <c:pt idx="149">
                  <c:v>1750</c:v>
                </c:pt>
                <c:pt idx="150">
                  <c:v>1750</c:v>
                </c:pt>
                <c:pt idx="151">
                  <c:v>1750</c:v>
                </c:pt>
                <c:pt idx="152">
                  <c:v>1750</c:v>
                </c:pt>
                <c:pt idx="153">
                  <c:v>1750</c:v>
                </c:pt>
                <c:pt idx="154">
                  <c:v>1800</c:v>
                </c:pt>
                <c:pt idx="155">
                  <c:v>1800</c:v>
                </c:pt>
                <c:pt idx="156">
                  <c:v>1850</c:v>
                </c:pt>
                <c:pt idx="157">
                  <c:v>1850</c:v>
                </c:pt>
                <c:pt idx="158">
                  <c:v>1950</c:v>
                </c:pt>
                <c:pt idx="159">
                  <c:v>1950</c:v>
                </c:pt>
                <c:pt idx="160">
                  <c:v>2100</c:v>
                </c:pt>
                <c:pt idx="161">
                  <c:v>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4B-40D7-9595-DB198CF85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08768"/>
        <c:axId val="315100032"/>
      </c:scatterChart>
      <c:valAx>
        <c:axId val="3151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0032"/>
        <c:crosses val="autoZero"/>
        <c:crossBetween val="midCat"/>
      </c:valAx>
      <c:valAx>
        <c:axId val="3151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87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Q-Q chart: lognormal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</c:v>
          </c:tx>
          <c:spPr>
            <a:ln w="25400">
              <a:noFill/>
            </a:ln>
          </c:spPr>
          <c:marker>
            <c:symbol val="circle"/>
            <c:size val="5"/>
          </c:marker>
          <c:trendline>
            <c:trendlineType val="linear"/>
            <c:dispRSqr val="0"/>
            <c:dispEq val="0"/>
          </c:trendline>
          <c:xVal>
            <c:numRef>
              <c:f>'distrib stipendio'!$N$15:$N$264</c:f>
              <c:numCache>
                <c:formatCode>General</c:formatCode>
                <c:ptCount val="250"/>
                <c:pt idx="0">
                  <c:v>-2.8781617390954826</c:v>
                </c:pt>
                <c:pt idx="1">
                  <c:v>-2.5121443279304616</c:v>
                </c:pt>
                <c:pt idx="2">
                  <c:v>-2.3263478740408408</c:v>
                </c:pt>
                <c:pt idx="3">
                  <c:v>-2.1972863766410518</c:v>
                </c:pt>
                <c:pt idx="4">
                  <c:v>-2.0969274291643418</c:v>
                </c:pt>
                <c:pt idx="5">
                  <c:v>-2.0140908120181393</c:v>
                </c:pt>
                <c:pt idx="6">
                  <c:v>-1.9431337511050664</c:v>
                </c:pt>
                <c:pt idx="7">
                  <c:v>-1.8807936081512509</c:v>
                </c:pt>
                <c:pt idx="8">
                  <c:v>-1.825006821146403</c:v>
                </c:pt>
                <c:pt idx="9">
                  <c:v>-1.7743819103449572</c:v>
                </c:pt>
                <c:pt idx="10">
                  <c:v>-1.7279343223884183</c:v>
                </c:pt>
                <c:pt idx="11">
                  <c:v>-1.6849407678719146</c:v>
                </c:pt>
                <c:pt idx="12">
                  <c:v>-1.6448536269514726</c:v>
                </c:pt>
                <c:pt idx="13">
                  <c:v>-1.607247891900218</c:v>
                </c:pt>
                <c:pt idx="14">
                  <c:v>-1.5717868165098594</c:v>
                </c:pt>
                <c:pt idx="15">
                  <c:v>-1.5381988585840642</c:v>
                </c:pt>
                <c:pt idx="16">
                  <c:v>-1.5062617232782443</c:v>
                </c:pt>
                <c:pt idx="17">
                  <c:v>-1.4757910281791702</c:v>
                </c:pt>
                <c:pt idx="18">
                  <c:v>-1.4466320671589785</c:v>
                </c:pt>
                <c:pt idx="19">
                  <c:v>-1.4186537061727389</c:v>
                </c:pt>
                <c:pt idx="20">
                  <c:v>-1.3917437793963254</c:v>
                </c:pt>
                <c:pt idx="21">
                  <c:v>-1.3658055625722731</c:v>
                </c:pt>
                <c:pt idx="22">
                  <c:v>-1.3407550336902161</c:v>
                </c:pt>
                <c:pt idx="23">
                  <c:v>-1.316518718418261</c:v>
                </c:pt>
                <c:pt idx="24">
                  <c:v>-1.293031976144243</c:v>
                </c:pt>
                <c:pt idx="25">
                  <c:v>-1.2702376223931489</c:v>
                </c:pt>
                <c:pt idx="26">
                  <c:v>-1.248084811127548</c:v>
                </c:pt>
                <c:pt idx="27">
                  <c:v>-1.2265281200366105</c:v>
                </c:pt>
                <c:pt idx="28">
                  <c:v>-1.205526795972518</c:v>
                </c:pt>
                <c:pt idx="29">
                  <c:v>-1.1850441279078103</c:v>
                </c:pt>
                <c:pt idx="30">
                  <c:v>-1.1650469223056026</c:v>
                </c:pt>
                <c:pt idx="31">
                  <c:v>-1.1455050613926971</c:v>
                </c:pt>
                <c:pt idx="32">
                  <c:v>-1.1263911290388013</c:v>
                </c:pt>
                <c:pt idx="33">
                  <c:v>-1.1076800921478009</c:v>
                </c:pt>
                <c:pt idx="34">
                  <c:v>-1.0893490279242772</c:v>
                </c:pt>
                <c:pt idx="35">
                  <c:v>-1.0713768892802134</c:v>
                </c:pt>
                <c:pt idx="36">
                  <c:v>-1.0537443021306669</c:v>
                </c:pt>
                <c:pt idx="37">
                  <c:v>-1.0364333894937898</c:v>
                </c:pt>
                <c:pt idx="38">
                  <c:v>-1.0194276182343693</c:v>
                </c:pt>
                <c:pt idx="39">
                  <c:v>-1.0027116650265504</c:v>
                </c:pt>
                <c:pt idx="40">
                  <c:v>-0.98627129870223729</c:v>
                </c:pt>
                <c:pt idx="41">
                  <c:v>-0.9700932766287379</c:v>
                </c:pt>
                <c:pt idx="42">
                  <c:v>-0.95416525314619549</c:v>
                </c:pt>
                <c:pt idx="43">
                  <c:v>-0.93847569841156697</c:v>
                </c:pt>
                <c:pt idx="44">
                  <c:v>-0.92301382625498063</c:v>
                </c:pt>
                <c:pt idx="45">
                  <c:v>-0.90776952986805459</c:v>
                </c:pt>
                <c:pt idx="46">
                  <c:v>-0.89273332432085528</c:v>
                </c:pt>
                <c:pt idx="47">
                  <c:v>-0.87789629505122846</c:v>
                </c:pt>
                <c:pt idx="48">
                  <c:v>-0.86325005159342072</c:v>
                </c:pt>
                <c:pt idx="49">
                  <c:v>-0.84878668591596718</c:v>
                </c:pt>
                <c:pt idx="50">
                  <c:v>-0.83449873482574055</c:v>
                </c:pt>
                <c:pt idx="51">
                  <c:v>-0.82037914596846162</c:v>
                </c:pt>
                <c:pt idx="52">
                  <c:v>-0.80642124701824058</c:v>
                </c:pt>
                <c:pt idx="53">
                  <c:v>-0.79261871770171222</c:v>
                </c:pt>
                <c:pt idx="54">
                  <c:v>-0.77896556434754571</c:v>
                </c:pt>
                <c:pt idx="55">
                  <c:v>-0.76545609669087822</c:v>
                </c:pt>
                <c:pt idx="56">
                  <c:v>-0.75208490669549144</c:v>
                </c:pt>
                <c:pt idx="57">
                  <c:v>-0.73884684918521393</c:v>
                </c:pt>
                <c:pt idx="58">
                  <c:v>-0.72573702410080487</c:v>
                </c:pt>
                <c:pt idx="59">
                  <c:v>-0.71275076022004324</c:v>
                </c:pt>
                <c:pt idx="60">
                  <c:v>-0.69988360019734119</c:v>
                </c:pt>
                <c:pt idx="61">
                  <c:v>-0.68713128679546953</c:v>
                </c:pt>
                <c:pt idx="62">
                  <c:v>-0.67448975019608193</c:v>
                </c:pt>
                <c:pt idx="63">
                  <c:v>-0.66195509628816196</c:v>
                </c:pt>
                <c:pt idx="64">
                  <c:v>-0.6495235958443254</c:v>
                </c:pt>
                <c:pt idx="65">
                  <c:v>-0.63719167450447467</c:v>
                </c:pt>
                <c:pt idx="66">
                  <c:v>-0.62495590349468755</c:v>
                </c:pt>
                <c:pt idx="67">
                  <c:v>-0.61281299101662734</c:v>
                </c:pt>
                <c:pt idx="68">
                  <c:v>-0.6007597742493187</c:v>
                </c:pt>
                <c:pt idx="69">
                  <c:v>-0.58879321191091971</c:v>
                </c:pt>
                <c:pt idx="70">
                  <c:v>-0.57691037733327166</c:v>
                </c:pt>
                <c:pt idx="71">
                  <c:v>-0.56510845200658388</c:v>
                </c:pt>
                <c:pt idx="72">
                  <c:v>-0.55338471955567303</c:v>
                </c:pt>
                <c:pt idx="73">
                  <c:v>-0.54173656011281679</c:v>
                </c:pt>
                <c:pt idx="74">
                  <c:v>-0.53016144505551954</c:v>
                </c:pt>
                <c:pt idx="75">
                  <c:v>-0.5186569320803911</c:v>
                </c:pt>
                <c:pt idx="76">
                  <c:v>-0.50722066058694604</c:v>
                </c:pt>
                <c:pt idx="77">
                  <c:v>-0.49585034734745354</c:v>
                </c:pt>
                <c:pt idx="78">
                  <c:v>-0.48454378244107915</c:v>
                </c:pt>
                <c:pt idx="79">
                  <c:v>-0.47329882543243701</c:v>
                </c:pt>
                <c:pt idx="80">
                  <c:v>-0.46211340177637733</c:v>
                </c:pt>
                <c:pt idx="81">
                  <c:v>-0.4509854994323706</c:v>
                </c:pt>
                <c:pt idx="82">
                  <c:v>-0.43991316567323374</c:v>
                </c:pt>
                <c:pt idx="83">
                  <c:v>-0.42889450407420154</c:v>
                </c:pt>
                <c:pt idx="84">
                  <c:v>-0.4179276716694818</c:v>
                </c:pt>
                <c:pt idx="85">
                  <c:v>-0.40701087626446564</c:v>
                </c:pt>
                <c:pt idx="86">
                  <c:v>-0.39614237389269841</c:v>
                </c:pt>
                <c:pt idx="87">
                  <c:v>-0.38532046640756784</c:v>
                </c:pt>
                <c:pt idx="88">
                  <c:v>-0.37454349919944274</c:v>
                </c:pt>
                <c:pt idx="89">
                  <c:v>-0.36380985902969581</c:v>
                </c:pt>
                <c:pt idx="90">
                  <c:v>-0.35311797197368927</c:v>
                </c:pt>
                <c:pt idx="91">
                  <c:v>-0.34246630146539053</c:v>
                </c:pt>
                <c:pt idx="92">
                  <c:v>-0.33185334643681658</c:v>
                </c:pt>
                <c:pt idx="93">
                  <c:v>-0.32127763954599653</c:v>
                </c:pt>
                <c:pt idx="94">
                  <c:v>-0.31073774548759198</c:v>
                </c:pt>
                <c:pt idx="95">
                  <c:v>-0.30023225938072184</c:v>
                </c:pt>
                <c:pt idx="96">
                  <c:v>-0.28975980522891426</c:v>
                </c:pt>
                <c:pt idx="97">
                  <c:v>-0.27931903444745415</c:v>
                </c:pt>
                <c:pt idx="98">
                  <c:v>-0.26890862445370972</c:v>
                </c:pt>
                <c:pt idx="99">
                  <c:v>-0.2585272773163097</c:v>
                </c:pt>
                <c:pt idx="100">
                  <c:v>-0.24817371845931255</c:v>
                </c:pt>
                <c:pt idx="101">
                  <c:v>-0.23784669541774933</c:v>
                </c:pt>
                <c:pt idx="102">
                  <c:v>-0.2275449766411495</c:v>
                </c:pt>
                <c:pt idx="103">
                  <c:v>-0.21726735034186337</c:v>
                </c:pt>
                <c:pt idx="104">
                  <c:v>-0.20701262338518728</c:v>
                </c:pt>
                <c:pt idx="105">
                  <c:v>-0.19677962021846676</c:v>
                </c:pt>
                <c:pt idx="106">
                  <c:v>-0.18656718183651944</c:v>
                </c:pt>
                <c:pt idx="107">
                  <c:v>-0.17637416478086138</c:v>
                </c:pt>
                <c:pt idx="108">
                  <c:v>-0.16619944017035887</c:v>
                </c:pt>
                <c:pt idx="109">
                  <c:v>-0.15604189276104993</c:v>
                </c:pt>
                <c:pt idx="110">
                  <c:v>-0.14590042003299383</c:v>
                </c:pt>
                <c:pt idx="111">
                  <c:v>-0.13577393130211154</c:v>
                </c:pt>
                <c:pt idx="112">
                  <c:v>-0.12566134685507402</c:v>
                </c:pt>
                <c:pt idx="113">
                  <c:v>-0.11556159710538315</c:v>
                </c:pt>
                <c:pt idx="114">
                  <c:v>-0.10547362176886803</c:v>
                </c:pt>
                <c:pt idx="115">
                  <c:v>-9.5396369056891889E-2</c:v>
                </c:pt>
                <c:pt idx="116">
                  <c:v>-8.5328794885629028E-2</c:v>
                </c:pt>
                <c:pt idx="117">
                  <c:v>-7.5269862099829901E-2</c:v>
                </c:pt>
                <c:pt idx="118">
                  <c:v>-6.5218539709543707E-2</c:v>
                </c:pt>
                <c:pt idx="119">
                  <c:v>-5.5173802138316796E-2</c:v>
                </c:pt>
                <c:pt idx="120">
                  <c:v>-4.5134628481421322E-2</c:v>
                </c:pt>
                <c:pt idx="121">
                  <c:v>-3.5100001772708847E-2</c:v>
                </c:pt>
                <c:pt idx="122">
                  <c:v>-2.506890825871106E-2</c:v>
                </c:pt>
                <c:pt idx="123">
                  <c:v>-1.504033667863567E-2</c:v>
                </c:pt>
                <c:pt idx="124">
                  <c:v>-5.0132775489266567E-3</c:v>
                </c:pt>
                <c:pt idx="125">
                  <c:v>5.0132775489266567E-3</c:v>
                </c:pt>
                <c:pt idx="126">
                  <c:v>1.504033667863567E-2</c:v>
                </c:pt>
                <c:pt idx="127">
                  <c:v>2.506890825871106E-2</c:v>
                </c:pt>
                <c:pt idx="128">
                  <c:v>3.5100001772708847E-2</c:v>
                </c:pt>
                <c:pt idx="129">
                  <c:v>4.5134628481421322E-2</c:v>
                </c:pt>
                <c:pt idx="130">
                  <c:v>5.5173802138316796E-2</c:v>
                </c:pt>
                <c:pt idx="131">
                  <c:v>6.5218539709543707E-2</c:v>
                </c:pt>
                <c:pt idx="132">
                  <c:v>7.5269862099829901E-2</c:v>
                </c:pt>
                <c:pt idx="133">
                  <c:v>8.5328794885629167E-2</c:v>
                </c:pt>
                <c:pt idx="134">
                  <c:v>9.5396369056892028E-2</c:v>
                </c:pt>
                <c:pt idx="135">
                  <c:v>0.10547362176886817</c:v>
                </c:pt>
                <c:pt idx="136">
                  <c:v>0.11556159710538329</c:v>
                </c:pt>
                <c:pt idx="137">
                  <c:v>0.12566134685507416</c:v>
                </c:pt>
                <c:pt idx="138">
                  <c:v>0.13577393130211168</c:v>
                </c:pt>
                <c:pt idx="139">
                  <c:v>0.14590042003299397</c:v>
                </c:pt>
                <c:pt idx="140">
                  <c:v>0.15604189276105007</c:v>
                </c:pt>
                <c:pt idx="141">
                  <c:v>0.16619944017035873</c:v>
                </c:pt>
                <c:pt idx="142">
                  <c:v>0.17637416478086121</c:v>
                </c:pt>
                <c:pt idx="143">
                  <c:v>0.1865671818365193</c:v>
                </c:pt>
                <c:pt idx="144">
                  <c:v>0.19677962021846662</c:v>
                </c:pt>
                <c:pt idx="145">
                  <c:v>0.20701262338518714</c:v>
                </c:pt>
                <c:pt idx="146">
                  <c:v>0.21726735034186326</c:v>
                </c:pt>
                <c:pt idx="147">
                  <c:v>0.22754497664114934</c:v>
                </c:pt>
                <c:pt idx="148">
                  <c:v>0.23784669541774933</c:v>
                </c:pt>
                <c:pt idx="149">
                  <c:v>0.24817371845931255</c:v>
                </c:pt>
                <c:pt idx="150">
                  <c:v>0.2585272773163097</c:v>
                </c:pt>
                <c:pt idx="151">
                  <c:v>0.26890862445370972</c:v>
                </c:pt>
                <c:pt idx="152">
                  <c:v>0.27931903444745415</c:v>
                </c:pt>
                <c:pt idx="153">
                  <c:v>0.28975980522891426</c:v>
                </c:pt>
                <c:pt idx="154">
                  <c:v>0.30023225938072184</c:v>
                </c:pt>
                <c:pt idx="155">
                  <c:v>0.31073774548759198</c:v>
                </c:pt>
                <c:pt idx="156">
                  <c:v>0.32127763954599653</c:v>
                </c:pt>
                <c:pt idx="157">
                  <c:v>0.33185334643681658</c:v>
                </c:pt>
                <c:pt idx="158">
                  <c:v>0.34246630146539053</c:v>
                </c:pt>
                <c:pt idx="159">
                  <c:v>0.35311797197368927</c:v>
                </c:pt>
                <c:pt idx="160">
                  <c:v>0.36380985902969581</c:v>
                </c:pt>
                <c:pt idx="161">
                  <c:v>0.37454349919944274</c:v>
                </c:pt>
                <c:pt idx="162">
                  <c:v>0.38532046640756784</c:v>
                </c:pt>
                <c:pt idx="163">
                  <c:v>0.39614237389269841</c:v>
                </c:pt>
                <c:pt idx="164">
                  <c:v>0.40701087626446586</c:v>
                </c:pt>
                <c:pt idx="165">
                  <c:v>0.41792767166948208</c:v>
                </c:pt>
                <c:pt idx="166">
                  <c:v>0.42889450407420171</c:v>
                </c:pt>
                <c:pt idx="167">
                  <c:v>0.43991316567323396</c:v>
                </c:pt>
                <c:pt idx="168">
                  <c:v>0.45098549943237082</c:v>
                </c:pt>
                <c:pt idx="169">
                  <c:v>0.46211340177637744</c:v>
                </c:pt>
                <c:pt idx="170">
                  <c:v>0.47329882543243718</c:v>
                </c:pt>
                <c:pt idx="171">
                  <c:v>0.48454378244107921</c:v>
                </c:pt>
                <c:pt idx="172">
                  <c:v>0.49585034734745331</c:v>
                </c:pt>
                <c:pt idx="173">
                  <c:v>0.50722066058694582</c:v>
                </c:pt>
                <c:pt idx="174">
                  <c:v>0.51865693208039088</c:v>
                </c:pt>
                <c:pt idx="175">
                  <c:v>0.53016144505551943</c:v>
                </c:pt>
                <c:pt idx="176">
                  <c:v>0.54173656011281679</c:v>
                </c:pt>
                <c:pt idx="177">
                  <c:v>0.5533847195556727</c:v>
                </c:pt>
                <c:pt idx="178">
                  <c:v>0.56510845200658355</c:v>
                </c:pt>
                <c:pt idx="179">
                  <c:v>0.57691037733327144</c:v>
                </c:pt>
                <c:pt idx="180">
                  <c:v>0.58879321191091971</c:v>
                </c:pt>
                <c:pt idx="181">
                  <c:v>0.6007597742493187</c:v>
                </c:pt>
                <c:pt idx="182">
                  <c:v>0.61281299101662734</c:v>
                </c:pt>
                <c:pt idx="183">
                  <c:v>0.62495590349468755</c:v>
                </c:pt>
                <c:pt idx="184">
                  <c:v>0.63719167450447467</c:v>
                </c:pt>
                <c:pt idx="185">
                  <c:v>0.6495235958443254</c:v>
                </c:pt>
                <c:pt idx="186">
                  <c:v>0.66195509628816196</c:v>
                </c:pt>
                <c:pt idx="187">
                  <c:v>0.67448975019608193</c:v>
                </c:pt>
                <c:pt idx="188">
                  <c:v>0.68713128679546953</c:v>
                </c:pt>
                <c:pt idx="189">
                  <c:v>0.69988360019734119</c:v>
                </c:pt>
                <c:pt idx="190">
                  <c:v>0.71275076022004324</c:v>
                </c:pt>
                <c:pt idx="191">
                  <c:v>0.72573702410080487</c:v>
                </c:pt>
                <c:pt idx="192">
                  <c:v>0.73884684918521393</c:v>
                </c:pt>
                <c:pt idx="193">
                  <c:v>0.75208490669549144</c:v>
                </c:pt>
                <c:pt idx="194">
                  <c:v>0.76545609669087822</c:v>
                </c:pt>
                <c:pt idx="195">
                  <c:v>0.77896556434754571</c:v>
                </c:pt>
                <c:pt idx="196">
                  <c:v>0.79261871770171222</c:v>
                </c:pt>
                <c:pt idx="197">
                  <c:v>0.80642124701824058</c:v>
                </c:pt>
                <c:pt idx="198">
                  <c:v>0.82037914596846162</c:v>
                </c:pt>
                <c:pt idx="199">
                  <c:v>0.83449873482574077</c:v>
                </c:pt>
                <c:pt idx="200">
                  <c:v>0.84878668591596729</c:v>
                </c:pt>
                <c:pt idx="201">
                  <c:v>0.86325005159342083</c:v>
                </c:pt>
                <c:pt idx="202">
                  <c:v>0.87789629505122857</c:v>
                </c:pt>
                <c:pt idx="203">
                  <c:v>0.8927333243208565</c:v>
                </c:pt>
                <c:pt idx="204">
                  <c:v>0.90776952986805526</c:v>
                </c:pt>
                <c:pt idx="205">
                  <c:v>0.92301382625497874</c:v>
                </c:pt>
                <c:pt idx="206">
                  <c:v>0.93847569841156686</c:v>
                </c:pt>
                <c:pt idx="207">
                  <c:v>0.95416525314619549</c:v>
                </c:pt>
                <c:pt idx="208">
                  <c:v>0.9700932766287379</c:v>
                </c:pt>
                <c:pt idx="209">
                  <c:v>0.98627129870223729</c:v>
                </c:pt>
                <c:pt idx="210">
                  <c:v>1.0027116650265504</c:v>
                </c:pt>
                <c:pt idx="211">
                  <c:v>1.0194276182343693</c:v>
                </c:pt>
                <c:pt idx="212">
                  <c:v>1.0364333894937898</c:v>
                </c:pt>
                <c:pt idx="213">
                  <c:v>1.0537443021306669</c:v>
                </c:pt>
                <c:pt idx="214">
                  <c:v>1.0713768892802134</c:v>
                </c:pt>
                <c:pt idx="215">
                  <c:v>1.0893490279242772</c:v>
                </c:pt>
                <c:pt idx="216">
                  <c:v>1.1076800921478009</c:v>
                </c:pt>
                <c:pt idx="217">
                  <c:v>1.1263911290388013</c:v>
                </c:pt>
                <c:pt idx="218">
                  <c:v>1.1455050613926971</c:v>
                </c:pt>
                <c:pt idx="219">
                  <c:v>1.1650469223056026</c:v>
                </c:pt>
                <c:pt idx="220">
                  <c:v>1.1850441279078103</c:v>
                </c:pt>
                <c:pt idx="221">
                  <c:v>1.205526795972518</c:v>
                </c:pt>
                <c:pt idx="222">
                  <c:v>1.2265281200366105</c:v>
                </c:pt>
                <c:pt idx="223">
                  <c:v>1.248084811127548</c:v>
                </c:pt>
                <c:pt idx="224">
                  <c:v>1.2702376223931489</c:v>
                </c:pt>
                <c:pt idx="225">
                  <c:v>1.293031976144243</c:v>
                </c:pt>
                <c:pt idx="226">
                  <c:v>1.316518718418261</c:v>
                </c:pt>
                <c:pt idx="227">
                  <c:v>1.3407550336902161</c:v>
                </c:pt>
                <c:pt idx="228">
                  <c:v>1.3658055625722731</c:v>
                </c:pt>
                <c:pt idx="229">
                  <c:v>1.3917437793963261</c:v>
                </c:pt>
                <c:pt idx="230">
                  <c:v>1.4186537061727382</c:v>
                </c:pt>
                <c:pt idx="231">
                  <c:v>1.4466320671589787</c:v>
                </c:pt>
                <c:pt idx="232">
                  <c:v>1.4757910281791713</c:v>
                </c:pt>
                <c:pt idx="233">
                  <c:v>1.5062617232782449</c:v>
                </c:pt>
                <c:pt idx="234">
                  <c:v>1.5381988585840638</c:v>
                </c:pt>
                <c:pt idx="235">
                  <c:v>1.571786816509859</c:v>
                </c:pt>
                <c:pt idx="236">
                  <c:v>1.6072478919002178</c:v>
                </c:pt>
                <c:pt idx="237">
                  <c:v>1.6448536269514715</c:v>
                </c:pt>
                <c:pt idx="238">
                  <c:v>1.6849407678719139</c:v>
                </c:pt>
                <c:pt idx="239">
                  <c:v>1.727934322388418</c:v>
                </c:pt>
                <c:pt idx="240">
                  <c:v>1.7743819103449567</c:v>
                </c:pt>
                <c:pt idx="241">
                  <c:v>1.8250068211464028</c:v>
                </c:pt>
                <c:pt idx="242">
                  <c:v>1.8807936081512504</c:v>
                </c:pt>
                <c:pt idx="243">
                  <c:v>1.9431337511050664</c:v>
                </c:pt>
                <c:pt idx="244">
                  <c:v>2.0140908120181384</c:v>
                </c:pt>
                <c:pt idx="245">
                  <c:v>2.0969274291643414</c:v>
                </c:pt>
                <c:pt idx="246">
                  <c:v>2.1972863766410513</c:v>
                </c:pt>
                <c:pt idx="247">
                  <c:v>2.3263478740408408</c:v>
                </c:pt>
                <c:pt idx="248">
                  <c:v>2.5121443279304616</c:v>
                </c:pt>
                <c:pt idx="249">
                  <c:v>2.8781617390954826</c:v>
                </c:pt>
              </c:numCache>
            </c:numRef>
          </c:xVal>
          <c:yVal>
            <c:numRef>
              <c:f>'distrib stipendio'!$P$15:$P$264</c:f>
              <c:numCache>
                <c:formatCode>General</c:formatCode>
                <c:ptCount val="250"/>
                <c:pt idx="0">
                  <c:v>6.8023947633243109</c:v>
                </c:pt>
                <c:pt idx="1">
                  <c:v>6.9077552789821368</c:v>
                </c:pt>
                <c:pt idx="2">
                  <c:v>6.9077552789821368</c:v>
                </c:pt>
                <c:pt idx="3">
                  <c:v>6.956545443151569</c:v>
                </c:pt>
                <c:pt idx="4">
                  <c:v>6.956545443151569</c:v>
                </c:pt>
                <c:pt idx="5">
                  <c:v>7.0030654587864616</c:v>
                </c:pt>
                <c:pt idx="6">
                  <c:v>7.0030654587864616</c:v>
                </c:pt>
                <c:pt idx="7">
                  <c:v>7.0030654587864616</c:v>
                </c:pt>
                <c:pt idx="8">
                  <c:v>7.0030654587864616</c:v>
                </c:pt>
                <c:pt idx="9">
                  <c:v>7.0030654587864616</c:v>
                </c:pt>
                <c:pt idx="10">
                  <c:v>7.0030654587864616</c:v>
                </c:pt>
                <c:pt idx="11">
                  <c:v>7.0030654587864616</c:v>
                </c:pt>
                <c:pt idx="12">
                  <c:v>7.0030654587864616</c:v>
                </c:pt>
                <c:pt idx="13">
                  <c:v>7.0475172213572961</c:v>
                </c:pt>
                <c:pt idx="14">
                  <c:v>7.0475172213572961</c:v>
                </c:pt>
                <c:pt idx="15">
                  <c:v>7.0475172213572961</c:v>
                </c:pt>
                <c:pt idx="16">
                  <c:v>7.0475172213572961</c:v>
                </c:pt>
                <c:pt idx="17">
                  <c:v>7.0475172213572961</c:v>
                </c:pt>
                <c:pt idx="18">
                  <c:v>7.0475172213572961</c:v>
                </c:pt>
                <c:pt idx="19">
                  <c:v>7.0475172213572961</c:v>
                </c:pt>
                <c:pt idx="20">
                  <c:v>7.0475172213572961</c:v>
                </c:pt>
                <c:pt idx="21">
                  <c:v>7.0475172213572961</c:v>
                </c:pt>
                <c:pt idx="22">
                  <c:v>7.0475172213572961</c:v>
                </c:pt>
                <c:pt idx="23">
                  <c:v>7.0900768357760917</c:v>
                </c:pt>
                <c:pt idx="24">
                  <c:v>7.0900768357760917</c:v>
                </c:pt>
                <c:pt idx="25">
                  <c:v>7.0900768357760917</c:v>
                </c:pt>
                <c:pt idx="26">
                  <c:v>7.0900768357760917</c:v>
                </c:pt>
                <c:pt idx="27">
                  <c:v>7.0900768357760917</c:v>
                </c:pt>
                <c:pt idx="28">
                  <c:v>7.1308988302963465</c:v>
                </c:pt>
                <c:pt idx="29">
                  <c:v>7.1308988302963465</c:v>
                </c:pt>
                <c:pt idx="30">
                  <c:v>7.1308988302963465</c:v>
                </c:pt>
                <c:pt idx="31">
                  <c:v>7.1308988302963465</c:v>
                </c:pt>
                <c:pt idx="32">
                  <c:v>7.1308988302963465</c:v>
                </c:pt>
                <c:pt idx="33">
                  <c:v>7.1701195434496281</c:v>
                </c:pt>
                <c:pt idx="34">
                  <c:v>7.1701195434496281</c:v>
                </c:pt>
                <c:pt idx="35">
                  <c:v>7.1701195434496281</c:v>
                </c:pt>
                <c:pt idx="36">
                  <c:v>7.1701195434496281</c:v>
                </c:pt>
                <c:pt idx="37">
                  <c:v>7.1701195434496281</c:v>
                </c:pt>
                <c:pt idx="38">
                  <c:v>7.1701195434496281</c:v>
                </c:pt>
                <c:pt idx="39">
                  <c:v>7.1701195434496281</c:v>
                </c:pt>
                <c:pt idx="40">
                  <c:v>7.1701195434496281</c:v>
                </c:pt>
                <c:pt idx="41">
                  <c:v>7.1701195434496281</c:v>
                </c:pt>
                <c:pt idx="42">
                  <c:v>7.2078598714324755</c:v>
                </c:pt>
                <c:pt idx="43">
                  <c:v>7.2078598714324755</c:v>
                </c:pt>
                <c:pt idx="44">
                  <c:v>7.2078598714324755</c:v>
                </c:pt>
                <c:pt idx="45">
                  <c:v>7.2078598714324755</c:v>
                </c:pt>
                <c:pt idx="46">
                  <c:v>7.2078598714324755</c:v>
                </c:pt>
                <c:pt idx="47">
                  <c:v>7.2078598714324755</c:v>
                </c:pt>
                <c:pt idx="48">
                  <c:v>7.2078598714324755</c:v>
                </c:pt>
                <c:pt idx="49">
                  <c:v>7.2078598714324755</c:v>
                </c:pt>
                <c:pt idx="50">
                  <c:v>7.2078598714324755</c:v>
                </c:pt>
                <c:pt idx="51">
                  <c:v>7.2078598714324755</c:v>
                </c:pt>
                <c:pt idx="52">
                  <c:v>7.2078598714324755</c:v>
                </c:pt>
                <c:pt idx="53">
                  <c:v>7.2078598714324755</c:v>
                </c:pt>
                <c:pt idx="54">
                  <c:v>7.2078598714324755</c:v>
                </c:pt>
                <c:pt idx="55">
                  <c:v>7.2078598714324755</c:v>
                </c:pt>
                <c:pt idx="56">
                  <c:v>7.2442275156033498</c:v>
                </c:pt>
                <c:pt idx="57">
                  <c:v>7.2442275156033498</c:v>
                </c:pt>
                <c:pt idx="58">
                  <c:v>7.2442275156033498</c:v>
                </c:pt>
                <c:pt idx="59">
                  <c:v>7.2442275156033498</c:v>
                </c:pt>
                <c:pt idx="60">
                  <c:v>7.2442275156033498</c:v>
                </c:pt>
                <c:pt idx="61">
                  <c:v>7.2442275156033498</c:v>
                </c:pt>
                <c:pt idx="62">
                  <c:v>7.2442275156033498</c:v>
                </c:pt>
                <c:pt idx="63">
                  <c:v>7.2793188354146201</c:v>
                </c:pt>
                <c:pt idx="64">
                  <c:v>7.2793188354146201</c:v>
                </c:pt>
                <c:pt idx="65">
                  <c:v>7.2793188354146201</c:v>
                </c:pt>
                <c:pt idx="66">
                  <c:v>7.2793188354146201</c:v>
                </c:pt>
                <c:pt idx="67">
                  <c:v>7.2793188354146201</c:v>
                </c:pt>
                <c:pt idx="68">
                  <c:v>7.2793188354146201</c:v>
                </c:pt>
                <c:pt idx="69">
                  <c:v>7.2793188354146201</c:v>
                </c:pt>
                <c:pt idx="70">
                  <c:v>7.2793188354146201</c:v>
                </c:pt>
                <c:pt idx="71">
                  <c:v>7.2793188354146201</c:v>
                </c:pt>
                <c:pt idx="72">
                  <c:v>7.3132203870903014</c:v>
                </c:pt>
                <c:pt idx="73">
                  <c:v>7.3132203870903014</c:v>
                </c:pt>
                <c:pt idx="74">
                  <c:v>7.3132203870903014</c:v>
                </c:pt>
                <c:pt idx="75">
                  <c:v>7.3132203870903014</c:v>
                </c:pt>
                <c:pt idx="76">
                  <c:v>7.3132203870903014</c:v>
                </c:pt>
                <c:pt idx="77">
                  <c:v>7.3132203870903014</c:v>
                </c:pt>
                <c:pt idx="78">
                  <c:v>7.3132203870903014</c:v>
                </c:pt>
                <c:pt idx="79">
                  <c:v>7.3132203870903014</c:v>
                </c:pt>
                <c:pt idx="80">
                  <c:v>7.3132203870903014</c:v>
                </c:pt>
                <c:pt idx="81">
                  <c:v>7.3132203870903014</c:v>
                </c:pt>
                <c:pt idx="82">
                  <c:v>7.3132203870903014</c:v>
                </c:pt>
                <c:pt idx="83">
                  <c:v>7.3132203870903014</c:v>
                </c:pt>
                <c:pt idx="84">
                  <c:v>7.3460102099132927</c:v>
                </c:pt>
                <c:pt idx="85">
                  <c:v>7.3460102099132927</c:v>
                </c:pt>
                <c:pt idx="86">
                  <c:v>7.3460102099132927</c:v>
                </c:pt>
                <c:pt idx="87">
                  <c:v>7.3460102099132927</c:v>
                </c:pt>
                <c:pt idx="88">
                  <c:v>7.3460102099132927</c:v>
                </c:pt>
                <c:pt idx="89">
                  <c:v>7.3460102099132927</c:v>
                </c:pt>
                <c:pt idx="90">
                  <c:v>7.3460102099132927</c:v>
                </c:pt>
                <c:pt idx="91">
                  <c:v>7.3460102099132927</c:v>
                </c:pt>
                <c:pt idx="92">
                  <c:v>7.3460102099132927</c:v>
                </c:pt>
                <c:pt idx="93">
                  <c:v>7.3460102099132927</c:v>
                </c:pt>
                <c:pt idx="94">
                  <c:v>7.3460102099132927</c:v>
                </c:pt>
                <c:pt idx="95">
                  <c:v>7.3460102099132927</c:v>
                </c:pt>
                <c:pt idx="96">
                  <c:v>7.3460102099132927</c:v>
                </c:pt>
                <c:pt idx="97">
                  <c:v>7.3460102099132927</c:v>
                </c:pt>
                <c:pt idx="98">
                  <c:v>7.3460102099132927</c:v>
                </c:pt>
                <c:pt idx="99">
                  <c:v>7.3777589082278725</c:v>
                </c:pt>
                <c:pt idx="100">
                  <c:v>7.3777589082278725</c:v>
                </c:pt>
                <c:pt idx="101">
                  <c:v>7.3777589082278725</c:v>
                </c:pt>
                <c:pt idx="102">
                  <c:v>7.3777589082278725</c:v>
                </c:pt>
                <c:pt idx="103">
                  <c:v>7.3777589082278725</c:v>
                </c:pt>
                <c:pt idx="104">
                  <c:v>7.3777589082278725</c:v>
                </c:pt>
                <c:pt idx="105">
                  <c:v>7.3777589082278725</c:v>
                </c:pt>
                <c:pt idx="106">
                  <c:v>7.3777589082278725</c:v>
                </c:pt>
                <c:pt idx="107">
                  <c:v>7.3777589082278725</c:v>
                </c:pt>
                <c:pt idx="108">
                  <c:v>7.3777589082278725</c:v>
                </c:pt>
                <c:pt idx="109">
                  <c:v>7.3777589082278725</c:v>
                </c:pt>
                <c:pt idx="110">
                  <c:v>7.3777589082278725</c:v>
                </c:pt>
                <c:pt idx="111">
                  <c:v>7.3777589082278725</c:v>
                </c:pt>
                <c:pt idx="112">
                  <c:v>7.4085305668946262</c:v>
                </c:pt>
                <c:pt idx="113">
                  <c:v>7.4085305668946262</c:v>
                </c:pt>
                <c:pt idx="114">
                  <c:v>7.4085305668946262</c:v>
                </c:pt>
                <c:pt idx="115">
                  <c:v>7.4085305668946262</c:v>
                </c:pt>
                <c:pt idx="116">
                  <c:v>7.4085305668946262</c:v>
                </c:pt>
                <c:pt idx="117">
                  <c:v>7.4085305668946262</c:v>
                </c:pt>
                <c:pt idx="118">
                  <c:v>7.4085305668946262</c:v>
                </c:pt>
                <c:pt idx="119">
                  <c:v>7.4085305668946262</c:v>
                </c:pt>
                <c:pt idx="120">
                  <c:v>7.4085305668946262</c:v>
                </c:pt>
                <c:pt idx="121">
                  <c:v>7.4085305668946262</c:v>
                </c:pt>
                <c:pt idx="122">
                  <c:v>7.4085305668946262</c:v>
                </c:pt>
                <c:pt idx="123">
                  <c:v>7.4085305668946262</c:v>
                </c:pt>
                <c:pt idx="124">
                  <c:v>7.4085305668946262</c:v>
                </c:pt>
                <c:pt idx="125">
                  <c:v>7.4085305668946262</c:v>
                </c:pt>
                <c:pt idx="126">
                  <c:v>7.4085305668946262</c:v>
                </c:pt>
                <c:pt idx="127">
                  <c:v>7.4085305668946262</c:v>
                </c:pt>
                <c:pt idx="128">
                  <c:v>7.4085305668946262</c:v>
                </c:pt>
                <c:pt idx="129">
                  <c:v>7.4085305668946262</c:v>
                </c:pt>
                <c:pt idx="130">
                  <c:v>7.4085305668946262</c:v>
                </c:pt>
                <c:pt idx="131">
                  <c:v>7.4383835300443071</c:v>
                </c:pt>
                <c:pt idx="132">
                  <c:v>7.4383835300443071</c:v>
                </c:pt>
                <c:pt idx="133">
                  <c:v>7.4383835300443071</c:v>
                </c:pt>
                <c:pt idx="134">
                  <c:v>7.4383835300443071</c:v>
                </c:pt>
                <c:pt idx="135">
                  <c:v>7.4383835300443071</c:v>
                </c:pt>
                <c:pt idx="136">
                  <c:v>7.4383835300443071</c:v>
                </c:pt>
                <c:pt idx="137">
                  <c:v>7.4383835300443071</c:v>
                </c:pt>
                <c:pt idx="138">
                  <c:v>7.4383835300443071</c:v>
                </c:pt>
                <c:pt idx="139">
                  <c:v>7.4383835300443071</c:v>
                </c:pt>
                <c:pt idx="140">
                  <c:v>7.4383835300443071</c:v>
                </c:pt>
                <c:pt idx="141">
                  <c:v>7.4383835300443071</c:v>
                </c:pt>
                <c:pt idx="142">
                  <c:v>7.4383835300443071</c:v>
                </c:pt>
                <c:pt idx="143">
                  <c:v>7.4383835300443071</c:v>
                </c:pt>
                <c:pt idx="144">
                  <c:v>7.4673710669175595</c:v>
                </c:pt>
                <c:pt idx="145">
                  <c:v>7.4673710669175595</c:v>
                </c:pt>
                <c:pt idx="146">
                  <c:v>7.4673710669175595</c:v>
                </c:pt>
                <c:pt idx="147">
                  <c:v>7.4673710669175595</c:v>
                </c:pt>
                <c:pt idx="148">
                  <c:v>7.4673710669175595</c:v>
                </c:pt>
                <c:pt idx="149">
                  <c:v>7.4673710669175595</c:v>
                </c:pt>
                <c:pt idx="150">
                  <c:v>7.4673710669175595</c:v>
                </c:pt>
                <c:pt idx="151">
                  <c:v>7.4673710669175595</c:v>
                </c:pt>
                <c:pt idx="152">
                  <c:v>7.4673710669175595</c:v>
                </c:pt>
                <c:pt idx="153">
                  <c:v>7.4673710669175595</c:v>
                </c:pt>
                <c:pt idx="154">
                  <c:v>7.4955419438842563</c:v>
                </c:pt>
                <c:pt idx="155">
                  <c:v>7.4955419438842563</c:v>
                </c:pt>
                <c:pt idx="156">
                  <c:v>7.4955419438842563</c:v>
                </c:pt>
                <c:pt idx="157">
                  <c:v>7.4955419438842563</c:v>
                </c:pt>
                <c:pt idx="158">
                  <c:v>7.4955419438842563</c:v>
                </c:pt>
                <c:pt idx="159">
                  <c:v>7.4955419438842563</c:v>
                </c:pt>
                <c:pt idx="160">
                  <c:v>7.4955419438842563</c:v>
                </c:pt>
                <c:pt idx="161">
                  <c:v>7.4955419438842563</c:v>
                </c:pt>
                <c:pt idx="162">
                  <c:v>7.5229409180723703</c:v>
                </c:pt>
                <c:pt idx="163">
                  <c:v>7.5229409180723703</c:v>
                </c:pt>
                <c:pt idx="164">
                  <c:v>7.5229409180723703</c:v>
                </c:pt>
                <c:pt idx="165">
                  <c:v>7.5229409180723703</c:v>
                </c:pt>
                <c:pt idx="166">
                  <c:v>7.5229409180723703</c:v>
                </c:pt>
                <c:pt idx="167">
                  <c:v>7.5229409180723703</c:v>
                </c:pt>
                <c:pt idx="168">
                  <c:v>7.5496091651545321</c:v>
                </c:pt>
                <c:pt idx="169">
                  <c:v>7.5496091651545321</c:v>
                </c:pt>
                <c:pt idx="170">
                  <c:v>7.5496091651545321</c:v>
                </c:pt>
                <c:pt idx="171">
                  <c:v>7.5496091651545321</c:v>
                </c:pt>
                <c:pt idx="172">
                  <c:v>7.5496091651545321</c:v>
                </c:pt>
                <c:pt idx="173">
                  <c:v>7.5496091651545321</c:v>
                </c:pt>
                <c:pt idx="174">
                  <c:v>7.5496091651545321</c:v>
                </c:pt>
                <c:pt idx="175">
                  <c:v>7.5496091651545321</c:v>
                </c:pt>
                <c:pt idx="176">
                  <c:v>7.5496091651545321</c:v>
                </c:pt>
                <c:pt idx="177">
                  <c:v>7.5496091651545321</c:v>
                </c:pt>
                <c:pt idx="178">
                  <c:v>7.5496091651545321</c:v>
                </c:pt>
                <c:pt idx="179">
                  <c:v>7.5496091651545321</c:v>
                </c:pt>
                <c:pt idx="180">
                  <c:v>7.5755846515577927</c:v>
                </c:pt>
                <c:pt idx="181">
                  <c:v>7.5755846515577927</c:v>
                </c:pt>
                <c:pt idx="182">
                  <c:v>7.5755846515577927</c:v>
                </c:pt>
                <c:pt idx="183">
                  <c:v>7.5755846515577927</c:v>
                </c:pt>
                <c:pt idx="184">
                  <c:v>7.5755846515577927</c:v>
                </c:pt>
                <c:pt idx="185">
                  <c:v>7.5755846515577927</c:v>
                </c:pt>
                <c:pt idx="186">
                  <c:v>7.5755846515577927</c:v>
                </c:pt>
                <c:pt idx="187">
                  <c:v>7.5755846515577927</c:v>
                </c:pt>
                <c:pt idx="188">
                  <c:v>7.5755846515577927</c:v>
                </c:pt>
                <c:pt idx="189">
                  <c:v>7.5755846515577927</c:v>
                </c:pt>
                <c:pt idx="190">
                  <c:v>7.6009024595420822</c:v>
                </c:pt>
                <c:pt idx="191">
                  <c:v>7.6009024595420822</c:v>
                </c:pt>
                <c:pt idx="192">
                  <c:v>7.6009024595420822</c:v>
                </c:pt>
                <c:pt idx="193">
                  <c:v>7.6009024595420822</c:v>
                </c:pt>
                <c:pt idx="194">
                  <c:v>7.6009024595420822</c:v>
                </c:pt>
                <c:pt idx="195">
                  <c:v>7.6255950721324535</c:v>
                </c:pt>
                <c:pt idx="196">
                  <c:v>7.6255950721324535</c:v>
                </c:pt>
                <c:pt idx="197">
                  <c:v>7.6255950721324535</c:v>
                </c:pt>
                <c:pt idx="198">
                  <c:v>7.6255950721324535</c:v>
                </c:pt>
                <c:pt idx="199">
                  <c:v>7.6255950721324535</c:v>
                </c:pt>
                <c:pt idx="200">
                  <c:v>7.6255950721324535</c:v>
                </c:pt>
                <c:pt idx="201">
                  <c:v>7.6255950721324535</c:v>
                </c:pt>
                <c:pt idx="202">
                  <c:v>7.6255950721324535</c:v>
                </c:pt>
                <c:pt idx="203">
                  <c:v>7.6255950721324535</c:v>
                </c:pt>
                <c:pt idx="204">
                  <c:v>7.6496926237115144</c:v>
                </c:pt>
                <c:pt idx="205">
                  <c:v>7.6496926237115144</c:v>
                </c:pt>
                <c:pt idx="206">
                  <c:v>7.6496926237115144</c:v>
                </c:pt>
                <c:pt idx="207">
                  <c:v>7.6496926237115144</c:v>
                </c:pt>
                <c:pt idx="208">
                  <c:v>7.6496926237115144</c:v>
                </c:pt>
                <c:pt idx="209">
                  <c:v>7.6732231211217083</c:v>
                </c:pt>
                <c:pt idx="210">
                  <c:v>7.6732231211217083</c:v>
                </c:pt>
                <c:pt idx="211">
                  <c:v>7.6732231211217083</c:v>
                </c:pt>
                <c:pt idx="212">
                  <c:v>7.6732231211217083</c:v>
                </c:pt>
                <c:pt idx="213">
                  <c:v>7.6732231211217083</c:v>
                </c:pt>
                <c:pt idx="214">
                  <c:v>7.6732231211217083</c:v>
                </c:pt>
                <c:pt idx="215">
                  <c:v>7.6732231211217083</c:v>
                </c:pt>
                <c:pt idx="216">
                  <c:v>7.6732231211217083</c:v>
                </c:pt>
                <c:pt idx="217">
                  <c:v>7.6732231211217083</c:v>
                </c:pt>
                <c:pt idx="218">
                  <c:v>7.6732231211217083</c:v>
                </c:pt>
                <c:pt idx="219">
                  <c:v>7.6732231211217083</c:v>
                </c:pt>
                <c:pt idx="220">
                  <c:v>7.696212639346407</c:v>
                </c:pt>
                <c:pt idx="221">
                  <c:v>7.696212639346407</c:v>
                </c:pt>
                <c:pt idx="222">
                  <c:v>7.696212639346407</c:v>
                </c:pt>
                <c:pt idx="223">
                  <c:v>7.718685495198466</c:v>
                </c:pt>
                <c:pt idx="224">
                  <c:v>7.718685495198466</c:v>
                </c:pt>
                <c:pt idx="225">
                  <c:v>7.718685495198466</c:v>
                </c:pt>
                <c:pt idx="226">
                  <c:v>7.7406644019172415</c:v>
                </c:pt>
                <c:pt idx="227">
                  <c:v>7.7406644019172415</c:v>
                </c:pt>
                <c:pt idx="228">
                  <c:v>7.7406644019172415</c:v>
                </c:pt>
                <c:pt idx="229">
                  <c:v>7.7621706071382048</c:v>
                </c:pt>
                <c:pt idx="230">
                  <c:v>7.7621706071382048</c:v>
                </c:pt>
                <c:pt idx="231">
                  <c:v>7.7621706071382048</c:v>
                </c:pt>
                <c:pt idx="232">
                  <c:v>7.7621706071382048</c:v>
                </c:pt>
                <c:pt idx="233">
                  <c:v>7.7832240163360371</c:v>
                </c:pt>
                <c:pt idx="234">
                  <c:v>7.7832240163360371</c:v>
                </c:pt>
                <c:pt idx="235">
                  <c:v>7.8038433035387724</c:v>
                </c:pt>
                <c:pt idx="236">
                  <c:v>7.8038433035387724</c:v>
                </c:pt>
                <c:pt idx="237">
                  <c:v>7.8240460108562919</c:v>
                </c:pt>
                <c:pt idx="238">
                  <c:v>7.8240460108562919</c:v>
                </c:pt>
                <c:pt idx="239">
                  <c:v>7.8240460108562919</c:v>
                </c:pt>
                <c:pt idx="240">
                  <c:v>7.8632667240095735</c:v>
                </c:pt>
                <c:pt idx="241">
                  <c:v>7.8632667240095735</c:v>
                </c:pt>
                <c:pt idx="242">
                  <c:v>7.8632667240095735</c:v>
                </c:pt>
                <c:pt idx="243">
                  <c:v>7.8823149189802679</c:v>
                </c:pt>
                <c:pt idx="244">
                  <c:v>7.8823149189802679</c:v>
                </c:pt>
                <c:pt idx="245">
                  <c:v>7.9193561906606167</c:v>
                </c:pt>
                <c:pt idx="246">
                  <c:v>7.9193561906606167</c:v>
                </c:pt>
                <c:pt idx="247">
                  <c:v>7.9373746961632952</c:v>
                </c:pt>
                <c:pt idx="248">
                  <c:v>7.9550742732626958</c:v>
                </c:pt>
                <c:pt idx="249">
                  <c:v>7.9895604493338652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5A-43FD-B577-4D7F2C195D22}"/>
            </c:ext>
          </c:extLst>
        </c:ser>
        <c:ser>
          <c:idx val="0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'distrib stipendio'!$W$15:$W$176</c:f>
              <c:numCache>
                <c:formatCode>General</c:formatCode>
                <c:ptCount val="162"/>
                <c:pt idx="0">
                  <c:v>-2.7384561319583027</c:v>
                </c:pt>
                <c:pt idx="1">
                  <c:v>-2.3550840094933712</c:v>
                </c:pt>
                <c:pt idx="2">
                  <c:v>-2.1588191845174229</c:v>
                </c:pt>
                <c:pt idx="3">
                  <c:v>-2.0216755967473534</c:v>
                </c:pt>
                <c:pt idx="4">
                  <c:v>-1.9145058250555567</c:v>
                </c:pt>
                <c:pt idx="5">
                  <c:v>-1.8256617074021009</c:v>
                </c:pt>
                <c:pt idx="6">
                  <c:v>-1.7492552151733816</c:v>
                </c:pt>
                <c:pt idx="7">
                  <c:v>-1.6818775202575991</c:v>
                </c:pt>
                <c:pt idx="8">
                  <c:v>-1.6213701823529381</c:v>
                </c:pt>
                <c:pt idx="9">
                  <c:v>-1.5662762840680544</c:v>
                </c:pt>
                <c:pt idx="10">
                  <c:v>-1.5155640243888733</c:v>
                </c:pt>
                <c:pt idx="11">
                  <c:v>-1.4684747552511312</c:v>
                </c:pt>
                <c:pt idx="12">
                  <c:v>-1.4244336204761308</c:v>
                </c:pt>
                <c:pt idx="13">
                  <c:v>-1.3829941271006392</c:v>
                </c:pt>
                <c:pt idx="14">
                  <c:v>-1.3438022378170025</c:v>
                </c:pt>
                <c:pt idx="15">
                  <c:v>-1.3065722547537226</c:v>
                </c:pt>
                <c:pt idx="16">
                  <c:v>-1.2710701213098388</c:v>
                </c:pt>
                <c:pt idx="17">
                  <c:v>-1.2371015545824486</c:v>
                </c:pt>
                <c:pt idx="18">
                  <c:v>-1.2045034181107206</c:v>
                </c:pt>
                <c:pt idx="19">
                  <c:v>-1.1731373249266595</c:v>
                </c:pt>
                <c:pt idx="20">
                  <c:v>-1.1428848108245158</c:v>
                </c:pt>
                <c:pt idx="21">
                  <c:v>-1.1136436354571704</c:v>
                </c:pt>
                <c:pt idx="22">
                  <c:v>-1.0853249080767626</c:v>
                </c:pt>
                <c:pt idx="23">
                  <c:v>-1.0578508259572339</c:v>
                </c:pt>
                <c:pt idx="24">
                  <c:v>-1.0311528746322418</c:v>
                </c:pt>
                <c:pt idx="25">
                  <c:v>-1.0051703808144647</c:v>
                </c:pt>
                <c:pt idx="26">
                  <c:v>-0.9798493378813834</c:v>
                </c:pt>
                <c:pt idx="27">
                  <c:v>-0.95514144432066139</c:v>
                </c:pt>
                <c:pt idx="28">
                  <c:v>-0.93100331023794836</c:v>
                </c:pt>
                <c:pt idx="29">
                  <c:v>-0.90739579772491219</c:v>
                </c:pt>
                <c:pt idx="30">
                  <c:v>-0.88428346875943176</c:v>
                </c:pt>
                <c:pt idx="31">
                  <c:v>-0.86163412017417462</c:v>
                </c:pt>
                <c:pt idx="32">
                  <c:v>-0.83941838964477855</c:v>
                </c:pt>
                <c:pt idx="33">
                  <c:v>-0.81760942000564096</c:v>
                </c:pt>
                <c:pt idx="34">
                  <c:v>-0.79618257177739227</c:v>
                </c:pt>
                <c:pt idx="35">
                  <c:v>-0.77511517578445166</c:v>
                </c:pt>
                <c:pt idx="36">
                  <c:v>-0.75438631929725974</c:v>
                </c:pt>
                <c:pt idx="37">
                  <c:v>-0.73397666035784093</c:v>
                </c:pt>
                <c:pt idx="38">
                  <c:v>-0.71386826591648944</c:v>
                </c:pt>
                <c:pt idx="39">
                  <c:v>-0.69404447018050641</c:v>
                </c:pt>
                <c:pt idx="40">
                  <c:v>-0.67448975019608193</c:v>
                </c:pt>
                <c:pt idx="41">
                  <c:v>-0.65518961618522187</c:v>
                </c:pt>
                <c:pt idx="42">
                  <c:v>-0.63613051456616987</c:v>
                </c:pt>
                <c:pt idx="43">
                  <c:v>-0.61729974191771508</c:v>
                </c:pt>
                <c:pt idx="44">
                  <c:v>-0.5986853684199992</c:v>
                </c:pt>
                <c:pt idx="45">
                  <c:v>-0.58027616952906202</c:v>
                </c:pt>
                <c:pt idx="46">
                  <c:v>-0.56206156482826575</c:v>
                </c:pt>
                <c:pt idx="47">
                  <c:v>-0.54403156315449352</c:v>
                </c:pt>
                <c:pt idx="48">
                  <c:v>-0.52617671322626092</c:v>
                </c:pt>
                <c:pt idx="49">
                  <c:v>-0.50848805910935824</c:v>
                </c:pt>
                <c:pt idx="50">
                  <c:v>-0.49095709994685255</c:v>
                </c:pt>
                <c:pt idx="51">
                  <c:v>-0.4735757534575244</c:v>
                </c:pt>
                <c:pt idx="52">
                  <c:v>-0.45633632277218977</c:v>
                </c:pt>
                <c:pt idx="53">
                  <c:v>-0.43923146623304715</c:v>
                </c:pt>
                <c:pt idx="54">
                  <c:v>-0.42225416982870939</c:v>
                </c:pt>
                <c:pt idx="55">
                  <c:v>-0.40539772197824181</c:v>
                </c:pt>
                <c:pt idx="56">
                  <c:v>-0.38865569041251696</c:v>
                </c:pt>
                <c:pt idx="57">
                  <c:v>-0.37202190093117488</c:v>
                </c:pt>
                <c:pt idx="58">
                  <c:v>-0.35549041783953123</c:v>
                </c:pt>
                <c:pt idx="59">
                  <c:v>-0.33905552589218407</c:v>
                </c:pt>
                <c:pt idx="60">
                  <c:v>-0.32271171358955747</c:v>
                </c:pt>
                <c:pt idx="61">
                  <c:v>-0.30645365769060329</c:v>
                </c:pt>
                <c:pt idx="62">
                  <c:v>-0.29027620881953853</c:v>
                </c:pt>
                <c:pt idx="63">
                  <c:v>-0.27417437805746475</c:v>
                </c:pt>
                <c:pt idx="64">
                  <c:v>-0.25814332442089555</c:v>
                </c:pt>
                <c:pt idx="65">
                  <c:v>-0.2421783431390922</c:v>
                </c:pt>
                <c:pt idx="66">
                  <c:v>-0.22627485465072489</c:v>
                </c:pt>
                <c:pt idx="67">
                  <c:v>-0.21042839424792642</c:v>
                </c:pt>
                <c:pt idx="68">
                  <c:v>-0.19463460230250154</c:v>
                </c:pt>
                <c:pt idx="69">
                  <c:v>-0.17888921501478633</c:v>
                </c:pt>
                <c:pt idx="70">
                  <c:v>-0.1631880556308633</c:v>
                </c:pt>
                <c:pt idx="71">
                  <c:v>-0.14752702607826437</c:v>
                </c:pt>
                <c:pt idx="72">
                  <c:v>-0.13190209897424016</c:v>
                </c:pt>
                <c:pt idx="73">
                  <c:v>-0.11630930996408967</c:v>
                </c:pt>
                <c:pt idx="74">
                  <c:v>-0.10074475035007507</c:v>
                </c:pt>
                <c:pt idx="75">
                  <c:v>-8.5204559973952418E-2</c:v>
                </c:pt>
                <c:pt idx="76">
                  <c:v>-6.9684920318456245E-2</c:v>
                </c:pt>
                <c:pt idx="77">
                  <c:v>-5.4182047794919551E-2</c:v>
                </c:pt>
                <c:pt idx="78">
                  <c:v>-3.8692187185827391E-2</c:v>
                </c:pt>
                <c:pt idx="79">
                  <c:v>-2.3211605212386847E-2</c:v>
                </c:pt>
                <c:pt idx="80">
                  <c:v>-7.7365841983074637E-3</c:v>
                </c:pt>
                <c:pt idx="81">
                  <c:v>7.7365841983049587E-3</c:v>
                </c:pt>
                <c:pt idx="82">
                  <c:v>2.32116052123842E-2</c:v>
                </c:pt>
                <c:pt idx="83">
                  <c:v>3.869218718582474E-2</c:v>
                </c:pt>
                <c:pt idx="84">
                  <c:v>5.4182047794917185E-2</c:v>
                </c:pt>
                <c:pt idx="85">
                  <c:v>6.9684920318453733E-2</c:v>
                </c:pt>
                <c:pt idx="86">
                  <c:v>8.5204559973949906E-2</c:v>
                </c:pt>
                <c:pt idx="87">
                  <c:v>0.10074475035007242</c:v>
                </c:pt>
                <c:pt idx="88">
                  <c:v>0.11630930996408702</c:v>
                </c:pt>
                <c:pt idx="89">
                  <c:v>0.1319020989742378</c:v>
                </c:pt>
                <c:pt idx="90">
                  <c:v>0.14752702607826437</c:v>
                </c:pt>
                <c:pt idx="91">
                  <c:v>0.16318805563086072</c:v>
                </c:pt>
                <c:pt idx="92">
                  <c:v>0.17888921501478364</c:v>
                </c:pt>
                <c:pt idx="93">
                  <c:v>0.19463460230249885</c:v>
                </c:pt>
                <c:pt idx="94">
                  <c:v>0.21042839424792398</c:v>
                </c:pt>
                <c:pt idx="95">
                  <c:v>0.22627485465072228</c:v>
                </c:pt>
                <c:pt idx="96">
                  <c:v>0.2421783431390922</c:v>
                </c:pt>
                <c:pt idx="97">
                  <c:v>0.25814332442089277</c:v>
                </c:pt>
                <c:pt idx="98">
                  <c:v>0.27417437805746203</c:v>
                </c:pt>
                <c:pt idx="99">
                  <c:v>0.29027620881953609</c:v>
                </c:pt>
                <c:pt idx="100">
                  <c:v>0.30645365769060062</c:v>
                </c:pt>
                <c:pt idx="101">
                  <c:v>0.32271171358955486</c:v>
                </c:pt>
                <c:pt idx="102">
                  <c:v>0.33905552589218124</c:v>
                </c:pt>
                <c:pt idx="103">
                  <c:v>0.35549041783952839</c:v>
                </c:pt>
                <c:pt idx="104">
                  <c:v>0.37202190093117238</c:v>
                </c:pt>
                <c:pt idx="105">
                  <c:v>0.3886556904125143</c:v>
                </c:pt>
                <c:pt idx="106">
                  <c:v>0.40539772197823909</c:v>
                </c:pt>
                <c:pt idx="107">
                  <c:v>0.42225416982870667</c:v>
                </c:pt>
                <c:pt idx="108">
                  <c:v>0.43923146623304704</c:v>
                </c:pt>
                <c:pt idx="109">
                  <c:v>0.45633632277218705</c:v>
                </c:pt>
                <c:pt idx="110">
                  <c:v>0.47357575345752173</c:v>
                </c:pt>
                <c:pt idx="111">
                  <c:v>0.49095709994684966</c:v>
                </c:pt>
                <c:pt idx="112">
                  <c:v>0.50848805910935524</c:v>
                </c:pt>
                <c:pt idx="113">
                  <c:v>0.52617671322625781</c:v>
                </c:pt>
                <c:pt idx="114">
                  <c:v>0.54403156315449086</c:v>
                </c:pt>
                <c:pt idx="115">
                  <c:v>0.56206156482826264</c:v>
                </c:pt>
                <c:pt idx="116">
                  <c:v>0.58027616952905925</c:v>
                </c:pt>
                <c:pt idx="117">
                  <c:v>0.5986853684199962</c:v>
                </c:pt>
                <c:pt idx="118">
                  <c:v>0.61729974191771186</c:v>
                </c:pt>
                <c:pt idx="119">
                  <c:v>0.63613051456616709</c:v>
                </c:pt>
                <c:pt idx="120">
                  <c:v>0.65518961618521865</c:v>
                </c:pt>
                <c:pt idx="121">
                  <c:v>0.67448975019608193</c:v>
                </c:pt>
                <c:pt idx="122">
                  <c:v>0.69404447018050375</c:v>
                </c:pt>
                <c:pt idx="123">
                  <c:v>0.713868265916486</c:v>
                </c:pt>
                <c:pt idx="124">
                  <c:v>0.73397666035783771</c:v>
                </c:pt>
                <c:pt idx="125">
                  <c:v>0.75438631929725619</c:v>
                </c:pt>
                <c:pt idx="126">
                  <c:v>0.77511517578444789</c:v>
                </c:pt>
                <c:pt idx="127">
                  <c:v>0.79618257177739227</c:v>
                </c:pt>
                <c:pt idx="128">
                  <c:v>0.81760942000563575</c:v>
                </c:pt>
                <c:pt idx="129">
                  <c:v>0.839418389644776</c:v>
                </c:pt>
                <c:pt idx="130">
                  <c:v>0.86163412017417074</c:v>
                </c:pt>
                <c:pt idx="131">
                  <c:v>0.88428346875942687</c:v>
                </c:pt>
                <c:pt idx="132">
                  <c:v>0.90739579772490775</c:v>
                </c:pt>
                <c:pt idx="133">
                  <c:v>0.93100331023794436</c:v>
                </c:pt>
                <c:pt idx="134">
                  <c:v>0.95514144432065839</c:v>
                </c:pt>
                <c:pt idx="135">
                  <c:v>0.97984933788138118</c:v>
                </c:pt>
                <c:pt idx="136">
                  <c:v>1.0051703808144612</c:v>
                </c:pt>
                <c:pt idx="137">
                  <c:v>1.0311528746322391</c:v>
                </c:pt>
                <c:pt idx="138">
                  <c:v>1.0578508259572297</c:v>
                </c:pt>
                <c:pt idx="139">
                  <c:v>1.0853249080767586</c:v>
                </c:pt>
                <c:pt idx="140">
                  <c:v>1.1136436354571655</c:v>
                </c:pt>
                <c:pt idx="141">
                  <c:v>1.1428848108245109</c:v>
                </c:pt>
                <c:pt idx="142">
                  <c:v>1.1731373249266546</c:v>
                </c:pt>
                <c:pt idx="143">
                  <c:v>1.2045034181107155</c:v>
                </c:pt>
                <c:pt idx="144">
                  <c:v>1.2371015545824444</c:v>
                </c:pt>
                <c:pt idx="145">
                  <c:v>1.2710701213098388</c:v>
                </c:pt>
                <c:pt idx="146">
                  <c:v>1.3065722547537226</c:v>
                </c:pt>
                <c:pt idx="147">
                  <c:v>1.3438022378169983</c:v>
                </c:pt>
                <c:pt idx="148">
                  <c:v>1.3829941271006343</c:v>
                </c:pt>
                <c:pt idx="149">
                  <c:v>1.424433620476129</c:v>
                </c:pt>
                <c:pt idx="150">
                  <c:v>1.4684747552511292</c:v>
                </c:pt>
                <c:pt idx="151">
                  <c:v>1.5155640243888722</c:v>
                </c:pt>
                <c:pt idx="152">
                  <c:v>1.5662762840680544</c:v>
                </c:pt>
                <c:pt idx="153">
                  <c:v>1.6213701823529292</c:v>
                </c:pt>
                <c:pt idx="154">
                  <c:v>1.6818775202575924</c:v>
                </c:pt>
                <c:pt idx="155">
                  <c:v>1.7492552151733747</c:v>
                </c:pt>
                <c:pt idx="156">
                  <c:v>1.8256617074020955</c:v>
                </c:pt>
                <c:pt idx="157">
                  <c:v>1.9145058250555533</c:v>
                </c:pt>
                <c:pt idx="158">
                  <c:v>2.0216755967473508</c:v>
                </c:pt>
                <c:pt idx="159">
                  <c:v>2.158819184517399</c:v>
                </c:pt>
                <c:pt idx="160">
                  <c:v>2.3550840094933423</c:v>
                </c:pt>
                <c:pt idx="161">
                  <c:v>2.7384561319582423</c:v>
                </c:pt>
              </c:numCache>
            </c:numRef>
          </c:xVal>
          <c:yVal>
            <c:numRef>
              <c:f>'distrib stipendio'!$Y$15:$Y$176</c:f>
              <c:numCache>
                <c:formatCode>General</c:formatCode>
                <c:ptCount val="162"/>
                <c:pt idx="0">
                  <c:v>6.6846117276679271</c:v>
                </c:pt>
                <c:pt idx="1">
                  <c:v>6.8023947633243109</c:v>
                </c:pt>
                <c:pt idx="2">
                  <c:v>6.8023947633243109</c:v>
                </c:pt>
                <c:pt idx="3">
                  <c:v>6.8023947633243109</c:v>
                </c:pt>
                <c:pt idx="4">
                  <c:v>6.8564619845945867</c:v>
                </c:pt>
                <c:pt idx="5">
                  <c:v>6.9077552789821368</c:v>
                </c:pt>
                <c:pt idx="6">
                  <c:v>6.9077552789821368</c:v>
                </c:pt>
                <c:pt idx="7">
                  <c:v>6.9077552789821368</c:v>
                </c:pt>
                <c:pt idx="8">
                  <c:v>6.956545443151569</c:v>
                </c:pt>
                <c:pt idx="9">
                  <c:v>6.956545443151569</c:v>
                </c:pt>
                <c:pt idx="10">
                  <c:v>6.956545443151569</c:v>
                </c:pt>
                <c:pt idx="11">
                  <c:v>6.956545443151569</c:v>
                </c:pt>
                <c:pt idx="12">
                  <c:v>6.956545443151569</c:v>
                </c:pt>
                <c:pt idx="13">
                  <c:v>7.0030654587864616</c:v>
                </c:pt>
                <c:pt idx="14">
                  <c:v>7.0030654587864616</c:v>
                </c:pt>
                <c:pt idx="15">
                  <c:v>7.0030654587864616</c:v>
                </c:pt>
                <c:pt idx="16">
                  <c:v>7.0030654587864616</c:v>
                </c:pt>
                <c:pt idx="17">
                  <c:v>7.0030654587864616</c:v>
                </c:pt>
                <c:pt idx="18">
                  <c:v>7.0030654587864616</c:v>
                </c:pt>
                <c:pt idx="19">
                  <c:v>7.0030654587864616</c:v>
                </c:pt>
                <c:pt idx="20">
                  <c:v>7.0030654587864616</c:v>
                </c:pt>
                <c:pt idx="21">
                  <c:v>7.0030654587864616</c:v>
                </c:pt>
                <c:pt idx="22">
                  <c:v>7.0475172213572961</c:v>
                </c:pt>
                <c:pt idx="23">
                  <c:v>7.0475172213572961</c:v>
                </c:pt>
                <c:pt idx="24">
                  <c:v>7.0475172213572961</c:v>
                </c:pt>
                <c:pt idx="25">
                  <c:v>7.0475172213572961</c:v>
                </c:pt>
                <c:pt idx="26">
                  <c:v>7.0475172213572961</c:v>
                </c:pt>
                <c:pt idx="27">
                  <c:v>7.0475172213572961</c:v>
                </c:pt>
                <c:pt idx="28">
                  <c:v>7.0475172213572961</c:v>
                </c:pt>
                <c:pt idx="29">
                  <c:v>7.0475172213572961</c:v>
                </c:pt>
                <c:pt idx="30">
                  <c:v>7.0475172213572961</c:v>
                </c:pt>
                <c:pt idx="31">
                  <c:v>7.0475172213572961</c:v>
                </c:pt>
                <c:pt idx="32">
                  <c:v>7.0900768357760917</c:v>
                </c:pt>
                <c:pt idx="33">
                  <c:v>7.0900768357760917</c:v>
                </c:pt>
                <c:pt idx="34">
                  <c:v>7.0900768357760917</c:v>
                </c:pt>
                <c:pt idx="35">
                  <c:v>7.0900768357760917</c:v>
                </c:pt>
                <c:pt idx="36">
                  <c:v>7.0900768357760917</c:v>
                </c:pt>
                <c:pt idx="37">
                  <c:v>7.0900768357760917</c:v>
                </c:pt>
                <c:pt idx="38">
                  <c:v>7.0900768357760917</c:v>
                </c:pt>
                <c:pt idx="39">
                  <c:v>7.0900768357760917</c:v>
                </c:pt>
                <c:pt idx="40">
                  <c:v>7.0900768357760917</c:v>
                </c:pt>
                <c:pt idx="41">
                  <c:v>7.0900768357760917</c:v>
                </c:pt>
                <c:pt idx="42">
                  <c:v>7.0900768357760917</c:v>
                </c:pt>
                <c:pt idx="43">
                  <c:v>7.0900768357760917</c:v>
                </c:pt>
                <c:pt idx="44">
                  <c:v>7.0900768357760917</c:v>
                </c:pt>
                <c:pt idx="45">
                  <c:v>7.0900768357760917</c:v>
                </c:pt>
                <c:pt idx="46">
                  <c:v>7.0900768357760917</c:v>
                </c:pt>
                <c:pt idx="47">
                  <c:v>7.0900768357760917</c:v>
                </c:pt>
                <c:pt idx="48">
                  <c:v>7.0900768357760917</c:v>
                </c:pt>
                <c:pt idx="49">
                  <c:v>7.0900768357760917</c:v>
                </c:pt>
                <c:pt idx="50">
                  <c:v>7.1308988302963465</c:v>
                </c:pt>
                <c:pt idx="51">
                  <c:v>7.1308988302963465</c:v>
                </c:pt>
                <c:pt idx="52">
                  <c:v>7.1308988302963465</c:v>
                </c:pt>
                <c:pt idx="53">
                  <c:v>7.1308988302963465</c:v>
                </c:pt>
                <c:pt idx="54">
                  <c:v>7.1308988302963465</c:v>
                </c:pt>
                <c:pt idx="55">
                  <c:v>7.1308988302963465</c:v>
                </c:pt>
                <c:pt idx="56">
                  <c:v>7.1308988302963465</c:v>
                </c:pt>
                <c:pt idx="57">
                  <c:v>7.1308988302963465</c:v>
                </c:pt>
                <c:pt idx="58">
                  <c:v>7.1308988302963465</c:v>
                </c:pt>
                <c:pt idx="59">
                  <c:v>7.1701195434496281</c:v>
                </c:pt>
                <c:pt idx="60">
                  <c:v>7.1701195434496281</c:v>
                </c:pt>
                <c:pt idx="61">
                  <c:v>7.1701195434496281</c:v>
                </c:pt>
                <c:pt idx="62">
                  <c:v>7.1701195434496281</c:v>
                </c:pt>
                <c:pt idx="63">
                  <c:v>7.1701195434496281</c:v>
                </c:pt>
                <c:pt idx="64">
                  <c:v>7.1701195434496281</c:v>
                </c:pt>
                <c:pt idx="65">
                  <c:v>7.1701195434496281</c:v>
                </c:pt>
                <c:pt idx="66">
                  <c:v>7.1701195434496281</c:v>
                </c:pt>
                <c:pt idx="67">
                  <c:v>7.1701195434496281</c:v>
                </c:pt>
                <c:pt idx="68">
                  <c:v>7.1701195434496281</c:v>
                </c:pt>
                <c:pt idx="69">
                  <c:v>7.1701195434496281</c:v>
                </c:pt>
                <c:pt idx="70">
                  <c:v>7.1701195434496281</c:v>
                </c:pt>
                <c:pt idx="71">
                  <c:v>7.2078598714324755</c:v>
                </c:pt>
                <c:pt idx="72">
                  <c:v>7.2078598714324755</c:v>
                </c:pt>
                <c:pt idx="73">
                  <c:v>7.2078598714324755</c:v>
                </c:pt>
                <c:pt idx="74">
                  <c:v>7.2078598714324755</c:v>
                </c:pt>
                <c:pt idx="75">
                  <c:v>7.2078598714324755</c:v>
                </c:pt>
                <c:pt idx="76">
                  <c:v>7.2078598714324755</c:v>
                </c:pt>
                <c:pt idx="77">
                  <c:v>7.2078598714324755</c:v>
                </c:pt>
                <c:pt idx="78">
                  <c:v>7.2078598714324755</c:v>
                </c:pt>
                <c:pt idx="79">
                  <c:v>7.2078598714324755</c:v>
                </c:pt>
                <c:pt idx="80">
                  <c:v>7.2078598714324755</c:v>
                </c:pt>
                <c:pt idx="81">
                  <c:v>7.2078598714324755</c:v>
                </c:pt>
                <c:pt idx="82">
                  <c:v>7.2078598714324755</c:v>
                </c:pt>
                <c:pt idx="83">
                  <c:v>7.2078598714324755</c:v>
                </c:pt>
                <c:pt idx="84">
                  <c:v>7.2078598714324755</c:v>
                </c:pt>
                <c:pt idx="85">
                  <c:v>7.2078598714324755</c:v>
                </c:pt>
                <c:pt idx="86">
                  <c:v>7.2442275156033498</c:v>
                </c:pt>
                <c:pt idx="87">
                  <c:v>7.2442275156033498</c:v>
                </c:pt>
                <c:pt idx="88">
                  <c:v>7.2442275156033498</c:v>
                </c:pt>
                <c:pt idx="89">
                  <c:v>7.2442275156033498</c:v>
                </c:pt>
                <c:pt idx="90">
                  <c:v>7.2442275156033498</c:v>
                </c:pt>
                <c:pt idx="91">
                  <c:v>7.2793188354146201</c:v>
                </c:pt>
                <c:pt idx="92">
                  <c:v>7.2793188354146201</c:v>
                </c:pt>
                <c:pt idx="93">
                  <c:v>7.2793188354146201</c:v>
                </c:pt>
                <c:pt idx="94">
                  <c:v>7.2793188354146201</c:v>
                </c:pt>
                <c:pt idx="95">
                  <c:v>7.2793188354146201</c:v>
                </c:pt>
                <c:pt idx="96">
                  <c:v>7.2793188354146201</c:v>
                </c:pt>
                <c:pt idx="97">
                  <c:v>7.2793188354146201</c:v>
                </c:pt>
                <c:pt idx="98">
                  <c:v>7.2793188354146201</c:v>
                </c:pt>
                <c:pt idx="99">
                  <c:v>7.2793188354146201</c:v>
                </c:pt>
                <c:pt idx="100">
                  <c:v>7.2793188354146201</c:v>
                </c:pt>
                <c:pt idx="101">
                  <c:v>7.2793188354146201</c:v>
                </c:pt>
                <c:pt idx="102">
                  <c:v>7.2793188354146201</c:v>
                </c:pt>
                <c:pt idx="103">
                  <c:v>7.2793188354146201</c:v>
                </c:pt>
                <c:pt idx="104">
                  <c:v>7.2793188354146201</c:v>
                </c:pt>
                <c:pt idx="105">
                  <c:v>7.3132203870903014</c:v>
                </c:pt>
                <c:pt idx="106">
                  <c:v>7.3132203870903014</c:v>
                </c:pt>
                <c:pt idx="107">
                  <c:v>7.3132203870903014</c:v>
                </c:pt>
                <c:pt idx="108">
                  <c:v>7.3132203870903014</c:v>
                </c:pt>
                <c:pt idx="109">
                  <c:v>7.3132203870903014</c:v>
                </c:pt>
                <c:pt idx="110">
                  <c:v>7.3132203870903014</c:v>
                </c:pt>
                <c:pt idx="111">
                  <c:v>7.3132203870903014</c:v>
                </c:pt>
                <c:pt idx="112">
                  <c:v>7.3132203870903014</c:v>
                </c:pt>
                <c:pt idx="113">
                  <c:v>7.3132203870903014</c:v>
                </c:pt>
                <c:pt idx="114">
                  <c:v>7.3460102099132927</c:v>
                </c:pt>
                <c:pt idx="115">
                  <c:v>7.3460102099132927</c:v>
                </c:pt>
                <c:pt idx="116">
                  <c:v>7.3460102099132927</c:v>
                </c:pt>
                <c:pt idx="117">
                  <c:v>7.3460102099132927</c:v>
                </c:pt>
                <c:pt idx="118">
                  <c:v>7.3460102099132927</c:v>
                </c:pt>
                <c:pt idx="119">
                  <c:v>7.3777589082278725</c:v>
                </c:pt>
                <c:pt idx="120">
                  <c:v>7.3777589082278725</c:v>
                </c:pt>
                <c:pt idx="121">
                  <c:v>7.3777589082278725</c:v>
                </c:pt>
                <c:pt idx="122">
                  <c:v>7.3777589082278725</c:v>
                </c:pt>
                <c:pt idx="123">
                  <c:v>7.3777589082278725</c:v>
                </c:pt>
                <c:pt idx="124">
                  <c:v>7.3777589082278725</c:v>
                </c:pt>
                <c:pt idx="125">
                  <c:v>7.3777589082278725</c:v>
                </c:pt>
                <c:pt idx="126">
                  <c:v>7.3777589082278725</c:v>
                </c:pt>
                <c:pt idx="127">
                  <c:v>7.3777589082278725</c:v>
                </c:pt>
                <c:pt idx="128">
                  <c:v>7.3777589082278725</c:v>
                </c:pt>
                <c:pt idx="129">
                  <c:v>7.3777589082278725</c:v>
                </c:pt>
                <c:pt idx="130">
                  <c:v>7.3777589082278725</c:v>
                </c:pt>
                <c:pt idx="131">
                  <c:v>7.3777589082278725</c:v>
                </c:pt>
                <c:pt idx="132">
                  <c:v>7.3777589082278725</c:v>
                </c:pt>
                <c:pt idx="133">
                  <c:v>7.4085305668946262</c:v>
                </c:pt>
                <c:pt idx="134">
                  <c:v>7.4085305668946262</c:v>
                </c:pt>
                <c:pt idx="135">
                  <c:v>7.4085305668946262</c:v>
                </c:pt>
                <c:pt idx="136">
                  <c:v>7.4085305668946262</c:v>
                </c:pt>
                <c:pt idx="137">
                  <c:v>7.4085305668946262</c:v>
                </c:pt>
                <c:pt idx="138">
                  <c:v>7.4085305668946262</c:v>
                </c:pt>
                <c:pt idx="139">
                  <c:v>7.4085305668946262</c:v>
                </c:pt>
                <c:pt idx="140">
                  <c:v>7.4085305668946262</c:v>
                </c:pt>
                <c:pt idx="141">
                  <c:v>7.4085305668946262</c:v>
                </c:pt>
                <c:pt idx="142">
                  <c:v>7.4085305668946262</c:v>
                </c:pt>
                <c:pt idx="143">
                  <c:v>7.4383835300443071</c:v>
                </c:pt>
                <c:pt idx="144">
                  <c:v>7.4383835300443071</c:v>
                </c:pt>
                <c:pt idx="145">
                  <c:v>7.4383835300443071</c:v>
                </c:pt>
                <c:pt idx="146">
                  <c:v>7.4383835300443071</c:v>
                </c:pt>
                <c:pt idx="147">
                  <c:v>7.4383835300443071</c:v>
                </c:pt>
                <c:pt idx="148">
                  <c:v>7.4383835300443071</c:v>
                </c:pt>
                <c:pt idx="149">
                  <c:v>7.4673710669175595</c:v>
                </c:pt>
                <c:pt idx="150">
                  <c:v>7.4673710669175595</c:v>
                </c:pt>
                <c:pt idx="151">
                  <c:v>7.4673710669175595</c:v>
                </c:pt>
                <c:pt idx="152">
                  <c:v>7.4673710669175595</c:v>
                </c:pt>
                <c:pt idx="153">
                  <c:v>7.4673710669175595</c:v>
                </c:pt>
                <c:pt idx="154">
                  <c:v>7.4955419438842563</c:v>
                </c:pt>
                <c:pt idx="155">
                  <c:v>7.4955419438842563</c:v>
                </c:pt>
                <c:pt idx="156">
                  <c:v>7.5229409180723703</c:v>
                </c:pt>
                <c:pt idx="157">
                  <c:v>7.5229409180723703</c:v>
                </c:pt>
                <c:pt idx="158">
                  <c:v>7.5755846515577927</c:v>
                </c:pt>
                <c:pt idx="159">
                  <c:v>7.5755846515577927</c:v>
                </c:pt>
                <c:pt idx="160">
                  <c:v>7.6496926237115144</c:v>
                </c:pt>
                <c:pt idx="161">
                  <c:v>7.6732231211217083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5A-43FD-B577-4D7F2C19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08768"/>
        <c:axId val="315100032"/>
      </c:scatterChart>
      <c:valAx>
        <c:axId val="3151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0032"/>
        <c:crosses val="autoZero"/>
        <c:crossBetween val="midCat"/>
      </c:valAx>
      <c:valAx>
        <c:axId val="315100032"/>
        <c:scaling>
          <c:orientation val="minMax"/>
          <c:min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87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'mtst0903.3 take 2'!$E$2:$E$413</c:f>
              <c:numCache>
                <c:formatCode>General</c:formatCode>
                <c:ptCount val="4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</c:numCache>
            </c:numRef>
          </c:xVal>
          <c:yVal>
            <c:numRef>
              <c:f>'mtst0903.3 take 2'!$T$26:$T$437</c:f>
              <c:numCache>
                <c:formatCode>General</c:formatCode>
                <c:ptCount val="412"/>
                <c:pt idx="0">
                  <c:v>-0.13063074886966497</c:v>
                </c:pt>
                <c:pt idx="1">
                  <c:v>0.21168920123637847</c:v>
                </c:pt>
                <c:pt idx="2">
                  <c:v>-4.1830483445778555E-2</c:v>
                </c:pt>
                <c:pt idx="3">
                  <c:v>-0.19632921030842532</c:v>
                </c:pt>
                <c:pt idx="4">
                  <c:v>-0.12680780154261839</c:v>
                </c:pt>
                <c:pt idx="5">
                  <c:v>0.13266522588332386</c:v>
                </c:pt>
                <c:pt idx="6">
                  <c:v>0.18240354226784916</c:v>
                </c:pt>
                <c:pt idx="7">
                  <c:v>-9.8988897285726907E-2</c:v>
                </c:pt>
                <c:pt idx="8">
                  <c:v>-0.15945118740515696</c:v>
                </c:pt>
                <c:pt idx="9">
                  <c:v>2.0079881039725578E-2</c:v>
                </c:pt>
                <c:pt idx="10">
                  <c:v>-9.4719486991118984E-2</c:v>
                </c:pt>
                <c:pt idx="11">
                  <c:v>-0.1913622174167422</c:v>
                </c:pt>
                <c:pt idx="12">
                  <c:v>-8.8015125856843568E-2</c:v>
                </c:pt>
                <c:pt idx="13">
                  <c:v>7.1529534933869598E-3</c:v>
                </c:pt>
                <c:pt idx="14">
                  <c:v>-0.30892189939042325</c:v>
                </c:pt>
                <c:pt idx="15">
                  <c:v>1.7668493907581961E-2</c:v>
                </c:pt>
                <c:pt idx="16">
                  <c:v>-3.0780647259193827E-2</c:v>
                </c:pt>
                <c:pt idx="17">
                  <c:v>-0.11775017304115565</c:v>
                </c:pt>
                <c:pt idx="18">
                  <c:v>0.21037835136653982</c:v>
                </c:pt>
                <c:pt idx="19">
                  <c:v>-0.18268825993707516</c:v>
                </c:pt>
                <c:pt idx="20">
                  <c:v>-0.10340920249595165</c:v>
                </c:pt>
                <c:pt idx="21">
                  <c:v>0.24621103518246734</c:v>
                </c:pt>
                <c:pt idx="22">
                  <c:v>0.13605304106126148</c:v>
                </c:pt>
                <c:pt idx="23">
                  <c:v>7.5802363988779931E-2</c:v>
                </c:pt>
                <c:pt idx="24">
                  <c:v>0.3627986134340766</c:v>
                </c:pt>
                <c:pt idx="25">
                  <c:v>0.16723656994841285</c:v>
                </c:pt>
                <c:pt idx="26">
                  <c:v>8.9923269333761269E-2</c:v>
                </c:pt>
                <c:pt idx="27">
                  <c:v>-0.22991675585006099</c:v>
                </c:pt>
                <c:pt idx="28">
                  <c:v>-1.8733580013195805E-2</c:v>
                </c:pt>
                <c:pt idx="29">
                  <c:v>4.3367088235626738E-2</c:v>
                </c:pt>
                <c:pt idx="30">
                  <c:v>5.5408821890429394E-2</c:v>
                </c:pt>
                <c:pt idx="31">
                  <c:v>0.1305784744032632</c:v>
                </c:pt>
                <c:pt idx="32">
                  <c:v>2.0577391846860138E-2</c:v>
                </c:pt>
                <c:pt idx="33">
                  <c:v>-5.1973436600331269E-2</c:v>
                </c:pt>
                <c:pt idx="34">
                  <c:v>8.7288630733176831E-2</c:v>
                </c:pt>
                <c:pt idx="35">
                  <c:v>0.20116102405792091</c:v>
                </c:pt>
                <c:pt idx="36">
                  <c:v>-4.6300569469739372E-3</c:v>
                </c:pt>
                <c:pt idx="37">
                  <c:v>-0.10884175618530989</c:v>
                </c:pt>
                <c:pt idx="38">
                  <c:v>-0.23084102839053067</c:v>
                </c:pt>
                <c:pt idx="39">
                  <c:v>-0.10439379349286071</c:v>
                </c:pt>
                <c:pt idx="40">
                  <c:v>0.10259483894156141</c:v>
                </c:pt>
                <c:pt idx="41">
                  <c:v>2.2657294536573502E-2</c:v>
                </c:pt>
                <c:pt idx="42">
                  <c:v>-8.0758918829491932E-2</c:v>
                </c:pt>
                <c:pt idx="43">
                  <c:v>-4.3330800269648861E-2</c:v>
                </c:pt>
                <c:pt idx="44">
                  <c:v>0.16886861772559847</c:v>
                </c:pt>
                <c:pt idx="45">
                  <c:v>-4.1830483445778555E-2</c:v>
                </c:pt>
                <c:pt idx="46">
                  <c:v>0.1021772432269259</c:v>
                </c:pt>
                <c:pt idx="47">
                  <c:v>3.2317252049042011E-2</c:v>
                </c:pt>
                <c:pt idx="48">
                  <c:v>8.1985473894263805E-5</c:v>
                </c:pt>
                <c:pt idx="49">
                  <c:v>4.5623118290484044E-2</c:v>
                </c:pt>
                <c:pt idx="50">
                  <c:v>-8.9889237434036318E-2</c:v>
                </c:pt>
                <c:pt idx="51">
                  <c:v>0.20369095581293095</c:v>
                </c:pt>
                <c:pt idx="52">
                  <c:v>-6.4303339297836715E-2</c:v>
                </c:pt>
                <c:pt idx="53">
                  <c:v>-9.3123777833328703E-2</c:v>
                </c:pt>
                <c:pt idx="54">
                  <c:v>-5.2847486830735591E-2</c:v>
                </c:pt>
                <c:pt idx="55">
                  <c:v>-4.3330800269648861E-2</c:v>
                </c:pt>
                <c:pt idx="56">
                  <c:v>-8.6815912209386781E-2</c:v>
                </c:pt>
                <c:pt idx="57">
                  <c:v>-3.3980696064189075E-2</c:v>
                </c:pt>
                <c:pt idx="58">
                  <c:v>3.2317252049042011E-2</c:v>
                </c:pt>
                <c:pt idx="59">
                  <c:v>-2.1552219245698723E-2</c:v>
                </c:pt>
                <c:pt idx="60">
                  <c:v>-0.1839058564205942</c:v>
                </c:pt>
                <c:pt idx="61">
                  <c:v>-9.8424995327054177E-2</c:v>
                </c:pt>
                <c:pt idx="62">
                  <c:v>-8.424818712382276E-2</c:v>
                </c:pt>
                <c:pt idx="63">
                  <c:v>-8.3991116638850727E-2</c:v>
                </c:pt>
                <c:pt idx="64">
                  <c:v>-8.6815912209386781E-2</c:v>
                </c:pt>
                <c:pt idx="65">
                  <c:v>-1.5853311471632381E-2</c:v>
                </c:pt>
                <c:pt idx="66">
                  <c:v>2.0079881039725578E-2</c:v>
                </c:pt>
                <c:pt idx="67">
                  <c:v>3.4309656383904041E-3</c:v>
                </c:pt>
                <c:pt idx="68">
                  <c:v>-5.1973436600331269E-2</c:v>
                </c:pt>
                <c:pt idx="69">
                  <c:v>-9.9040947458316708E-2</c:v>
                </c:pt>
                <c:pt idx="70">
                  <c:v>-1.1914604036268983E-2</c:v>
                </c:pt>
                <c:pt idx="71">
                  <c:v>-9.0247658862363522E-3</c:v>
                </c:pt>
                <c:pt idx="72">
                  <c:v>0.17238443712412987</c:v>
                </c:pt>
                <c:pt idx="73">
                  <c:v>0.2740338651137737</c:v>
                </c:pt>
                <c:pt idx="74">
                  <c:v>-6.6889398034406966E-2</c:v>
                </c:pt>
                <c:pt idx="75">
                  <c:v>-9.2386957258842273E-2</c:v>
                </c:pt>
                <c:pt idx="76">
                  <c:v>-2.3642929974105442E-2</c:v>
                </c:pt>
                <c:pt idx="77">
                  <c:v>-0.13020167744873312</c:v>
                </c:pt>
                <c:pt idx="78">
                  <c:v>-3.2748690939111924E-2</c:v>
                </c:pt>
                <c:pt idx="79">
                  <c:v>-0.14617942662295391</c:v>
                </c:pt>
                <c:pt idx="80">
                  <c:v>9.5228438957235539E-3</c:v>
                </c:pt>
                <c:pt idx="81">
                  <c:v>7.208537037646856E-2</c:v>
                </c:pt>
                <c:pt idx="82">
                  <c:v>2.3288598366042024E-2</c:v>
                </c:pt>
                <c:pt idx="83">
                  <c:v>7.8100931300694398E-2</c:v>
                </c:pt>
                <c:pt idx="84">
                  <c:v>-0.27351884899955614</c:v>
                </c:pt>
                <c:pt idx="85">
                  <c:v>-2.7282893954684084E-2</c:v>
                </c:pt>
                <c:pt idx="86">
                  <c:v>5.3320885464916756E-2</c:v>
                </c:pt>
                <c:pt idx="87">
                  <c:v>-4.3619371880035729E-2</c:v>
                </c:pt>
                <c:pt idx="88">
                  <c:v>-5.9416938021271903E-2</c:v>
                </c:pt>
                <c:pt idx="89">
                  <c:v>0.17998838645180548</c:v>
                </c:pt>
                <c:pt idx="90">
                  <c:v>-0.1704223117897179</c:v>
                </c:pt>
                <c:pt idx="91">
                  <c:v>-4.8757301554203991E-2</c:v>
                </c:pt>
                <c:pt idx="92">
                  <c:v>-8.6815912209386781E-2</c:v>
                </c:pt>
                <c:pt idx="93">
                  <c:v>6.4620506611467121E-2</c:v>
                </c:pt>
                <c:pt idx="94">
                  <c:v>1.4842715520407168E-2</c:v>
                </c:pt>
                <c:pt idx="95">
                  <c:v>6.402850535693716E-2</c:v>
                </c:pt>
                <c:pt idx="96">
                  <c:v>-0.13632876998430277</c:v>
                </c:pt>
                <c:pt idx="97">
                  <c:v>-1.5853311471632381E-2</c:v>
                </c:pt>
                <c:pt idx="98">
                  <c:v>-4.1830483445778555E-2</c:v>
                </c:pt>
                <c:pt idx="99">
                  <c:v>-0.11601823326593141</c:v>
                </c:pt>
                <c:pt idx="100">
                  <c:v>7.5412650726562447E-2</c:v>
                </c:pt>
                <c:pt idx="101">
                  <c:v>0.34688552501071435</c:v>
                </c:pt>
                <c:pt idx="102">
                  <c:v>-8.9470131104974371E-2</c:v>
                </c:pt>
                <c:pt idx="103">
                  <c:v>-0.10261771264199204</c:v>
                </c:pt>
                <c:pt idx="104">
                  <c:v>0.18169465312364252</c:v>
                </c:pt>
                <c:pt idx="105">
                  <c:v>5.4985217972479461E-2</c:v>
                </c:pt>
                <c:pt idx="106">
                  <c:v>4.2302608685441001E-2</c:v>
                </c:pt>
                <c:pt idx="107">
                  <c:v>0.2267270786009199</c:v>
                </c:pt>
                <c:pt idx="108">
                  <c:v>6.3148655891309247E-2</c:v>
                </c:pt>
                <c:pt idx="109">
                  <c:v>6.5328189369816769E-2</c:v>
                </c:pt>
                <c:pt idx="110">
                  <c:v>-9.2386957258842273E-2</c:v>
                </c:pt>
                <c:pt idx="111">
                  <c:v>-2.4841161790906341E-2</c:v>
                </c:pt>
                <c:pt idx="112">
                  <c:v>9.8143198650110008E-2</c:v>
                </c:pt>
                <c:pt idx="113">
                  <c:v>-0.13585492058103377</c:v>
                </c:pt>
                <c:pt idx="114">
                  <c:v>0.17971735871064176</c:v>
                </c:pt>
                <c:pt idx="115">
                  <c:v>-1.3867390362023002E-2</c:v>
                </c:pt>
                <c:pt idx="116">
                  <c:v>-1.8976042338508137E-2</c:v>
                </c:pt>
                <c:pt idx="117">
                  <c:v>1.8100490976573624E-2</c:v>
                </c:pt>
                <c:pt idx="118">
                  <c:v>-0.12880000922774038</c:v>
                </c:pt>
                <c:pt idx="119">
                  <c:v>0.13118868068586131</c:v>
                </c:pt>
                <c:pt idx="120">
                  <c:v>-0.15000430474491289</c:v>
                </c:pt>
                <c:pt idx="121">
                  <c:v>-4.1830483445778555E-2</c:v>
                </c:pt>
                <c:pt idx="122">
                  <c:v>-0.1566932928957101</c:v>
                </c:pt>
                <c:pt idx="123">
                  <c:v>-0.11082335493273021</c:v>
                </c:pt>
                <c:pt idx="124">
                  <c:v>3.4829414554060634E-2</c:v>
                </c:pt>
                <c:pt idx="125">
                  <c:v>-4.5293884828794262E-3</c:v>
                </c:pt>
                <c:pt idx="126">
                  <c:v>-2.1552219245698723E-2</c:v>
                </c:pt>
                <c:pt idx="127">
                  <c:v>-7.5230298764598302E-2</c:v>
                </c:pt>
                <c:pt idx="128">
                  <c:v>-8.9889237434036318E-2</c:v>
                </c:pt>
                <c:pt idx="129">
                  <c:v>-1.5842996266393072E-3</c:v>
                </c:pt>
                <c:pt idx="130">
                  <c:v>0.16362310473885699</c:v>
                </c:pt>
                <c:pt idx="131">
                  <c:v>-0.14346650180119092</c:v>
                </c:pt>
                <c:pt idx="132">
                  <c:v>-5.0539756118951118E-2</c:v>
                </c:pt>
                <c:pt idx="133">
                  <c:v>4.5865981579495951E-3</c:v>
                </c:pt>
                <c:pt idx="134">
                  <c:v>-0.1322574063101829</c:v>
                </c:pt>
                <c:pt idx="135">
                  <c:v>0.4201495277205165</c:v>
                </c:pt>
                <c:pt idx="136">
                  <c:v>0.25157297832385161</c:v>
                </c:pt>
                <c:pt idx="137">
                  <c:v>-2.3623565307389072E-2</c:v>
                </c:pt>
                <c:pt idx="138">
                  <c:v>-1.1914604036268983E-2</c:v>
                </c:pt>
                <c:pt idx="139">
                  <c:v>-6.4672781077868891E-2</c:v>
                </c:pt>
                <c:pt idx="140">
                  <c:v>8.338031888127162E-2</c:v>
                </c:pt>
                <c:pt idx="141">
                  <c:v>3.556506871899856E-2</c:v>
                </c:pt>
                <c:pt idx="142">
                  <c:v>-8.660363990664699E-2</c:v>
                </c:pt>
                <c:pt idx="143">
                  <c:v>1.2158838096612001E-2</c:v>
                </c:pt>
                <c:pt idx="144">
                  <c:v>-3.6787174814030266E-3</c:v>
                </c:pt>
                <c:pt idx="145">
                  <c:v>-2.1552219245698723E-2</c:v>
                </c:pt>
                <c:pt idx="146">
                  <c:v>9.5876711499052192E-3</c:v>
                </c:pt>
                <c:pt idx="147">
                  <c:v>9.8443961969838512E-3</c:v>
                </c:pt>
                <c:pt idx="148">
                  <c:v>-0.10485211011074824</c:v>
                </c:pt>
                <c:pt idx="149">
                  <c:v>-1.5425829734390106E-3</c:v>
                </c:pt>
                <c:pt idx="150">
                  <c:v>0.10789989117125565</c:v>
                </c:pt>
                <c:pt idx="151">
                  <c:v>0.17742596875021377</c:v>
                </c:pt>
                <c:pt idx="152">
                  <c:v>0.21714649071172332</c:v>
                </c:pt>
                <c:pt idx="153">
                  <c:v>5.8922485496829324E-2</c:v>
                </c:pt>
                <c:pt idx="154">
                  <c:v>0.15453078739643011</c:v>
                </c:pt>
                <c:pt idx="155">
                  <c:v>-2.6819564829924758E-2</c:v>
                </c:pt>
                <c:pt idx="156">
                  <c:v>-0.10493382818475006</c:v>
                </c:pt>
                <c:pt idx="157">
                  <c:v>3.3070824727339243E-2</c:v>
                </c:pt>
                <c:pt idx="158">
                  <c:v>-0.15996000885951922</c:v>
                </c:pt>
                <c:pt idx="159">
                  <c:v>0.13889536419038606</c:v>
                </c:pt>
                <c:pt idx="160">
                  <c:v>0.12762743185336589</c:v>
                </c:pt>
                <c:pt idx="161">
                  <c:v>4.2302608685441001E-2</c:v>
                </c:pt>
                <c:pt idx="162">
                  <c:v>0.10752525456506845</c:v>
                </c:pt>
                <c:pt idx="163">
                  <c:v>-3.2747610343086819E-2</c:v>
                </c:pt>
                <c:pt idx="164">
                  <c:v>0.15918392712928231</c:v>
                </c:pt>
                <c:pt idx="165">
                  <c:v>-7.556569075493158E-2</c:v>
                </c:pt>
                <c:pt idx="166">
                  <c:v>1.6602533619833437E-2</c:v>
                </c:pt>
                <c:pt idx="167">
                  <c:v>-7.4235335810048042E-2</c:v>
                </c:pt>
                <c:pt idx="168">
                  <c:v>2.0141393202251834E-2</c:v>
                </c:pt>
                <c:pt idx="169">
                  <c:v>-3.1543013812882492E-3</c:v>
                </c:pt>
                <c:pt idx="170">
                  <c:v>-3.7759156928926174E-2</c:v>
                </c:pt>
                <c:pt idx="171">
                  <c:v>-3.7759156928926174E-2</c:v>
                </c:pt>
                <c:pt idx="172">
                  <c:v>0.1214783826244048</c:v>
                </c:pt>
                <c:pt idx="173">
                  <c:v>-0.12414377112774666</c:v>
                </c:pt>
                <c:pt idx="174">
                  <c:v>-5.9666441058805475E-2</c:v>
                </c:pt>
                <c:pt idx="175">
                  <c:v>8.5669395788070091E-2</c:v>
                </c:pt>
                <c:pt idx="176">
                  <c:v>0.17815182183059974</c:v>
                </c:pt>
                <c:pt idx="177">
                  <c:v>9.4409728426672501E-2</c:v>
                </c:pt>
                <c:pt idx="178">
                  <c:v>0.12938496725872106</c:v>
                </c:pt>
                <c:pt idx="179">
                  <c:v>-2.1503440049484013E-2</c:v>
                </c:pt>
                <c:pt idx="180">
                  <c:v>0.13045906428517284</c:v>
                </c:pt>
                <c:pt idx="181">
                  <c:v>-0.12497973709289845</c:v>
                </c:pt>
                <c:pt idx="182">
                  <c:v>-7.5454253761387591E-2</c:v>
                </c:pt>
                <c:pt idx="183">
                  <c:v>3.131372166431845E-2</c:v>
                </c:pt>
                <c:pt idx="184">
                  <c:v>-3.8576052532448557E-3</c:v>
                </c:pt>
                <c:pt idx="185">
                  <c:v>-0.11767365949498121</c:v>
                </c:pt>
                <c:pt idx="186">
                  <c:v>-0.10283652078733319</c:v>
                </c:pt>
                <c:pt idx="187">
                  <c:v>-5.3966578951468946E-2</c:v>
                </c:pt>
                <c:pt idx="188">
                  <c:v>2.8880130746760102E-3</c:v>
                </c:pt>
                <c:pt idx="189">
                  <c:v>5.885498331529071E-2</c:v>
                </c:pt>
                <c:pt idx="190">
                  <c:v>0.1310843109726143</c:v>
                </c:pt>
                <c:pt idx="191">
                  <c:v>-2.8505714923801051E-2</c:v>
                </c:pt>
                <c:pt idx="192">
                  <c:v>0.23492791069434382</c:v>
                </c:pt>
                <c:pt idx="193">
                  <c:v>5.2717018070072896E-2</c:v>
                </c:pt>
                <c:pt idx="194">
                  <c:v>2.8046572709365947E-2</c:v>
                </c:pt>
                <c:pt idx="195">
                  <c:v>0.14768929755282301</c:v>
                </c:pt>
                <c:pt idx="196">
                  <c:v>-1.7195689640914225E-2</c:v>
                </c:pt>
                <c:pt idx="197">
                  <c:v>-3.8280836862462309E-2</c:v>
                </c:pt>
                <c:pt idx="198">
                  <c:v>-3.0353774218426111E-2</c:v>
                </c:pt>
                <c:pt idx="199">
                  <c:v>4.1138258063160293E-2</c:v>
                </c:pt>
                <c:pt idx="200">
                  <c:v>-0.10689534583790739</c:v>
                </c:pt>
                <c:pt idx="201">
                  <c:v>-6.5335396916092137E-2</c:v>
                </c:pt>
                <c:pt idx="202">
                  <c:v>-5.0861548067835827E-2</c:v>
                </c:pt>
                <c:pt idx="203">
                  <c:v>0.10790483775066484</c:v>
                </c:pt>
                <c:pt idx="204">
                  <c:v>-1.8753403576791783E-2</c:v>
                </c:pt>
                <c:pt idx="205">
                  <c:v>2.9170942734360494E-2</c:v>
                </c:pt>
                <c:pt idx="206">
                  <c:v>-0.16660046880192603</c:v>
                </c:pt>
                <c:pt idx="207">
                  <c:v>6.0622364719851163E-2</c:v>
                </c:pt>
                <c:pt idx="208">
                  <c:v>6.7018318857972048E-3</c:v>
                </c:pt>
                <c:pt idx="209">
                  <c:v>-3.7193585206747315E-2</c:v>
                </c:pt>
                <c:pt idx="210">
                  <c:v>9.9854030780026193E-2</c:v>
                </c:pt>
                <c:pt idx="211">
                  <c:v>0.11996893217794025</c:v>
                </c:pt>
                <c:pt idx="212">
                  <c:v>-1.3540109730019623E-2</c:v>
                </c:pt>
                <c:pt idx="213">
                  <c:v>3.4086303686446939E-3</c:v>
                </c:pt>
                <c:pt idx="214">
                  <c:v>-0.1592285486434406</c:v>
                </c:pt>
                <c:pt idx="215">
                  <c:v>-3.5691461216197595E-2</c:v>
                </c:pt>
                <c:pt idx="216">
                  <c:v>-6.5335396916092137E-2</c:v>
                </c:pt>
                <c:pt idx="217">
                  <c:v>0.10698851063353132</c:v>
                </c:pt>
                <c:pt idx="218">
                  <c:v>1.38758881023886E-2</c:v>
                </c:pt>
                <c:pt idx="219">
                  <c:v>-6.2186357716017326E-2</c:v>
                </c:pt>
                <c:pt idx="220">
                  <c:v>2.6807923060252037E-2</c:v>
                </c:pt>
                <c:pt idx="221">
                  <c:v>0.13248855676238591</c:v>
                </c:pt>
                <c:pt idx="222">
                  <c:v>5.917449928825036E-2</c:v>
                </c:pt>
                <c:pt idx="223">
                  <c:v>-0.10072725337158239</c:v>
                </c:pt>
                <c:pt idx="224">
                  <c:v>8.2265103889723079E-2</c:v>
                </c:pt>
                <c:pt idx="225">
                  <c:v>-6.1468011786647736E-2</c:v>
                </c:pt>
                <c:pt idx="226">
                  <c:v>2.9170942734360494E-2</c:v>
                </c:pt>
                <c:pt idx="227">
                  <c:v>-7.9944305144845629E-3</c:v>
                </c:pt>
                <c:pt idx="228">
                  <c:v>-0.18127677818453414</c:v>
                </c:pt>
                <c:pt idx="229">
                  <c:v>0.11715236289016495</c:v>
                </c:pt>
                <c:pt idx="230">
                  <c:v>-8.2828473926150892E-2</c:v>
                </c:pt>
                <c:pt idx="231">
                  <c:v>2.0749849688753486E-2</c:v>
                </c:pt>
                <c:pt idx="232">
                  <c:v>7.3264138276615043E-2</c:v>
                </c:pt>
                <c:pt idx="233">
                  <c:v>-5.2702395802768365E-3</c:v>
                </c:pt>
                <c:pt idx="234">
                  <c:v>-5.7104897779577612E-2</c:v>
                </c:pt>
                <c:pt idx="235">
                  <c:v>-2.5256938613930302E-2</c:v>
                </c:pt>
                <c:pt idx="236">
                  <c:v>0.11836995937368222</c:v>
                </c:pt>
                <c:pt idx="237">
                  <c:v>-3.7759156928926174E-2</c:v>
                </c:pt>
                <c:pt idx="238">
                  <c:v>-0.14907728867195935</c:v>
                </c:pt>
                <c:pt idx="239">
                  <c:v>8.0376706938853459E-2</c:v>
                </c:pt>
                <c:pt idx="240">
                  <c:v>-4.4628563694265821E-2</c:v>
                </c:pt>
                <c:pt idx="241">
                  <c:v>-0.19298095736335341</c:v>
                </c:pt>
                <c:pt idx="242">
                  <c:v>-1.2882300002619473E-2</c:v>
                </c:pt>
                <c:pt idx="243">
                  <c:v>5.9648348691519359E-2</c:v>
                </c:pt>
                <c:pt idx="244">
                  <c:v>-3.9513152944223862E-3</c:v>
                </c:pt>
                <c:pt idx="245">
                  <c:v>-9.9404674108750868E-2</c:v>
                </c:pt>
                <c:pt idx="246">
                  <c:v>4.1323593117160939E-2</c:v>
                </c:pt>
                <c:pt idx="247">
                  <c:v>-4.8606758308324061E-2</c:v>
                </c:pt>
                <c:pt idx="248">
                  <c:v>9.5001432914756379E-2</c:v>
                </c:pt>
                <c:pt idx="249">
                  <c:v>7.3623702889387133E-2</c:v>
                </c:pt>
                <c:pt idx="250">
                  <c:v>9.7650397740677519E-2</c:v>
                </c:pt>
                <c:pt idx="251">
                  <c:v>-6.8436681102740593E-2</c:v>
                </c:pt>
                <c:pt idx="252">
                  <c:v>-2.8648770967180326E-2</c:v>
                </c:pt>
                <c:pt idx="253">
                  <c:v>0.11836995937368222</c:v>
                </c:pt>
                <c:pt idx="254">
                  <c:v>-0.13236603286129345</c:v>
                </c:pt>
                <c:pt idx="255">
                  <c:v>-0.12819707895600096</c:v>
                </c:pt>
                <c:pt idx="256">
                  <c:v>-3.7709455733905273E-2</c:v>
                </c:pt>
                <c:pt idx="257">
                  <c:v>9.5247402830144878E-2</c:v>
                </c:pt>
                <c:pt idx="258">
                  <c:v>8.3177849066933263E-2</c:v>
                </c:pt>
                <c:pt idx="259">
                  <c:v>-9.8281277186584859E-2</c:v>
                </c:pt>
                <c:pt idx="260">
                  <c:v>5.885498331529071E-2</c:v>
                </c:pt>
                <c:pt idx="261">
                  <c:v>9.7650397740677519E-2</c:v>
                </c:pt>
                <c:pt idx="262">
                  <c:v>-5.8922953072595874E-2</c:v>
                </c:pt>
                <c:pt idx="263">
                  <c:v>-5.962557768603105E-2</c:v>
                </c:pt>
                <c:pt idx="264">
                  <c:v>-4.0303553870108644E-2</c:v>
                </c:pt>
                <c:pt idx="265">
                  <c:v>-3.2200295546402913E-5</c:v>
                </c:pt>
                <c:pt idx="266">
                  <c:v>5.7588420432239218E-2</c:v>
                </c:pt>
                <c:pt idx="267">
                  <c:v>-8.6677377724312166E-2</c:v>
                </c:pt>
                <c:pt idx="268">
                  <c:v>4.6116589773411931E-2</c:v>
                </c:pt>
                <c:pt idx="269">
                  <c:v>0.17239589785691045</c:v>
                </c:pt>
                <c:pt idx="270">
                  <c:v>-2.248743781705187E-2</c:v>
                </c:pt>
                <c:pt idx="271">
                  <c:v>4.3892503871179045E-2</c:v>
                </c:pt>
                <c:pt idx="272">
                  <c:v>-0.19644686503617237</c:v>
                </c:pt>
                <c:pt idx="273">
                  <c:v>6.8116068069942415E-2</c:v>
                </c:pt>
                <c:pt idx="274">
                  <c:v>-8.2851713915763625E-2</c:v>
                </c:pt>
                <c:pt idx="275">
                  <c:v>-8.6064320843224351E-2</c:v>
                </c:pt>
                <c:pt idx="276">
                  <c:v>-5.4154186018752881E-2</c:v>
                </c:pt>
                <c:pt idx="277">
                  <c:v>-2.3683056647216816E-2</c:v>
                </c:pt>
                <c:pt idx="278">
                  <c:v>-0.12457665031529785</c:v>
                </c:pt>
                <c:pt idx="279">
                  <c:v>0.21659145431972959</c:v>
                </c:pt>
                <c:pt idx="280">
                  <c:v>3.3770753951113619E-2</c:v>
                </c:pt>
                <c:pt idx="281">
                  <c:v>-4.4628563694265821E-2</c:v>
                </c:pt>
                <c:pt idx="282">
                  <c:v>-2.7116549588155792E-2</c:v>
                </c:pt>
                <c:pt idx="283">
                  <c:v>-7.6861034384071658E-2</c:v>
                </c:pt>
                <c:pt idx="284">
                  <c:v>5.0927807143958503E-2</c:v>
                </c:pt>
                <c:pt idx="285">
                  <c:v>0.13527993943743688</c:v>
                </c:pt>
                <c:pt idx="286">
                  <c:v>8.4683943928387961E-2</c:v>
                </c:pt>
                <c:pt idx="287">
                  <c:v>-0.14311041992527329</c:v>
                </c:pt>
                <c:pt idx="288">
                  <c:v>-1.0189941332948038E-2</c:v>
                </c:pt>
                <c:pt idx="289">
                  <c:v>5.4743910118938643E-2</c:v>
                </c:pt>
                <c:pt idx="290">
                  <c:v>0.17546886165989761</c:v>
                </c:pt>
                <c:pt idx="291">
                  <c:v>5.5194213605233244E-2</c:v>
                </c:pt>
                <c:pt idx="292">
                  <c:v>-7.400790516371103E-3</c:v>
                </c:pt>
                <c:pt idx="293">
                  <c:v>-4.4628563694265821E-2</c:v>
                </c:pt>
                <c:pt idx="294">
                  <c:v>2.7540204200477092E-2</c:v>
                </c:pt>
                <c:pt idx="295">
                  <c:v>6.6661408837145331E-2</c:v>
                </c:pt>
                <c:pt idx="296">
                  <c:v>-1.0184782343815257E-2</c:v>
                </c:pt>
                <c:pt idx="297">
                  <c:v>4.2690969704132442E-2</c:v>
                </c:pt>
                <c:pt idx="298">
                  <c:v>6.9870833633602913E-2</c:v>
                </c:pt>
                <c:pt idx="299">
                  <c:v>1.1377194565850957E-2</c:v>
                </c:pt>
                <c:pt idx="300">
                  <c:v>1.5829862155314345E-3</c:v>
                </c:pt>
                <c:pt idx="301">
                  <c:v>-0.17899471538861356</c:v>
                </c:pt>
                <c:pt idx="302">
                  <c:v>5.5686198641646811E-2</c:v>
                </c:pt>
                <c:pt idx="303">
                  <c:v>-5.3966578951468946E-2</c:v>
                </c:pt>
                <c:pt idx="304">
                  <c:v>-1.4179552601110146E-3</c:v>
                </c:pt>
                <c:pt idx="305">
                  <c:v>-2.248743781705187E-2</c:v>
                </c:pt>
                <c:pt idx="306">
                  <c:v>3.4086303686446939E-3</c:v>
                </c:pt>
                <c:pt idx="307">
                  <c:v>-1.4179552601110146E-3</c:v>
                </c:pt>
                <c:pt idx="308">
                  <c:v>0.15911656198919566</c:v>
                </c:pt>
                <c:pt idx="309">
                  <c:v>6.7335848213895488E-2</c:v>
                </c:pt>
                <c:pt idx="310">
                  <c:v>-9.5310154069004227E-2</c:v>
                </c:pt>
                <c:pt idx="311">
                  <c:v>3.3770753951113619E-2</c:v>
                </c:pt>
                <c:pt idx="312">
                  <c:v>-0.13855460338941228</c:v>
                </c:pt>
                <c:pt idx="313">
                  <c:v>5.2717018070072896E-2</c:v>
                </c:pt>
                <c:pt idx="314">
                  <c:v>5.1393936706356058E-2</c:v>
                </c:pt>
                <c:pt idx="315">
                  <c:v>-9.9151551949487882E-2</c:v>
                </c:pt>
                <c:pt idx="316">
                  <c:v>7.1280658335970415E-2</c:v>
                </c:pt>
                <c:pt idx="317">
                  <c:v>0.10508126230341297</c:v>
                </c:pt>
                <c:pt idx="318">
                  <c:v>0.1679074940250409</c:v>
                </c:pt>
                <c:pt idx="319">
                  <c:v>0.1494272346081349</c:v>
                </c:pt>
                <c:pt idx="320">
                  <c:v>-7.4796302228886447E-2</c:v>
                </c:pt>
                <c:pt idx="321">
                  <c:v>-4.1227553174039144E-2</c:v>
                </c:pt>
                <c:pt idx="322">
                  <c:v>-2.7335005417189251E-2</c:v>
                </c:pt>
                <c:pt idx="323">
                  <c:v>5.2590193022586718E-2</c:v>
                </c:pt>
                <c:pt idx="324">
                  <c:v>-0.13855460338941228</c:v>
                </c:pt>
                <c:pt idx="325">
                  <c:v>8.264381412290156E-2</c:v>
                </c:pt>
                <c:pt idx="326">
                  <c:v>1.6870886296937115E-2</c:v>
                </c:pt>
                <c:pt idx="327">
                  <c:v>-1.9275754045068538E-2</c:v>
                </c:pt>
                <c:pt idx="328">
                  <c:v>0.23084794280037357</c:v>
                </c:pt>
                <c:pt idx="329">
                  <c:v>-2.0510731639086899E-2</c:v>
                </c:pt>
                <c:pt idx="330">
                  <c:v>-0.1075549627458674</c:v>
                </c:pt>
                <c:pt idx="331">
                  <c:v>1.9802440144319533E-2</c:v>
                </c:pt>
                <c:pt idx="332">
                  <c:v>-5.4345864431155633E-3</c:v>
                </c:pt>
                <c:pt idx="333">
                  <c:v>1.6602533619833437E-2</c:v>
                </c:pt>
                <c:pt idx="334">
                  <c:v>0.1567829053006573</c:v>
                </c:pt>
                <c:pt idx="335">
                  <c:v>-8.4788980773442546E-2</c:v>
                </c:pt>
                <c:pt idx="336">
                  <c:v>-2.6850613809411783E-2</c:v>
                </c:pt>
                <c:pt idx="337">
                  <c:v>-5.0123283893926285E-2</c:v>
                </c:pt>
                <c:pt idx="338">
                  <c:v>-0.18198755752863782</c:v>
                </c:pt>
                <c:pt idx="339">
                  <c:v>2.8880130746760102E-3</c:v>
                </c:pt>
                <c:pt idx="340">
                  <c:v>2.2877868490187581E-3</c:v>
                </c:pt>
                <c:pt idx="341">
                  <c:v>2.7344935930823766E-2</c:v>
                </c:pt>
                <c:pt idx="342">
                  <c:v>2.0141393202251834E-2</c:v>
                </c:pt>
                <c:pt idx="343">
                  <c:v>1.4864204121391111E-2</c:v>
                </c:pt>
                <c:pt idx="344">
                  <c:v>-2.3683056647216816E-2</c:v>
                </c:pt>
                <c:pt idx="345">
                  <c:v>-0.22591992314211318</c:v>
                </c:pt>
                <c:pt idx="346">
                  <c:v>0.15791525832532649</c:v>
                </c:pt>
                <c:pt idx="347">
                  <c:v>-0.11130038553452337</c:v>
                </c:pt>
                <c:pt idx="348">
                  <c:v>-0.27813722624691728</c:v>
                </c:pt>
                <c:pt idx="349">
                  <c:v>-7.3260782831816584E-3</c:v>
                </c:pt>
                <c:pt idx="350">
                  <c:v>8.3467956625742801E-2</c:v>
                </c:pt>
                <c:pt idx="351">
                  <c:v>6.1477942300282251E-2</c:v>
                </c:pt>
                <c:pt idx="352">
                  <c:v>7.8288787350631495E-2</c:v>
                </c:pt>
                <c:pt idx="353">
                  <c:v>-7.8909652106249339E-2</c:v>
                </c:pt>
                <c:pt idx="354">
                  <c:v>-6.6855228512425313E-2</c:v>
                </c:pt>
                <c:pt idx="355">
                  <c:v>-0.16096256710818402</c:v>
                </c:pt>
                <c:pt idx="356">
                  <c:v>5.9056809451925929E-2</c:v>
                </c:pt>
                <c:pt idx="357">
                  <c:v>4.6716561011159285E-2</c:v>
                </c:pt>
                <c:pt idx="358">
                  <c:v>0.21885656802836273</c:v>
                </c:pt>
                <c:pt idx="359">
                  <c:v>6.7430489133574412E-2</c:v>
                </c:pt>
                <c:pt idx="360">
                  <c:v>-6.3848743594647317E-2</c:v>
                </c:pt>
                <c:pt idx="361">
                  <c:v>1.1639129505159218E-2</c:v>
                </c:pt>
                <c:pt idx="362">
                  <c:v>4.1312143892220377E-3</c:v>
                </c:pt>
                <c:pt idx="363">
                  <c:v>0.107642558175856</c:v>
                </c:pt>
                <c:pt idx="364">
                  <c:v>-0.14818377798965443</c:v>
                </c:pt>
                <c:pt idx="365">
                  <c:v>-0.24773893509141764</c:v>
                </c:pt>
                <c:pt idx="366">
                  <c:v>-0.11850430117758393</c:v>
                </c:pt>
                <c:pt idx="367">
                  <c:v>2.0141393202251834E-2</c:v>
                </c:pt>
                <c:pt idx="368">
                  <c:v>9.651437198682622E-2</c:v>
                </c:pt>
                <c:pt idx="369">
                  <c:v>-0.14667781804843472</c:v>
                </c:pt>
                <c:pt idx="370">
                  <c:v>-9.6708191662106202E-2</c:v>
                </c:pt>
                <c:pt idx="371">
                  <c:v>-9.0925684158770892E-2</c:v>
                </c:pt>
                <c:pt idx="372">
                  <c:v>-8.6814831613363452E-2</c:v>
                </c:pt>
                <c:pt idx="373">
                  <c:v>-2.248743781705187E-2</c:v>
                </c:pt>
                <c:pt idx="374">
                  <c:v>-3.879172412173304E-2</c:v>
                </c:pt>
                <c:pt idx="375">
                  <c:v>7.1280658335970415E-2</c:v>
                </c:pt>
                <c:pt idx="376">
                  <c:v>-0.10281517295980436</c:v>
                </c:pt>
                <c:pt idx="377">
                  <c:v>-5.8922953072595874E-2</c:v>
                </c:pt>
                <c:pt idx="378">
                  <c:v>-9.9404674108750868E-2</c:v>
                </c:pt>
                <c:pt idx="379">
                  <c:v>-4.7899415363689357E-2</c:v>
                </c:pt>
                <c:pt idx="380">
                  <c:v>0.10262195376453676</c:v>
                </c:pt>
                <c:pt idx="381">
                  <c:v>4.1297461189547136E-2</c:v>
                </c:pt>
                <c:pt idx="382">
                  <c:v>2.7869374654230228E-3</c:v>
                </c:pt>
                <c:pt idx="383">
                  <c:v>-6.2550322642861644E-2</c:v>
                </c:pt>
                <c:pt idx="384">
                  <c:v>-7.8209042032373333E-3</c:v>
                </c:pt>
                <c:pt idx="385">
                  <c:v>-2.030811694481649E-2</c:v>
                </c:pt>
                <c:pt idx="386">
                  <c:v>2.6807923060252037E-2</c:v>
                </c:pt>
                <c:pt idx="387">
                  <c:v>-9.7258202722034781E-3</c:v>
                </c:pt>
                <c:pt idx="388">
                  <c:v>-9.3727193588794222E-2</c:v>
                </c:pt>
                <c:pt idx="389">
                  <c:v>-7.9944305144845629E-3</c:v>
                </c:pt>
                <c:pt idx="390">
                  <c:v>-2.248743781705187E-2</c:v>
                </c:pt>
                <c:pt idx="391">
                  <c:v>-2.7763718279025795E-3</c:v>
                </c:pt>
                <c:pt idx="392">
                  <c:v>0.15678394144683416</c:v>
                </c:pt>
                <c:pt idx="393">
                  <c:v>0.11911592510876723</c:v>
                </c:pt>
                <c:pt idx="394">
                  <c:v>-5.1079775611571065E-2</c:v>
                </c:pt>
                <c:pt idx="395">
                  <c:v>3.5931822074203978E-2</c:v>
                </c:pt>
                <c:pt idx="396">
                  <c:v>6.0509883143495813E-2</c:v>
                </c:pt>
                <c:pt idx="397">
                  <c:v>0.1895805176542229</c:v>
                </c:pt>
                <c:pt idx="398">
                  <c:v>1.5829862155314345E-3</c:v>
                </c:pt>
                <c:pt idx="399">
                  <c:v>8.6808363384372811E-2</c:v>
                </c:pt>
                <c:pt idx="400">
                  <c:v>-7.845972145800495E-2</c:v>
                </c:pt>
                <c:pt idx="401">
                  <c:v>-7.4933913189594747E-2</c:v>
                </c:pt>
                <c:pt idx="402">
                  <c:v>5.5398284959858657E-2</c:v>
                </c:pt>
                <c:pt idx="403">
                  <c:v>3.1282203455171853E-2</c:v>
                </c:pt>
                <c:pt idx="404">
                  <c:v>0.20249753404781679</c:v>
                </c:pt>
                <c:pt idx="405">
                  <c:v>-1.6938856054242279E-2</c:v>
                </c:pt>
                <c:pt idx="406">
                  <c:v>-7.7809571141267853E-2</c:v>
                </c:pt>
                <c:pt idx="407">
                  <c:v>-5.9529188420352597E-2</c:v>
                </c:pt>
                <c:pt idx="408">
                  <c:v>8.7538555531414985E-2</c:v>
                </c:pt>
                <c:pt idx="409">
                  <c:v>-0.1273061929680992</c:v>
                </c:pt>
                <c:pt idx="410">
                  <c:v>6.2915267329923807E-3</c:v>
                </c:pt>
                <c:pt idx="411">
                  <c:v>-9.5141504819782341E-2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9C-45F4-A2B4-A95334A07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27248"/>
        <c:axId val="395927664"/>
      </c:scatterChart>
      <c:valAx>
        <c:axId val="39592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7664"/>
        <c:crosses val="autoZero"/>
        <c:crossBetween val="midCat"/>
      </c:valAx>
      <c:valAx>
        <c:axId val="39592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7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logS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'mtst0903.3 take 2'!$F$2:$F$413</c:f>
              <c:numCache>
                <c:formatCode>General</c:formatCode>
                <c:ptCount val="412"/>
                <c:pt idx="0">
                  <c:v>7.3132203870903014</c:v>
                </c:pt>
                <c:pt idx="1">
                  <c:v>6.956545443151569</c:v>
                </c:pt>
                <c:pt idx="2">
                  <c:v>7.2078598714324755</c:v>
                </c:pt>
                <c:pt idx="3">
                  <c:v>7.4085305668946262</c:v>
                </c:pt>
                <c:pt idx="4">
                  <c:v>7.3777589082278725</c:v>
                </c:pt>
                <c:pt idx="5">
                  <c:v>7.0900768357760917</c:v>
                </c:pt>
                <c:pt idx="6">
                  <c:v>7.0030654587864616</c:v>
                </c:pt>
                <c:pt idx="7">
                  <c:v>7.2078598714324755</c:v>
                </c:pt>
                <c:pt idx="8">
                  <c:v>7.3132203870903014</c:v>
                </c:pt>
                <c:pt idx="9">
                  <c:v>7.1701195434496281</c:v>
                </c:pt>
                <c:pt idx="10">
                  <c:v>7.3777589082278725</c:v>
                </c:pt>
                <c:pt idx="11">
                  <c:v>7.2078598714324755</c:v>
                </c:pt>
                <c:pt idx="12">
                  <c:v>7.4955419438842563</c:v>
                </c:pt>
                <c:pt idx="13">
                  <c:v>7.3132203870903014</c:v>
                </c:pt>
                <c:pt idx="14">
                  <c:v>7.2442275156033498</c:v>
                </c:pt>
                <c:pt idx="15">
                  <c:v>7.1308988302963465</c:v>
                </c:pt>
                <c:pt idx="16">
                  <c:v>7.2078598714324755</c:v>
                </c:pt>
                <c:pt idx="17">
                  <c:v>7.3460102099132927</c:v>
                </c:pt>
                <c:pt idx="18">
                  <c:v>7.2442275156033498</c:v>
                </c:pt>
                <c:pt idx="19">
                  <c:v>7.3777589082278725</c:v>
                </c:pt>
                <c:pt idx="20">
                  <c:v>7.0475172213572961</c:v>
                </c:pt>
                <c:pt idx="21">
                  <c:v>6.8023947633243109</c:v>
                </c:pt>
                <c:pt idx="22">
                  <c:v>7.4085305668946262</c:v>
                </c:pt>
                <c:pt idx="23">
                  <c:v>7.0900768357760917</c:v>
                </c:pt>
                <c:pt idx="24">
                  <c:v>6.8023947633243109</c:v>
                </c:pt>
                <c:pt idx="25">
                  <c:v>7.0900768357760917</c:v>
                </c:pt>
                <c:pt idx="26">
                  <c:v>7.4085305668946262</c:v>
                </c:pt>
                <c:pt idx="27">
                  <c:v>7.2793188354146201</c:v>
                </c:pt>
                <c:pt idx="28">
                  <c:v>7.3777589082278725</c:v>
                </c:pt>
                <c:pt idx="29">
                  <c:v>7.0900768357760917</c:v>
                </c:pt>
                <c:pt idx="30">
                  <c:v>7.1308988302963465</c:v>
                </c:pt>
                <c:pt idx="31">
                  <c:v>7.0030654587864616</c:v>
                </c:pt>
                <c:pt idx="32">
                  <c:v>7.3460102099132927</c:v>
                </c:pt>
                <c:pt idx="33">
                  <c:v>7.1701195434496281</c:v>
                </c:pt>
                <c:pt idx="34">
                  <c:v>7.1701195434496281</c:v>
                </c:pt>
                <c:pt idx="35">
                  <c:v>6.9077552789821368</c:v>
                </c:pt>
                <c:pt idx="36">
                  <c:v>7.4383835300443071</c:v>
                </c:pt>
                <c:pt idx="37">
                  <c:v>7.4085305668946262</c:v>
                </c:pt>
                <c:pt idx="38">
                  <c:v>7.2078598714324755</c:v>
                </c:pt>
                <c:pt idx="39">
                  <c:v>7.0900768357760917</c:v>
                </c:pt>
                <c:pt idx="40">
                  <c:v>7.0475172213572961</c:v>
                </c:pt>
                <c:pt idx="41">
                  <c:v>7.5755846515577927</c:v>
                </c:pt>
                <c:pt idx="42">
                  <c:v>7.3132203870903014</c:v>
                </c:pt>
                <c:pt idx="43">
                  <c:v>7.2793188354146201</c:v>
                </c:pt>
                <c:pt idx="44">
                  <c:v>7.1701195434496281</c:v>
                </c:pt>
                <c:pt idx="45">
                  <c:v>7.2078598714324755</c:v>
                </c:pt>
                <c:pt idx="46">
                  <c:v>7.1701195434496281</c:v>
                </c:pt>
                <c:pt idx="47">
                  <c:v>7.0900768357760917</c:v>
                </c:pt>
                <c:pt idx="48">
                  <c:v>7.0030654587864616</c:v>
                </c:pt>
                <c:pt idx="49">
                  <c:v>7.2442275156033498</c:v>
                </c:pt>
                <c:pt idx="50">
                  <c:v>7.4673710669175595</c:v>
                </c:pt>
                <c:pt idx="51">
                  <c:v>7.0475172213572961</c:v>
                </c:pt>
                <c:pt idx="52">
                  <c:v>7.2078598714324755</c:v>
                </c:pt>
                <c:pt idx="53">
                  <c:v>7.2078598714324755</c:v>
                </c:pt>
                <c:pt idx="54">
                  <c:v>7.4085305668946262</c:v>
                </c:pt>
                <c:pt idx="55">
                  <c:v>7.2793188354146201</c:v>
                </c:pt>
                <c:pt idx="56">
                  <c:v>7.2793188354146201</c:v>
                </c:pt>
                <c:pt idx="57">
                  <c:v>7.0475172213572961</c:v>
                </c:pt>
                <c:pt idx="58">
                  <c:v>7.0900768357760917</c:v>
                </c:pt>
                <c:pt idx="59">
                  <c:v>7.1308988302963465</c:v>
                </c:pt>
                <c:pt idx="60">
                  <c:v>7.0900768357760917</c:v>
                </c:pt>
                <c:pt idx="61">
                  <c:v>7.4085305668946262</c:v>
                </c:pt>
                <c:pt idx="62">
                  <c:v>7.3777589082278725</c:v>
                </c:pt>
                <c:pt idx="63">
                  <c:v>7.0475172213572961</c:v>
                </c:pt>
                <c:pt idx="64">
                  <c:v>7.2793188354146201</c:v>
                </c:pt>
                <c:pt idx="65">
                  <c:v>7.0475172213572961</c:v>
                </c:pt>
                <c:pt idx="66">
                  <c:v>7.1701195434496281</c:v>
                </c:pt>
                <c:pt idx="67">
                  <c:v>7.2793188354146201</c:v>
                </c:pt>
                <c:pt idx="68">
                  <c:v>7.1701195434496281</c:v>
                </c:pt>
                <c:pt idx="69">
                  <c:v>7.1701195434496281</c:v>
                </c:pt>
                <c:pt idx="70">
                  <c:v>7.2793188354146201</c:v>
                </c:pt>
                <c:pt idx="71">
                  <c:v>7.3777589082278725</c:v>
                </c:pt>
                <c:pt idx="72">
                  <c:v>7.2078598714324755</c:v>
                </c:pt>
                <c:pt idx="73">
                  <c:v>7.0030654587864616</c:v>
                </c:pt>
                <c:pt idx="74">
                  <c:v>7.0900768357760917</c:v>
                </c:pt>
                <c:pt idx="75">
                  <c:v>7.2793188354146201</c:v>
                </c:pt>
                <c:pt idx="76">
                  <c:v>7.1701195434496281</c:v>
                </c:pt>
                <c:pt idx="77">
                  <c:v>7.0900768357760917</c:v>
                </c:pt>
                <c:pt idx="78">
                  <c:v>7.2793188354146201</c:v>
                </c:pt>
                <c:pt idx="79">
                  <c:v>7.4085305668946262</c:v>
                </c:pt>
                <c:pt idx="80">
                  <c:v>7.4085305668946262</c:v>
                </c:pt>
                <c:pt idx="81">
                  <c:v>7.2793188354146201</c:v>
                </c:pt>
                <c:pt idx="82">
                  <c:v>6.956545443151569</c:v>
                </c:pt>
                <c:pt idx="83">
                  <c:v>6.9077552789821368</c:v>
                </c:pt>
                <c:pt idx="84">
                  <c:v>7.4085305668946262</c:v>
                </c:pt>
                <c:pt idx="85">
                  <c:v>7.1308988302963465</c:v>
                </c:pt>
                <c:pt idx="86">
                  <c:v>6.956545443151569</c:v>
                </c:pt>
                <c:pt idx="87">
                  <c:v>7.3132203870903014</c:v>
                </c:pt>
                <c:pt idx="88">
                  <c:v>7.2793188354146201</c:v>
                </c:pt>
                <c:pt idx="89">
                  <c:v>7.5229409180723703</c:v>
                </c:pt>
                <c:pt idx="90">
                  <c:v>7.4383835300443071</c:v>
                </c:pt>
                <c:pt idx="91">
                  <c:v>7.3460102099132927</c:v>
                </c:pt>
                <c:pt idx="92">
                  <c:v>7.2793188354146201</c:v>
                </c:pt>
                <c:pt idx="93">
                  <c:v>7.0030654587864616</c:v>
                </c:pt>
                <c:pt idx="94">
                  <c:v>7.3777589082278725</c:v>
                </c:pt>
                <c:pt idx="95">
                  <c:v>7.5229409180723703</c:v>
                </c:pt>
                <c:pt idx="96">
                  <c:v>7.3132203870903014</c:v>
                </c:pt>
                <c:pt idx="97">
                  <c:v>7.0475172213572961</c:v>
                </c:pt>
                <c:pt idx="98">
                  <c:v>7.2078598714324755</c:v>
                </c:pt>
                <c:pt idx="99">
                  <c:v>7.2442275156033498</c:v>
                </c:pt>
                <c:pt idx="100">
                  <c:v>7.4383835300443071</c:v>
                </c:pt>
                <c:pt idx="101">
                  <c:v>6.6846117276679271</c:v>
                </c:pt>
                <c:pt idx="102">
                  <c:v>7.3777589082278725</c:v>
                </c:pt>
                <c:pt idx="103">
                  <c:v>7.3132203870903014</c:v>
                </c:pt>
                <c:pt idx="104">
                  <c:v>7.0900768357760917</c:v>
                </c:pt>
                <c:pt idx="105">
                  <c:v>7.4085305668946262</c:v>
                </c:pt>
                <c:pt idx="106">
                  <c:v>7.0475172213572961</c:v>
                </c:pt>
                <c:pt idx="107">
                  <c:v>6.956545443151569</c:v>
                </c:pt>
                <c:pt idx="108">
                  <c:v>7.5755846515577927</c:v>
                </c:pt>
                <c:pt idx="109">
                  <c:v>7.2442275156033498</c:v>
                </c:pt>
                <c:pt idx="110">
                  <c:v>7.2793188354146201</c:v>
                </c:pt>
                <c:pt idx="111">
                  <c:v>7.0900768357760917</c:v>
                </c:pt>
                <c:pt idx="112">
                  <c:v>7.0030654587864616</c:v>
                </c:pt>
                <c:pt idx="113">
                  <c:v>7.1701195434496281</c:v>
                </c:pt>
                <c:pt idx="114">
                  <c:v>7.3777589082278725</c:v>
                </c:pt>
                <c:pt idx="115">
                  <c:v>7.3777589082278725</c:v>
                </c:pt>
                <c:pt idx="116">
                  <c:v>7.0900768357760917</c:v>
                </c:pt>
                <c:pt idx="117">
                  <c:v>7.0030654587864616</c:v>
                </c:pt>
                <c:pt idx="118">
                  <c:v>7.3460102099132927</c:v>
                </c:pt>
                <c:pt idx="119">
                  <c:v>7.2078598714324755</c:v>
                </c:pt>
                <c:pt idx="120">
                  <c:v>7.0900768357760917</c:v>
                </c:pt>
                <c:pt idx="121">
                  <c:v>7.2078598714324755</c:v>
                </c:pt>
                <c:pt idx="122">
                  <c:v>7.0900768357760917</c:v>
                </c:pt>
                <c:pt idx="123">
                  <c:v>7.2078598714324755</c:v>
                </c:pt>
                <c:pt idx="124">
                  <c:v>7.3460102099132927</c:v>
                </c:pt>
                <c:pt idx="125">
                  <c:v>7.4673710669175595</c:v>
                </c:pt>
                <c:pt idx="126">
                  <c:v>7.1308988302963465</c:v>
                </c:pt>
                <c:pt idx="127">
                  <c:v>7.1701195434496281</c:v>
                </c:pt>
                <c:pt idx="128">
                  <c:v>7.4673710669175595</c:v>
                </c:pt>
                <c:pt idx="129">
                  <c:v>7.0900768357760917</c:v>
                </c:pt>
                <c:pt idx="130">
                  <c:v>6.9077552789821368</c:v>
                </c:pt>
                <c:pt idx="131">
                  <c:v>7.4383835300443071</c:v>
                </c:pt>
                <c:pt idx="132">
                  <c:v>7.1308988302963465</c:v>
                </c:pt>
                <c:pt idx="133">
                  <c:v>7.4383835300443071</c:v>
                </c:pt>
                <c:pt idx="134">
                  <c:v>7.3777589082278725</c:v>
                </c:pt>
                <c:pt idx="135">
                  <c:v>6.8564619845945867</c:v>
                </c:pt>
                <c:pt idx="136">
                  <c:v>6.8023947633243109</c:v>
                </c:pt>
                <c:pt idx="137">
                  <c:v>7.3777589082278725</c:v>
                </c:pt>
                <c:pt idx="138">
                  <c:v>7.2793188354146201</c:v>
                </c:pt>
                <c:pt idx="139">
                  <c:v>7.3132203870903014</c:v>
                </c:pt>
                <c:pt idx="140">
                  <c:v>7.3132203870903014</c:v>
                </c:pt>
                <c:pt idx="141">
                  <c:v>7.4673710669175595</c:v>
                </c:pt>
                <c:pt idx="142">
                  <c:v>7.4383835300443071</c:v>
                </c:pt>
                <c:pt idx="143">
                  <c:v>7.1308988302963465</c:v>
                </c:pt>
                <c:pt idx="144">
                  <c:v>7.2078598714324755</c:v>
                </c:pt>
                <c:pt idx="145">
                  <c:v>7.1308988302963465</c:v>
                </c:pt>
                <c:pt idx="146">
                  <c:v>7.6732231211217083</c:v>
                </c:pt>
                <c:pt idx="147">
                  <c:v>7.0900768357760917</c:v>
                </c:pt>
                <c:pt idx="148">
                  <c:v>7.4673710669175595</c:v>
                </c:pt>
                <c:pt idx="149">
                  <c:v>7.1701195434496281</c:v>
                </c:pt>
                <c:pt idx="150">
                  <c:v>7.0475172213572961</c:v>
                </c:pt>
                <c:pt idx="151">
                  <c:v>7.6496926237115144</c:v>
                </c:pt>
                <c:pt idx="152">
                  <c:v>7.0030654587864616</c:v>
                </c:pt>
                <c:pt idx="153">
                  <c:v>7.0030654587864616</c:v>
                </c:pt>
                <c:pt idx="154">
                  <c:v>6.956545443151569</c:v>
                </c:pt>
                <c:pt idx="155">
                  <c:v>7.4955419438842563</c:v>
                </c:pt>
                <c:pt idx="156">
                  <c:v>7.1308988302963465</c:v>
                </c:pt>
                <c:pt idx="157">
                  <c:v>7.2078598714324755</c:v>
                </c:pt>
                <c:pt idx="158">
                  <c:v>7.3777589082278725</c:v>
                </c:pt>
                <c:pt idx="159">
                  <c:v>7.3777589082278725</c:v>
                </c:pt>
                <c:pt idx="160">
                  <c:v>7.0900768357760917</c:v>
                </c:pt>
                <c:pt idx="161">
                  <c:v>7.0475172213572961</c:v>
                </c:pt>
                <c:pt idx="162">
                  <c:v>7.3460102099132927</c:v>
                </c:pt>
                <c:pt idx="163">
                  <c:v>7.3777589082278725</c:v>
                </c:pt>
                <c:pt idx="164">
                  <c:v>7.7406644019172415</c:v>
                </c:pt>
                <c:pt idx="165">
                  <c:v>7.2078598714324755</c:v>
                </c:pt>
                <c:pt idx="166">
                  <c:v>7.0475172213572961</c:v>
                </c:pt>
                <c:pt idx="167">
                  <c:v>7.4673710669175595</c:v>
                </c:pt>
                <c:pt idx="168">
                  <c:v>7.2078598714324755</c:v>
                </c:pt>
                <c:pt idx="169">
                  <c:v>7.6732231211217083</c:v>
                </c:pt>
                <c:pt idx="170">
                  <c:v>7.5229409180723703</c:v>
                </c:pt>
                <c:pt idx="171">
                  <c:v>7.5229409180723703</c:v>
                </c:pt>
                <c:pt idx="172">
                  <c:v>7.3132203870903014</c:v>
                </c:pt>
                <c:pt idx="173">
                  <c:v>7.5229409180723703</c:v>
                </c:pt>
                <c:pt idx="174">
                  <c:v>7.4085305668946262</c:v>
                </c:pt>
                <c:pt idx="175">
                  <c:v>7.6255950721324535</c:v>
                </c:pt>
                <c:pt idx="176">
                  <c:v>7.8240460108562919</c:v>
                </c:pt>
                <c:pt idx="177">
                  <c:v>7.8038433035387724</c:v>
                </c:pt>
                <c:pt idx="178">
                  <c:v>7.6009024595420822</c:v>
                </c:pt>
                <c:pt idx="179">
                  <c:v>7.6732231211217083</c:v>
                </c:pt>
                <c:pt idx="180">
                  <c:v>6.8023947633243109</c:v>
                </c:pt>
                <c:pt idx="181">
                  <c:v>7.4383835300443071</c:v>
                </c:pt>
                <c:pt idx="182">
                  <c:v>7.5496091651545321</c:v>
                </c:pt>
                <c:pt idx="183">
                  <c:v>7.5496091651545321</c:v>
                </c:pt>
                <c:pt idx="184">
                  <c:v>7.5229409180723703</c:v>
                </c:pt>
                <c:pt idx="185">
                  <c:v>7.0030654587864616</c:v>
                </c:pt>
                <c:pt idx="186">
                  <c:v>7.2442275156033498</c:v>
                </c:pt>
                <c:pt idx="187">
                  <c:v>7.2078598714324755</c:v>
                </c:pt>
                <c:pt idx="188">
                  <c:v>7.6732231211217083</c:v>
                </c:pt>
                <c:pt idx="189">
                  <c:v>7.2793188354146201</c:v>
                </c:pt>
                <c:pt idx="190">
                  <c:v>7.8240460108562919</c:v>
                </c:pt>
                <c:pt idx="191">
                  <c:v>7.0030654587864616</c:v>
                </c:pt>
                <c:pt idx="192">
                  <c:v>7.9550742732626958</c:v>
                </c:pt>
                <c:pt idx="193">
                  <c:v>7.3460102099132927</c:v>
                </c:pt>
                <c:pt idx="194">
                  <c:v>7.2078598714324755</c:v>
                </c:pt>
                <c:pt idx="195">
                  <c:v>7.5496091651545321</c:v>
                </c:pt>
                <c:pt idx="196">
                  <c:v>7.5755846515577927</c:v>
                </c:pt>
                <c:pt idx="197">
                  <c:v>7.3132203870903014</c:v>
                </c:pt>
                <c:pt idx="198">
                  <c:v>7.5755846515577927</c:v>
                </c:pt>
                <c:pt idx="199">
                  <c:v>7.4085305668946262</c:v>
                </c:pt>
                <c:pt idx="200">
                  <c:v>7.4955419438842563</c:v>
                </c:pt>
                <c:pt idx="201">
                  <c:v>7.2793188354146201</c:v>
                </c:pt>
                <c:pt idx="202">
                  <c:v>7.6496926237115144</c:v>
                </c:pt>
                <c:pt idx="203">
                  <c:v>7.7621706071382048</c:v>
                </c:pt>
                <c:pt idx="204">
                  <c:v>7.2442275156033498</c:v>
                </c:pt>
                <c:pt idx="205">
                  <c:v>7.4383835300443071</c:v>
                </c:pt>
                <c:pt idx="206">
                  <c:v>7.0475172213572961</c:v>
                </c:pt>
                <c:pt idx="207">
                  <c:v>7.1308988302963465</c:v>
                </c:pt>
                <c:pt idx="208">
                  <c:v>7.4955419438842563</c:v>
                </c:pt>
                <c:pt idx="209">
                  <c:v>7.4085305668946262</c:v>
                </c:pt>
                <c:pt idx="210">
                  <c:v>7.6255950721324535</c:v>
                </c:pt>
                <c:pt idx="211">
                  <c:v>7.7832240163360371</c:v>
                </c:pt>
                <c:pt idx="212">
                  <c:v>6.956545443151569</c:v>
                </c:pt>
                <c:pt idx="213">
                  <c:v>7.1701195434496281</c:v>
                </c:pt>
                <c:pt idx="214">
                  <c:v>7.4673710669175595</c:v>
                </c:pt>
                <c:pt idx="215">
                  <c:v>7.6255950721324535</c:v>
                </c:pt>
                <c:pt idx="216">
                  <c:v>7.2793188354146201</c:v>
                </c:pt>
                <c:pt idx="217">
                  <c:v>7.8038433035387724</c:v>
                </c:pt>
                <c:pt idx="218">
                  <c:v>7.7621706071382048</c:v>
                </c:pt>
                <c:pt idx="219">
                  <c:v>7.3132203870903014</c:v>
                </c:pt>
                <c:pt idx="220">
                  <c:v>7.0030654587864616</c:v>
                </c:pt>
                <c:pt idx="221">
                  <c:v>7.4383835300443071</c:v>
                </c:pt>
                <c:pt idx="222">
                  <c:v>7.3132203870903014</c:v>
                </c:pt>
                <c:pt idx="223">
                  <c:v>7.6009024595420822</c:v>
                </c:pt>
                <c:pt idx="224">
                  <c:v>7.5755846515577927</c:v>
                </c:pt>
                <c:pt idx="225">
                  <c:v>7.5496091651545321</c:v>
                </c:pt>
                <c:pt idx="226">
                  <c:v>7.4383835300443071</c:v>
                </c:pt>
                <c:pt idx="227">
                  <c:v>7.4085305668946262</c:v>
                </c:pt>
                <c:pt idx="228">
                  <c:v>7.6255950721324535</c:v>
                </c:pt>
                <c:pt idx="229">
                  <c:v>7.5755846515577927</c:v>
                </c:pt>
                <c:pt idx="230">
                  <c:v>7.3460102099132927</c:v>
                </c:pt>
                <c:pt idx="231">
                  <c:v>7.6255950721324535</c:v>
                </c:pt>
                <c:pt idx="232">
                  <c:v>6.9077552789821368</c:v>
                </c:pt>
                <c:pt idx="233">
                  <c:v>7.3460102099132927</c:v>
                </c:pt>
                <c:pt idx="234">
                  <c:v>7.2793188354146201</c:v>
                </c:pt>
                <c:pt idx="235">
                  <c:v>7.3777589082278725</c:v>
                </c:pt>
                <c:pt idx="236">
                  <c:v>7.8632667240095735</c:v>
                </c:pt>
                <c:pt idx="237">
                  <c:v>7.5229409180723703</c:v>
                </c:pt>
                <c:pt idx="238">
                  <c:v>7.4383835300443071</c:v>
                </c:pt>
                <c:pt idx="239">
                  <c:v>7.3132203870903014</c:v>
                </c:pt>
                <c:pt idx="240">
                  <c:v>7.4085305668946262</c:v>
                </c:pt>
                <c:pt idx="241">
                  <c:v>7.2793188354146201</c:v>
                </c:pt>
                <c:pt idx="242">
                  <c:v>7.6496926237115144</c:v>
                </c:pt>
                <c:pt idx="243">
                  <c:v>7.1701195434496281</c:v>
                </c:pt>
                <c:pt idx="244">
                  <c:v>7.9193561906606167</c:v>
                </c:pt>
                <c:pt idx="245">
                  <c:v>7.4955419438842563</c:v>
                </c:pt>
                <c:pt idx="246">
                  <c:v>7.0900768357760917</c:v>
                </c:pt>
                <c:pt idx="247">
                  <c:v>7.4383835300443071</c:v>
                </c:pt>
                <c:pt idx="248">
                  <c:v>7.7621706071382048</c:v>
                </c:pt>
                <c:pt idx="249">
                  <c:v>7.3460102099132927</c:v>
                </c:pt>
                <c:pt idx="250">
                  <c:v>7.6732231211217083</c:v>
                </c:pt>
                <c:pt idx="251">
                  <c:v>7.5496091651545321</c:v>
                </c:pt>
                <c:pt idx="252">
                  <c:v>7.2078598714324755</c:v>
                </c:pt>
                <c:pt idx="253">
                  <c:v>7.8632667240095735</c:v>
                </c:pt>
                <c:pt idx="254">
                  <c:v>7.6732231211217083</c:v>
                </c:pt>
                <c:pt idx="255">
                  <c:v>7.3460102099132927</c:v>
                </c:pt>
                <c:pt idx="256">
                  <c:v>7.0475172213572961</c:v>
                </c:pt>
                <c:pt idx="257">
                  <c:v>7.9373746961632952</c:v>
                </c:pt>
                <c:pt idx="258">
                  <c:v>7.696212639346407</c:v>
                </c:pt>
                <c:pt idx="259">
                  <c:v>7.4085305668946262</c:v>
                </c:pt>
                <c:pt idx="260">
                  <c:v>7.2793188354146201</c:v>
                </c:pt>
                <c:pt idx="261">
                  <c:v>7.6732231211217083</c:v>
                </c:pt>
                <c:pt idx="262">
                  <c:v>7.3460102099132927</c:v>
                </c:pt>
                <c:pt idx="263">
                  <c:v>7.6009024595420822</c:v>
                </c:pt>
                <c:pt idx="264">
                  <c:v>7.1308988302963465</c:v>
                </c:pt>
                <c:pt idx="265">
                  <c:v>7.4955419438842563</c:v>
                </c:pt>
                <c:pt idx="266">
                  <c:v>7.8823149189802679</c:v>
                </c:pt>
                <c:pt idx="267">
                  <c:v>7.3132203870903014</c:v>
                </c:pt>
                <c:pt idx="268">
                  <c:v>7.5755846515577927</c:v>
                </c:pt>
                <c:pt idx="269">
                  <c:v>7.9895604493338652</c:v>
                </c:pt>
                <c:pt idx="270">
                  <c:v>7.4085305668946262</c:v>
                </c:pt>
                <c:pt idx="271">
                  <c:v>7.5496091651545321</c:v>
                </c:pt>
                <c:pt idx="272">
                  <c:v>7.6496926237115144</c:v>
                </c:pt>
                <c:pt idx="273">
                  <c:v>7.0475172213572961</c:v>
                </c:pt>
                <c:pt idx="274">
                  <c:v>7.1701195434496281</c:v>
                </c:pt>
                <c:pt idx="275">
                  <c:v>7.4383835300443071</c:v>
                </c:pt>
                <c:pt idx="276">
                  <c:v>7.3132203870903014</c:v>
                </c:pt>
                <c:pt idx="277">
                  <c:v>7.4673710669175595</c:v>
                </c:pt>
                <c:pt idx="278">
                  <c:v>7.3132203870903014</c:v>
                </c:pt>
                <c:pt idx="279">
                  <c:v>7.9193561906606167</c:v>
                </c:pt>
                <c:pt idx="280">
                  <c:v>7.5755846515577927</c:v>
                </c:pt>
                <c:pt idx="281">
                  <c:v>7.4085305668946262</c:v>
                </c:pt>
                <c:pt idx="282">
                  <c:v>7.1308988302963465</c:v>
                </c:pt>
                <c:pt idx="283">
                  <c:v>7.2442275156033498</c:v>
                </c:pt>
                <c:pt idx="284">
                  <c:v>7.4673710669175595</c:v>
                </c:pt>
                <c:pt idx="285">
                  <c:v>7.718685495198466</c:v>
                </c:pt>
                <c:pt idx="286">
                  <c:v>7.6496926237115144</c:v>
                </c:pt>
                <c:pt idx="287">
                  <c:v>7.2442275156033498</c:v>
                </c:pt>
                <c:pt idx="288">
                  <c:v>7.0900768357760917</c:v>
                </c:pt>
                <c:pt idx="289">
                  <c:v>7.4085305668946262</c:v>
                </c:pt>
                <c:pt idx="290">
                  <c:v>7.5496091651545321</c:v>
                </c:pt>
                <c:pt idx="291">
                  <c:v>7.7406644019172415</c:v>
                </c:pt>
                <c:pt idx="292">
                  <c:v>7.5496091651545321</c:v>
                </c:pt>
                <c:pt idx="293">
                  <c:v>7.4085305668946262</c:v>
                </c:pt>
                <c:pt idx="294">
                  <c:v>7.5755846515577927</c:v>
                </c:pt>
                <c:pt idx="295">
                  <c:v>7.2078598714324755</c:v>
                </c:pt>
                <c:pt idx="296">
                  <c:v>7.0475172213572961</c:v>
                </c:pt>
                <c:pt idx="297">
                  <c:v>7.0475172213572961</c:v>
                </c:pt>
                <c:pt idx="298">
                  <c:v>7.6732231211217083</c:v>
                </c:pt>
                <c:pt idx="299">
                  <c:v>7.3777589082278725</c:v>
                </c:pt>
                <c:pt idx="300">
                  <c:v>7.4383835300443071</c:v>
                </c:pt>
                <c:pt idx="301">
                  <c:v>7.2793188354146201</c:v>
                </c:pt>
                <c:pt idx="302">
                  <c:v>7.6732231211217083</c:v>
                </c:pt>
                <c:pt idx="303">
                  <c:v>7.2078598714324755</c:v>
                </c:pt>
                <c:pt idx="304">
                  <c:v>7.0900768357760917</c:v>
                </c:pt>
                <c:pt idx="305">
                  <c:v>7.4085305668946262</c:v>
                </c:pt>
                <c:pt idx="306">
                  <c:v>7.1701195434496281</c:v>
                </c:pt>
                <c:pt idx="307">
                  <c:v>7.0900768357760917</c:v>
                </c:pt>
                <c:pt idx="308">
                  <c:v>7.5755846515577927</c:v>
                </c:pt>
                <c:pt idx="309">
                  <c:v>7.3777589082278725</c:v>
                </c:pt>
                <c:pt idx="310">
                  <c:v>7.7406644019172415</c:v>
                </c:pt>
                <c:pt idx="311">
                  <c:v>7.5755846515577927</c:v>
                </c:pt>
                <c:pt idx="312">
                  <c:v>7.2442275156033498</c:v>
                </c:pt>
                <c:pt idx="313">
                  <c:v>7.3460102099132927</c:v>
                </c:pt>
                <c:pt idx="314">
                  <c:v>7.2078598714324755</c:v>
                </c:pt>
                <c:pt idx="315">
                  <c:v>7.3132203870903014</c:v>
                </c:pt>
                <c:pt idx="316">
                  <c:v>7.6255950721324535</c:v>
                </c:pt>
                <c:pt idx="317">
                  <c:v>7.0475172213572961</c:v>
                </c:pt>
                <c:pt idx="318">
                  <c:v>7.6255950721324535</c:v>
                </c:pt>
                <c:pt idx="319">
                  <c:v>7.696212639346407</c:v>
                </c:pt>
                <c:pt idx="320">
                  <c:v>7.3460102099132927</c:v>
                </c:pt>
                <c:pt idx="321">
                  <c:v>7.2078598714324755</c:v>
                </c:pt>
                <c:pt idx="322">
                  <c:v>7.5496091651545321</c:v>
                </c:pt>
                <c:pt idx="323">
                  <c:v>7.1308988302963465</c:v>
                </c:pt>
                <c:pt idx="324">
                  <c:v>7.2442275156033498</c:v>
                </c:pt>
                <c:pt idx="325">
                  <c:v>6.956545443151569</c:v>
                </c:pt>
                <c:pt idx="326">
                  <c:v>7.3460102099132927</c:v>
                </c:pt>
                <c:pt idx="327">
                  <c:v>7.0475172213572961</c:v>
                </c:pt>
                <c:pt idx="328">
                  <c:v>7.8632667240095735</c:v>
                </c:pt>
                <c:pt idx="329">
                  <c:v>7.4955419438842563</c:v>
                </c:pt>
                <c:pt idx="330">
                  <c:v>7.3132203870903014</c:v>
                </c:pt>
                <c:pt idx="331">
                  <c:v>7.1701195434496281</c:v>
                </c:pt>
                <c:pt idx="332">
                  <c:v>7.4383835300443071</c:v>
                </c:pt>
                <c:pt idx="333">
                  <c:v>7.0475172213572961</c:v>
                </c:pt>
                <c:pt idx="334">
                  <c:v>7.7832240163360371</c:v>
                </c:pt>
                <c:pt idx="335">
                  <c:v>7.5755846515577927</c:v>
                </c:pt>
                <c:pt idx="336">
                  <c:v>7.2442275156033498</c:v>
                </c:pt>
                <c:pt idx="337">
                  <c:v>7.718685495198466</c:v>
                </c:pt>
                <c:pt idx="338">
                  <c:v>7.3132203870903014</c:v>
                </c:pt>
                <c:pt idx="339">
                  <c:v>7.6732231211217083</c:v>
                </c:pt>
                <c:pt idx="340">
                  <c:v>7.6255950721324535</c:v>
                </c:pt>
                <c:pt idx="341">
                  <c:v>7.4085305668946262</c:v>
                </c:pt>
                <c:pt idx="342">
                  <c:v>7.2078598714324755</c:v>
                </c:pt>
                <c:pt idx="343">
                  <c:v>7.6732231211217083</c:v>
                </c:pt>
                <c:pt idx="344">
                  <c:v>7.4673710669175595</c:v>
                </c:pt>
                <c:pt idx="345">
                  <c:v>7.4673710669175595</c:v>
                </c:pt>
                <c:pt idx="346">
                  <c:v>7.7621706071382048</c:v>
                </c:pt>
                <c:pt idx="347">
                  <c:v>7.5496091651545321</c:v>
                </c:pt>
                <c:pt idx="348">
                  <c:v>7.3460102099132927</c:v>
                </c:pt>
                <c:pt idx="349">
                  <c:v>7.6009024595420822</c:v>
                </c:pt>
                <c:pt idx="350">
                  <c:v>7.0030654587864616</c:v>
                </c:pt>
                <c:pt idx="351">
                  <c:v>7.4085305668946262</c:v>
                </c:pt>
                <c:pt idx="352">
                  <c:v>7.0900768357760917</c:v>
                </c:pt>
                <c:pt idx="353">
                  <c:v>7.3777589082278725</c:v>
                </c:pt>
                <c:pt idx="354">
                  <c:v>7.4673710669175595</c:v>
                </c:pt>
                <c:pt idx="355">
                  <c:v>7.4955419438842563</c:v>
                </c:pt>
                <c:pt idx="356">
                  <c:v>7.2078598714324755</c:v>
                </c:pt>
                <c:pt idx="357">
                  <c:v>7.3777589082278725</c:v>
                </c:pt>
                <c:pt idx="358">
                  <c:v>7.8823149189802679</c:v>
                </c:pt>
                <c:pt idx="359">
                  <c:v>7.1701195434496281</c:v>
                </c:pt>
                <c:pt idx="360">
                  <c:v>7.6496926237115144</c:v>
                </c:pt>
                <c:pt idx="361">
                  <c:v>7.1701195434496281</c:v>
                </c:pt>
                <c:pt idx="362">
                  <c:v>7.0030654587864616</c:v>
                </c:pt>
                <c:pt idx="363">
                  <c:v>7.4383835300443071</c:v>
                </c:pt>
                <c:pt idx="364">
                  <c:v>7.3777589082278725</c:v>
                </c:pt>
                <c:pt idx="365">
                  <c:v>7.3132203870903014</c:v>
                </c:pt>
                <c:pt idx="366">
                  <c:v>7.1308988302963465</c:v>
                </c:pt>
                <c:pt idx="367">
                  <c:v>7.2078598714324755</c:v>
                </c:pt>
                <c:pt idx="368">
                  <c:v>7.2078598714324755</c:v>
                </c:pt>
                <c:pt idx="369">
                  <c:v>7.4085305668946262</c:v>
                </c:pt>
                <c:pt idx="370">
                  <c:v>7.4673710669175595</c:v>
                </c:pt>
                <c:pt idx="371">
                  <c:v>7.3460102099132927</c:v>
                </c:pt>
                <c:pt idx="372">
                  <c:v>7.3777589082278725</c:v>
                </c:pt>
                <c:pt idx="373">
                  <c:v>7.4085305668946262</c:v>
                </c:pt>
                <c:pt idx="374">
                  <c:v>7.1701195434496281</c:v>
                </c:pt>
                <c:pt idx="375">
                  <c:v>7.6255950721324535</c:v>
                </c:pt>
                <c:pt idx="376">
                  <c:v>7.3777589082278725</c:v>
                </c:pt>
                <c:pt idx="377">
                  <c:v>7.3460102099132927</c:v>
                </c:pt>
                <c:pt idx="378">
                  <c:v>7.4955419438842563</c:v>
                </c:pt>
                <c:pt idx="379">
                  <c:v>7.3777589082278725</c:v>
                </c:pt>
                <c:pt idx="380">
                  <c:v>7.4955419438842563</c:v>
                </c:pt>
                <c:pt idx="381">
                  <c:v>7.6732231211217083</c:v>
                </c:pt>
                <c:pt idx="382">
                  <c:v>7.5229409180723703</c:v>
                </c:pt>
                <c:pt idx="383">
                  <c:v>7.2078598714324755</c:v>
                </c:pt>
                <c:pt idx="384">
                  <c:v>7.718685495198466</c:v>
                </c:pt>
                <c:pt idx="385">
                  <c:v>7.3460102099132927</c:v>
                </c:pt>
                <c:pt idx="386">
                  <c:v>7.0030654587864616</c:v>
                </c:pt>
                <c:pt idx="387">
                  <c:v>7.0030654587864616</c:v>
                </c:pt>
                <c:pt idx="388">
                  <c:v>7.4383835300443071</c:v>
                </c:pt>
                <c:pt idx="389">
                  <c:v>7.4085305668946262</c:v>
                </c:pt>
                <c:pt idx="390">
                  <c:v>7.4085305668946262</c:v>
                </c:pt>
                <c:pt idx="391">
                  <c:v>7.4673710669175595</c:v>
                </c:pt>
                <c:pt idx="392">
                  <c:v>7.6009024595420822</c:v>
                </c:pt>
                <c:pt idx="393">
                  <c:v>7.5496091651545321</c:v>
                </c:pt>
                <c:pt idx="394">
                  <c:v>7.3460102099132927</c:v>
                </c:pt>
                <c:pt idx="395">
                  <c:v>7.1701195434496281</c:v>
                </c:pt>
                <c:pt idx="396">
                  <c:v>7.3777589082278725</c:v>
                </c:pt>
                <c:pt idx="397">
                  <c:v>7.8240460108562919</c:v>
                </c:pt>
                <c:pt idx="398">
                  <c:v>7.4383835300443071</c:v>
                </c:pt>
                <c:pt idx="399">
                  <c:v>6.9077552789821368</c:v>
                </c:pt>
                <c:pt idx="400">
                  <c:v>7.4383835300443071</c:v>
                </c:pt>
                <c:pt idx="401">
                  <c:v>7.4085305668946262</c:v>
                </c:pt>
                <c:pt idx="402">
                  <c:v>7.696212639346407</c:v>
                </c:pt>
                <c:pt idx="403">
                  <c:v>7.0030654587864616</c:v>
                </c:pt>
                <c:pt idx="404">
                  <c:v>7.5496091651545321</c:v>
                </c:pt>
                <c:pt idx="405">
                  <c:v>7.2793188354146201</c:v>
                </c:pt>
                <c:pt idx="406">
                  <c:v>7.2793188354146201</c:v>
                </c:pt>
                <c:pt idx="407">
                  <c:v>7.4673710669175595</c:v>
                </c:pt>
                <c:pt idx="408">
                  <c:v>7.3777589082278725</c:v>
                </c:pt>
                <c:pt idx="409">
                  <c:v>7.3777589082278725</c:v>
                </c:pt>
                <c:pt idx="410">
                  <c:v>7.4085305668946262</c:v>
                </c:pt>
                <c:pt idx="411">
                  <c:v>7.0475172213572961</c:v>
                </c:pt>
              </c:numCache>
            </c:numRef>
          </c:xVal>
          <c:yVal>
            <c:numRef>
              <c:f>'mtst0903.3 take 2'!$T$26:$T$437</c:f>
              <c:numCache>
                <c:formatCode>General</c:formatCode>
                <c:ptCount val="412"/>
                <c:pt idx="0">
                  <c:v>-0.13063074886966497</c:v>
                </c:pt>
                <c:pt idx="1">
                  <c:v>0.21168920123637847</c:v>
                </c:pt>
                <c:pt idx="2">
                  <c:v>-4.1830483445778555E-2</c:v>
                </c:pt>
                <c:pt idx="3">
                  <c:v>-0.19632921030842532</c:v>
                </c:pt>
                <c:pt idx="4">
                  <c:v>-0.12680780154261839</c:v>
                </c:pt>
                <c:pt idx="5">
                  <c:v>0.13266522588332386</c:v>
                </c:pt>
                <c:pt idx="6">
                  <c:v>0.18240354226784916</c:v>
                </c:pt>
                <c:pt idx="7">
                  <c:v>-9.8988897285726907E-2</c:v>
                </c:pt>
                <c:pt idx="8">
                  <c:v>-0.15945118740515696</c:v>
                </c:pt>
                <c:pt idx="9">
                  <c:v>2.0079881039725578E-2</c:v>
                </c:pt>
                <c:pt idx="10">
                  <c:v>-9.4719486991118984E-2</c:v>
                </c:pt>
                <c:pt idx="11">
                  <c:v>-0.1913622174167422</c:v>
                </c:pt>
                <c:pt idx="12">
                  <c:v>-8.8015125856843568E-2</c:v>
                </c:pt>
                <c:pt idx="13">
                  <c:v>7.1529534933869598E-3</c:v>
                </c:pt>
                <c:pt idx="14">
                  <c:v>-0.30892189939042325</c:v>
                </c:pt>
                <c:pt idx="15">
                  <c:v>1.7668493907581961E-2</c:v>
                </c:pt>
                <c:pt idx="16">
                  <c:v>-3.0780647259193827E-2</c:v>
                </c:pt>
                <c:pt idx="17">
                  <c:v>-0.11775017304115565</c:v>
                </c:pt>
                <c:pt idx="18">
                  <c:v>0.21037835136653982</c:v>
                </c:pt>
                <c:pt idx="19">
                  <c:v>-0.18268825993707516</c:v>
                </c:pt>
                <c:pt idx="20">
                  <c:v>-0.10340920249595165</c:v>
                </c:pt>
                <c:pt idx="21">
                  <c:v>0.24621103518246734</c:v>
                </c:pt>
                <c:pt idx="22">
                  <c:v>0.13605304106126148</c:v>
                </c:pt>
                <c:pt idx="23">
                  <c:v>7.5802363988779931E-2</c:v>
                </c:pt>
                <c:pt idx="24">
                  <c:v>0.3627986134340766</c:v>
                </c:pt>
                <c:pt idx="25">
                  <c:v>0.16723656994841285</c:v>
                </c:pt>
                <c:pt idx="26">
                  <c:v>8.9923269333761269E-2</c:v>
                </c:pt>
                <c:pt idx="27">
                  <c:v>-0.22991675585006099</c:v>
                </c:pt>
                <c:pt idx="28">
                  <c:v>-1.8733580013195805E-2</c:v>
                </c:pt>
                <c:pt idx="29">
                  <c:v>4.3367088235626738E-2</c:v>
                </c:pt>
                <c:pt idx="30">
                  <c:v>5.5408821890429394E-2</c:v>
                </c:pt>
                <c:pt idx="31">
                  <c:v>0.1305784744032632</c:v>
                </c:pt>
                <c:pt idx="32">
                  <c:v>2.0577391846860138E-2</c:v>
                </c:pt>
                <c:pt idx="33">
                  <c:v>-5.1973436600331269E-2</c:v>
                </c:pt>
                <c:pt idx="34">
                  <c:v>8.7288630733176831E-2</c:v>
                </c:pt>
                <c:pt idx="35">
                  <c:v>0.20116102405792091</c:v>
                </c:pt>
                <c:pt idx="36">
                  <c:v>-4.6300569469739372E-3</c:v>
                </c:pt>
                <c:pt idx="37">
                  <c:v>-0.10884175618530989</c:v>
                </c:pt>
                <c:pt idx="38">
                  <c:v>-0.23084102839053067</c:v>
                </c:pt>
                <c:pt idx="39">
                  <c:v>-0.10439379349286071</c:v>
                </c:pt>
                <c:pt idx="40">
                  <c:v>0.10259483894156141</c:v>
                </c:pt>
                <c:pt idx="41">
                  <c:v>2.2657294536573502E-2</c:v>
                </c:pt>
                <c:pt idx="42">
                  <c:v>-8.0758918829491932E-2</c:v>
                </c:pt>
                <c:pt idx="43">
                  <c:v>-4.3330800269648861E-2</c:v>
                </c:pt>
                <c:pt idx="44">
                  <c:v>0.16886861772559847</c:v>
                </c:pt>
                <c:pt idx="45">
                  <c:v>-4.1830483445778555E-2</c:v>
                </c:pt>
                <c:pt idx="46">
                  <c:v>0.1021772432269259</c:v>
                </c:pt>
                <c:pt idx="47">
                  <c:v>3.2317252049042011E-2</c:v>
                </c:pt>
                <c:pt idx="48">
                  <c:v>8.1985473894263805E-5</c:v>
                </c:pt>
                <c:pt idx="49">
                  <c:v>4.5623118290484044E-2</c:v>
                </c:pt>
                <c:pt idx="50">
                  <c:v>-8.9889237434036318E-2</c:v>
                </c:pt>
                <c:pt idx="51">
                  <c:v>0.20369095581293095</c:v>
                </c:pt>
                <c:pt idx="52">
                  <c:v>-6.4303339297836715E-2</c:v>
                </c:pt>
                <c:pt idx="53">
                  <c:v>-9.3123777833328703E-2</c:v>
                </c:pt>
                <c:pt idx="54">
                  <c:v>-5.2847486830735591E-2</c:v>
                </c:pt>
                <c:pt idx="55">
                  <c:v>-4.3330800269648861E-2</c:v>
                </c:pt>
                <c:pt idx="56">
                  <c:v>-8.6815912209386781E-2</c:v>
                </c:pt>
                <c:pt idx="57">
                  <c:v>-3.3980696064189075E-2</c:v>
                </c:pt>
                <c:pt idx="58">
                  <c:v>3.2317252049042011E-2</c:v>
                </c:pt>
                <c:pt idx="59">
                  <c:v>-2.1552219245698723E-2</c:v>
                </c:pt>
                <c:pt idx="60">
                  <c:v>-0.1839058564205942</c:v>
                </c:pt>
                <c:pt idx="61">
                  <c:v>-9.8424995327054177E-2</c:v>
                </c:pt>
                <c:pt idx="62">
                  <c:v>-8.424818712382276E-2</c:v>
                </c:pt>
                <c:pt idx="63">
                  <c:v>-8.3991116638850727E-2</c:v>
                </c:pt>
                <c:pt idx="64">
                  <c:v>-8.6815912209386781E-2</c:v>
                </c:pt>
                <c:pt idx="65">
                  <c:v>-1.5853311471632381E-2</c:v>
                </c:pt>
                <c:pt idx="66">
                  <c:v>2.0079881039725578E-2</c:v>
                </c:pt>
                <c:pt idx="67">
                  <c:v>3.4309656383904041E-3</c:v>
                </c:pt>
                <c:pt idx="68">
                  <c:v>-5.1973436600331269E-2</c:v>
                </c:pt>
                <c:pt idx="69">
                  <c:v>-9.9040947458316708E-2</c:v>
                </c:pt>
                <c:pt idx="70">
                  <c:v>-1.1914604036268983E-2</c:v>
                </c:pt>
                <c:pt idx="71">
                  <c:v>-9.0247658862363522E-3</c:v>
                </c:pt>
                <c:pt idx="72">
                  <c:v>0.17238443712412987</c:v>
                </c:pt>
                <c:pt idx="73">
                  <c:v>0.2740338651137737</c:v>
                </c:pt>
                <c:pt idx="74">
                  <c:v>-6.6889398034406966E-2</c:v>
                </c:pt>
                <c:pt idx="75">
                  <c:v>-9.2386957258842273E-2</c:v>
                </c:pt>
                <c:pt idx="76">
                  <c:v>-2.3642929974105442E-2</c:v>
                </c:pt>
                <c:pt idx="77">
                  <c:v>-0.13020167744873312</c:v>
                </c:pt>
                <c:pt idx="78">
                  <c:v>-3.2748690939111924E-2</c:v>
                </c:pt>
                <c:pt idx="79">
                  <c:v>-0.14617942662295391</c:v>
                </c:pt>
                <c:pt idx="80">
                  <c:v>9.5228438957235539E-3</c:v>
                </c:pt>
                <c:pt idx="81">
                  <c:v>7.208537037646856E-2</c:v>
                </c:pt>
                <c:pt idx="82">
                  <c:v>2.3288598366042024E-2</c:v>
                </c:pt>
                <c:pt idx="83">
                  <c:v>7.8100931300694398E-2</c:v>
                </c:pt>
                <c:pt idx="84">
                  <c:v>-0.27351884899955614</c:v>
                </c:pt>
                <c:pt idx="85">
                  <c:v>-2.7282893954684084E-2</c:v>
                </c:pt>
                <c:pt idx="86">
                  <c:v>5.3320885464916756E-2</c:v>
                </c:pt>
                <c:pt idx="87">
                  <c:v>-4.3619371880035729E-2</c:v>
                </c:pt>
                <c:pt idx="88">
                  <c:v>-5.9416938021271903E-2</c:v>
                </c:pt>
                <c:pt idx="89">
                  <c:v>0.17998838645180548</c:v>
                </c:pt>
                <c:pt idx="90">
                  <c:v>-0.1704223117897179</c:v>
                </c:pt>
                <c:pt idx="91">
                  <c:v>-4.8757301554203991E-2</c:v>
                </c:pt>
                <c:pt idx="92">
                  <c:v>-8.6815912209386781E-2</c:v>
                </c:pt>
                <c:pt idx="93">
                  <c:v>6.4620506611467121E-2</c:v>
                </c:pt>
                <c:pt idx="94">
                  <c:v>1.4842715520407168E-2</c:v>
                </c:pt>
                <c:pt idx="95">
                  <c:v>6.402850535693716E-2</c:v>
                </c:pt>
                <c:pt idx="96">
                  <c:v>-0.13632876998430277</c:v>
                </c:pt>
                <c:pt idx="97">
                  <c:v>-1.5853311471632381E-2</c:v>
                </c:pt>
                <c:pt idx="98">
                  <c:v>-4.1830483445778555E-2</c:v>
                </c:pt>
                <c:pt idx="99">
                  <c:v>-0.11601823326593141</c:v>
                </c:pt>
                <c:pt idx="100">
                  <c:v>7.5412650726562447E-2</c:v>
                </c:pt>
                <c:pt idx="101">
                  <c:v>0.34688552501071435</c:v>
                </c:pt>
                <c:pt idx="102">
                  <c:v>-8.9470131104974371E-2</c:v>
                </c:pt>
                <c:pt idx="103">
                  <c:v>-0.10261771264199204</c:v>
                </c:pt>
                <c:pt idx="104">
                  <c:v>0.18169465312364252</c:v>
                </c:pt>
                <c:pt idx="105">
                  <c:v>5.4985217972479461E-2</c:v>
                </c:pt>
                <c:pt idx="106">
                  <c:v>4.2302608685441001E-2</c:v>
                </c:pt>
                <c:pt idx="107">
                  <c:v>0.2267270786009199</c:v>
                </c:pt>
                <c:pt idx="108">
                  <c:v>6.3148655891309247E-2</c:v>
                </c:pt>
                <c:pt idx="109">
                  <c:v>6.5328189369816769E-2</c:v>
                </c:pt>
                <c:pt idx="110">
                  <c:v>-9.2386957258842273E-2</c:v>
                </c:pt>
                <c:pt idx="111">
                  <c:v>-2.4841161790906341E-2</c:v>
                </c:pt>
                <c:pt idx="112">
                  <c:v>9.8143198650110008E-2</c:v>
                </c:pt>
                <c:pt idx="113">
                  <c:v>-0.13585492058103377</c:v>
                </c:pt>
                <c:pt idx="114">
                  <c:v>0.17971735871064176</c:v>
                </c:pt>
                <c:pt idx="115">
                  <c:v>-1.3867390362023002E-2</c:v>
                </c:pt>
                <c:pt idx="116">
                  <c:v>-1.8976042338508137E-2</c:v>
                </c:pt>
                <c:pt idx="117">
                  <c:v>1.8100490976573624E-2</c:v>
                </c:pt>
                <c:pt idx="118">
                  <c:v>-0.12880000922774038</c:v>
                </c:pt>
                <c:pt idx="119">
                  <c:v>0.13118868068586131</c:v>
                </c:pt>
                <c:pt idx="120">
                  <c:v>-0.15000430474491289</c:v>
                </c:pt>
                <c:pt idx="121">
                  <c:v>-4.1830483445778555E-2</c:v>
                </c:pt>
                <c:pt idx="122">
                  <c:v>-0.1566932928957101</c:v>
                </c:pt>
                <c:pt idx="123">
                  <c:v>-0.11082335493273021</c:v>
                </c:pt>
                <c:pt idx="124">
                  <c:v>3.4829414554060634E-2</c:v>
                </c:pt>
                <c:pt idx="125">
                  <c:v>-4.5293884828794262E-3</c:v>
                </c:pt>
                <c:pt idx="126">
                  <c:v>-2.1552219245698723E-2</c:v>
                </c:pt>
                <c:pt idx="127">
                  <c:v>-7.5230298764598302E-2</c:v>
                </c:pt>
                <c:pt idx="128">
                  <c:v>-8.9889237434036318E-2</c:v>
                </c:pt>
                <c:pt idx="129">
                  <c:v>-1.5842996266393072E-3</c:v>
                </c:pt>
                <c:pt idx="130">
                  <c:v>0.16362310473885699</c:v>
                </c:pt>
                <c:pt idx="131">
                  <c:v>-0.14346650180119092</c:v>
                </c:pt>
                <c:pt idx="132">
                  <c:v>-5.0539756118951118E-2</c:v>
                </c:pt>
                <c:pt idx="133">
                  <c:v>4.5865981579495951E-3</c:v>
                </c:pt>
                <c:pt idx="134">
                  <c:v>-0.1322574063101829</c:v>
                </c:pt>
                <c:pt idx="135">
                  <c:v>0.4201495277205165</c:v>
                </c:pt>
                <c:pt idx="136">
                  <c:v>0.25157297832385161</c:v>
                </c:pt>
                <c:pt idx="137">
                  <c:v>-2.3623565307389072E-2</c:v>
                </c:pt>
                <c:pt idx="138">
                  <c:v>-1.1914604036268983E-2</c:v>
                </c:pt>
                <c:pt idx="139">
                  <c:v>-6.4672781077868891E-2</c:v>
                </c:pt>
                <c:pt idx="140">
                  <c:v>8.338031888127162E-2</c:v>
                </c:pt>
                <c:pt idx="141">
                  <c:v>3.556506871899856E-2</c:v>
                </c:pt>
                <c:pt idx="142">
                  <c:v>-8.660363990664699E-2</c:v>
                </c:pt>
                <c:pt idx="143">
                  <c:v>1.2158838096612001E-2</c:v>
                </c:pt>
                <c:pt idx="144">
                  <c:v>-3.6787174814030266E-3</c:v>
                </c:pt>
                <c:pt idx="145">
                  <c:v>-2.1552219245698723E-2</c:v>
                </c:pt>
                <c:pt idx="146">
                  <c:v>9.5876711499052192E-3</c:v>
                </c:pt>
                <c:pt idx="147">
                  <c:v>9.8443961969838512E-3</c:v>
                </c:pt>
                <c:pt idx="148">
                  <c:v>-0.10485211011074824</c:v>
                </c:pt>
                <c:pt idx="149">
                  <c:v>-1.5425829734390106E-3</c:v>
                </c:pt>
                <c:pt idx="150">
                  <c:v>0.10789989117125565</c:v>
                </c:pt>
                <c:pt idx="151">
                  <c:v>0.17742596875021377</c:v>
                </c:pt>
                <c:pt idx="152">
                  <c:v>0.21714649071172332</c:v>
                </c:pt>
                <c:pt idx="153">
                  <c:v>5.8922485496829324E-2</c:v>
                </c:pt>
                <c:pt idx="154">
                  <c:v>0.15453078739643011</c:v>
                </c:pt>
                <c:pt idx="155">
                  <c:v>-2.6819564829924758E-2</c:v>
                </c:pt>
                <c:pt idx="156">
                  <c:v>-0.10493382818475006</c:v>
                </c:pt>
                <c:pt idx="157">
                  <c:v>3.3070824727339243E-2</c:v>
                </c:pt>
                <c:pt idx="158">
                  <c:v>-0.15996000885951922</c:v>
                </c:pt>
                <c:pt idx="159">
                  <c:v>0.13889536419038606</c:v>
                </c:pt>
                <c:pt idx="160">
                  <c:v>0.12762743185336589</c:v>
                </c:pt>
                <c:pt idx="161">
                  <c:v>4.2302608685441001E-2</c:v>
                </c:pt>
                <c:pt idx="162">
                  <c:v>0.10752525456506845</c:v>
                </c:pt>
                <c:pt idx="163">
                  <c:v>-3.2747610343086819E-2</c:v>
                </c:pt>
                <c:pt idx="164">
                  <c:v>0.15918392712928231</c:v>
                </c:pt>
                <c:pt idx="165">
                  <c:v>-7.556569075493158E-2</c:v>
                </c:pt>
                <c:pt idx="166">
                  <c:v>1.6602533619833437E-2</c:v>
                </c:pt>
                <c:pt idx="167">
                  <c:v>-7.4235335810048042E-2</c:v>
                </c:pt>
                <c:pt idx="168">
                  <c:v>2.0141393202251834E-2</c:v>
                </c:pt>
                <c:pt idx="169">
                  <c:v>-3.1543013812882492E-3</c:v>
                </c:pt>
                <c:pt idx="170">
                  <c:v>-3.7759156928926174E-2</c:v>
                </c:pt>
                <c:pt idx="171">
                  <c:v>-3.7759156928926174E-2</c:v>
                </c:pt>
                <c:pt idx="172">
                  <c:v>0.1214783826244048</c:v>
                </c:pt>
                <c:pt idx="173">
                  <c:v>-0.12414377112774666</c:v>
                </c:pt>
                <c:pt idx="174">
                  <c:v>-5.9666441058805475E-2</c:v>
                </c:pt>
                <c:pt idx="175">
                  <c:v>8.5669395788070091E-2</c:v>
                </c:pt>
                <c:pt idx="176">
                  <c:v>0.17815182183059974</c:v>
                </c:pt>
                <c:pt idx="177">
                  <c:v>9.4409728426672501E-2</c:v>
                </c:pt>
                <c:pt idx="178">
                  <c:v>0.12938496725872106</c:v>
                </c:pt>
                <c:pt idx="179">
                  <c:v>-2.1503440049484013E-2</c:v>
                </c:pt>
                <c:pt idx="180">
                  <c:v>0.13045906428517284</c:v>
                </c:pt>
                <c:pt idx="181">
                  <c:v>-0.12497973709289845</c:v>
                </c:pt>
                <c:pt idx="182">
                  <c:v>-7.5454253761387591E-2</c:v>
                </c:pt>
                <c:pt idx="183">
                  <c:v>3.131372166431845E-2</c:v>
                </c:pt>
                <c:pt idx="184">
                  <c:v>-3.8576052532448557E-3</c:v>
                </c:pt>
                <c:pt idx="185">
                  <c:v>-0.11767365949498121</c:v>
                </c:pt>
                <c:pt idx="186">
                  <c:v>-0.10283652078733319</c:v>
                </c:pt>
                <c:pt idx="187">
                  <c:v>-5.3966578951468946E-2</c:v>
                </c:pt>
                <c:pt idx="188">
                  <c:v>2.8880130746760102E-3</c:v>
                </c:pt>
                <c:pt idx="189">
                  <c:v>5.885498331529071E-2</c:v>
                </c:pt>
                <c:pt idx="190">
                  <c:v>0.1310843109726143</c:v>
                </c:pt>
                <c:pt idx="191">
                  <c:v>-2.8505714923801051E-2</c:v>
                </c:pt>
                <c:pt idx="192">
                  <c:v>0.23492791069434382</c:v>
                </c:pt>
                <c:pt idx="193">
                  <c:v>5.2717018070072896E-2</c:v>
                </c:pt>
                <c:pt idx="194">
                  <c:v>2.8046572709365947E-2</c:v>
                </c:pt>
                <c:pt idx="195">
                  <c:v>0.14768929755282301</c:v>
                </c:pt>
                <c:pt idx="196">
                  <c:v>-1.7195689640914225E-2</c:v>
                </c:pt>
                <c:pt idx="197">
                  <c:v>-3.8280836862462309E-2</c:v>
                </c:pt>
                <c:pt idx="198">
                  <c:v>-3.0353774218426111E-2</c:v>
                </c:pt>
                <c:pt idx="199">
                  <c:v>4.1138258063160293E-2</c:v>
                </c:pt>
                <c:pt idx="200">
                  <c:v>-0.10689534583790739</c:v>
                </c:pt>
                <c:pt idx="201">
                  <c:v>-6.5335396916092137E-2</c:v>
                </c:pt>
                <c:pt idx="202">
                  <c:v>-5.0861548067835827E-2</c:v>
                </c:pt>
                <c:pt idx="203">
                  <c:v>0.10790483775066484</c:v>
                </c:pt>
                <c:pt idx="204">
                  <c:v>-1.8753403576791783E-2</c:v>
                </c:pt>
                <c:pt idx="205">
                  <c:v>2.9170942734360494E-2</c:v>
                </c:pt>
                <c:pt idx="206">
                  <c:v>-0.16660046880192603</c:v>
                </c:pt>
                <c:pt idx="207">
                  <c:v>6.0622364719851163E-2</c:v>
                </c:pt>
                <c:pt idx="208">
                  <c:v>6.7018318857972048E-3</c:v>
                </c:pt>
                <c:pt idx="209">
                  <c:v>-3.7193585206747315E-2</c:v>
                </c:pt>
                <c:pt idx="210">
                  <c:v>9.9854030780026193E-2</c:v>
                </c:pt>
                <c:pt idx="211">
                  <c:v>0.11996893217794025</c:v>
                </c:pt>
                <c:pt idx="212">
                  <c:v>-1.3540109730019623E-2</c:v>
                </c:pt>
                <c:pt idx="213">
                  <c:v>3.4086303686446939E-3</c:v>
                </c:pt>
                <c:pt idx="214">
                  <c:v>-0.1592285486434406</c:v>
                </c:pt>
                <c:pt idx="215">
                  <c:v>-3.5691461216197595E-2</c:v>
                </c:pt>
                <c:pt idx="216">
                  <c:v>-6.5335396916092137E-2</c:v>
                </c:pt>
                <c:pt idx="217">
                  <c:v>0.10698851063353132</c:v>
                </c:pt>
                <c:pt idx="218">
                  <c:v>1.38758881023886E-2</c:v>
                </c:pt>
                <c:pt idx="219">
                  <c:v>-6.2186357716017326E-2</c:v>
                </c:pt>
                <c:pt idx="220">
                  <c:v>2.6807923060252037E-2</c:v>
                </c:pt>
                <c:pt idx="221">
                  <c:v>0.13248855676238591</c:v>
                </c:pt>
                <c:pt idx="222">
                  <c:v>5.917449928825036E-2</c:v>
                </c:pt>
                <c:pt idx="223">
                  <c:v>-0.10072725337158239</c:v>
                </c:pt>
                <c:pt idx="224">
                  <c:v>8.2265103889723079E-2</c:v>
                </c:pt>
                <c:pt idx="225">
                  <c:v>-6.1468011786647736E-2</c:v>
                </c:pt>
                <c:pt idx="226">
                  <c:v>2.9170942734360494E-2</c:v>
                </c:pt>
                <c:pt idx="227">
                  <c:v>-7.9944305144845629E-3</c:v>
                </c:pt>
                <c:pt idx="228">
                  <c:v>-0.18127677818453414</c:v>
                </c:pt>
                <c:pt idx="229">
                  <c:v>0.11715236289016495</c:v>
                </c:pt>
                <c:pt idx="230">
                  <c:v>-8.2828473926150892E-2</c:v>
                </c:pt>
                <c:pt idx="231">
                  <c:v>2.0749849688753486E-2</c:v>
                </c:pt>
                <c:pt idx="232">
                  <c:v>7.3264138276615043E-2</c:v>
                </c:pt>
                <c:pt idx="233">
                  <c:v>-5.2702395802768365E-3</c:v>
                </c:pt>
                <c:pt idx="234">
                  <c:v>-5.7104897779577612E-2</c:v>
                </c:pt>
                <c:pt idx="235">
                  <c:v>-2.5256938613930302E-2</c:v>
                </c:pt>
                <c:pt idx="236">
                  <c:v>0.11836995937368222</c:v>
                </c:pt>
                <c:pt idx="237">
                  <c:v>-3.7759156928926174E-2</c:v>
                </c:pt>
                <c:pt idx="238">
                  <c:v>-0.14907728867195935</c:v>
                </c:pt>
                <c:pt idx="239">
                  <c:v>8.0376706938853459E-2</c:v>
                </c:pt>
                <c:pt idx="240">
                  <c:v>-4.4628563694265821E-2</c:v>
                </c:pt>
                <c:pt idx="241">
                  <c:v>-0.19298095736335341</c:v>
                </c:pt>
                <c:pt idx="242">
                  <c:v>-1.2882300002619473E-2</c:v>
                </c:pt>
                <c:pt idx="243">
                  <c:v>5.9648348691519359E-2</c:v>
                </c:pt>
                <c:pt idx="244">
                  <c:v>-3.9513152944223862E-3</c:v>
                </c:pt>
                <c:pt idx="245">
                  <c:v>-9.9404674108750868E-2</c:v>
                </c:pt>
                <c:pt idx="246">
                  <c:v>4.1323593117160939E-2</c:v>
                </c:pt>
                <c:pt idx="247">
                  <c:v>-4.8606758308324061E-2</c:v>
                </c:pt>
                <c:pt idx="248">
                  <c:v>9.5001432914756379E-2</c:v>
                </c:pt>
                <c:pt idx="249">
                  <c:v>7.3623702889387133E-2</c:v>
                </c:pt>
                <c:pt idx="250">
                  <c:v>9.7650397740677519E-2</c:v>
                </c:pt>
                <c:pt idx="251">
                  <c:v>-6.8436681102740593E-2</c:v>
                </c:pt>
                <c:pt idx="252">
                  <c:v>-2.8648770967180326E-2</c:v>
                </c:pt>
                <c:pt idx="253">
                  <c:v>0.11836995937368222</c:v>
                </c:pt>
                <c:pt idx="254">
                  <c:v>-0.13236603286129345</c:v>
                </c:pt>
                <c:pt idx="255">
                  <c:v>-0.12819707895600096</c:v>
                </c:pt>
                <c:pt idx="256">
                  <c:v>-3.7709455733905273E-2</c:v>
                </c:pt>
                <c:pt idx="257">
                  <c:v>9.5247402830144878E-2</c:v>
                </c:pt>
                <c:pt idx="258">
                  <c:v>8.3177849066933263E-2</c:v>
                </c:pt>
                <c:pt idx="259">
                  <c:v>-9.8281277186584859E-2</c:v>
                </c:pt>
                <c:pt idx="260">
                  <c:v>5.885498331529071E-2</c:v>
                </c:pt>
                <c:pt idx="261">
                  <c:v>9.7650397740677519E-2</c:v>
                </c:pt>
                <c:pt idx="262">
                  <c:v>-5.8922953072595874E-2</c:v>
                </c:pt>
                <c:pt idx="263">
                  <c:v>-5.962557768603105E-2</c:v>
                </c:pt>
                <c:pt idx="264">
                  <c:v>-4.0303553870108644E-2</c:v>
                </c:pt>
                <c:pt idx="265">
                  <c:v>-3.2200295546402913E-5</c:v>
                </c:pt>
                <c:pt idx="266">
                  <c:v>5.7588420432239218E-2</c:v>
                </c:pt>
                <c:pt idx="267">
                  <c:v>-8.6677377724312166E-2</c:v>
                </c:pt>
                <c:pt idx="268">
                  <c:v>4.6116589773411931E-2</c:v>
                </c:pt>
                <c:pt idx="269">
                  <c:v>0.17239589785691045</c:v>
                </c:pt>
                <c:pt idx="270">
                  <c:v>-2.248743781705187E-2</c:v>
                </c:pt>
                <c:pt idx="271">
                  <c:v>4.3892503871179045E-2</c:v>
                </c:pt>
                <c:pt idx="272">
                  <c:v>-0.19644686503617237</c:v>
                </c:pt>
                <c:pt idx="273">
                  <c:v>6.8116068069942415E-2</c:v>
                </c:pt>
                <c:pt idx="274">
                  <c:v>-8.2851713915763625E-2</c:v>
                </c:pt>
                <c:pt idx="275">
                  <c:v>-8.6064320843224351E-2</c:v>
                </c:pt>
                <c:pt idx="276">
                  <c:v>-5.4154186018752881E-2</c:v>
                </c:pt>
                <c:pt idx="277">
                  <c:v>-2.3683056647216816E-2</c:v>
                </c:pt>
                <c:pt idx="278">
                  <c:v>-0.12457665031529785</c:v>
                </c:pt>
                <c:pt idx="279">
                  <c:v>0.21659145431972959</c:v>
                </c:pt>
                <c:pt idx="280">
                  <c:v>3.3770753951113619E-2</c:v>
                </c:pt>
                <c:pt idx="281">
                  <c:v>-4.4628563694265821E-2</c:v>
                </c:pt>
                <c:pt idx="282">
                  <c:v>-2.7116549588155792E-2</c:v>
                </c:pt>
                <c:pt idx="283">
                  <c:v>-7.6861034384071658E-2</c:v>
                </c:pt>
                <c:pt idx="284">
                  <c:v>5.0927807143958503E-2</c:v>
                </c:pt>
                <c:pt idx="285">
                  <c:v>0.13527993943743688</c:v>
                </c:pt>
                <c:pt idx="286">
                  <c:v>8.4683943928387961E-2</c:v>
                </c:pt>
                <c:pt idx="287">
                  <c:v>-0.14311041992527329</c:v>
                </c:pt>
                <c:pt idx="288">
                  <c:v>-1.0189941332948038E-2</c:v>
                </c:pt>
                <c:pt idx="289">
                  <c:v>5.4743910118938643E-2</c:v>
                </c:pt>
                <c:pt idx="290">
                  <c:v>0.17546886165989761</c:v>
                </c:pt>
                <c:pt idx="291">
                  <c:v>5.5194213605233244E-2</c:v>
                </c:pt>
                <c:pt idx="292">
                  <c:v>-7.400790516371103E-3</c:v>
                </c:pt>
                <c:pt idx="293">
                  <c:v>-4.4628563694265821E-2</c:v>
                </c:pt>
                <c:pt idx="294">
                  <c:v>2.7540204200477092E-2</c:v>
                </c:pt>
                <c:pt idx="295">
                  <c:v>6.6661408837145331E-2</c:v>
                </c:pt>
                <c:pt idx="296">
                  <c:v>-1.0184782343815257E-2</c:v>
                </c:pt>
                <c:pt idx="297">
                  <c:v>4.2690969704132442E-2</c:v>
                </c:pt>
                <c:pt idx="298">
                  <c:v>6.9870833633602913E-2</c:v>
                </c:pt>
                <c:pt idx="299">
                  <c:v>1.1377194565850957E-2</c:v>
                </c:pt>
                <c:pt idx="300">
                  <c:v>1.5829862155314345E-3</c:v>
                </c:pt>
                <c:pt idx="301">
                  <c:v>-0.17899471538861356</c:v>
                </c:pt>
                <c:pt idx="302">
                  <c:v>5.5686198641646811E-2</c:v>
                </c:pt>
                <c:pt idx="303">
                  <c:v>-5.3966578951468946E-2</c:v>
                </c:pt>
                <c:pt idx="304">
                  <c:v>-1.4179552601110146E-3</c:v>
                </c:pt>
                <c:pt idx="305">
                  <c:v>-2.248743781705187E-2</c:v>
                </c:pt>
                <c:pt idx="306">
                  <c:v>3.4086303686446939E-3</c:v>
                </c:pt>
                <c:pt idx="307">
                  <c:v>-1.4179552601110146E-3</c:v>
                </c:pt>
                <c:pt idx="308">
                  <c:v>0.15911656198919566</c:v>
                </c:pt>
                <c:pt idx="309">
                  <c:v>6.7335848213895488E-2</c:v>
                </c:pt>
                <c:pt idx="310">
                  <c:v>-9.5310154069004227E-2</c:v>
                </c:pt>
                <c:pt idx="311">
                  <c:v>3.3770753951113619E-2</c:v>
                </c:pt>
                <c:pt idx="312">
                  <c:v>-0.13855460338941228</c:v>
                </c:pt>
                <c:pt idx="313">
                  <c:v>5.2717018070072896E-2</c:v>
                </c:pt>
                <c:pt idx="314">
                  <c:v>5.1393936706356058E-2</c:v>
                </c:pt>
                <c:pt idx="315">
                  <c:v>-9.9151551949487882E-2</c:v>
                </c:pt>
                <c:pt idx="316">
                  <c:v>7.1280658335970415E-2</c:v>
                </c:pt>
                <c:pt idx="317">
                  <c:v>0.10508126230341297</c:v>
                </c:pt>
                <c:pt idx="318">
                  <c:v>0.1679074940250409</c:v>
                </c:pt>
                <c:pt idx="319">
                  <c:v>0.1494272346081349</c:v>
                </c:pt>
                <c:pt idx="320">
                  <c:v>-7.4796302228886447E-2</c:v>
                </c:pt>
                <c:pt idx="321">
                  <c:v>-4.1227553174039144E-2</c:v>
                </c:pt>
                <c:pt idx="322">
                  <c:v>-2.7335005417189251E-2</c:v>
                </c:pt>
                <c:pt idx="323">
                  <c:v>5.2590193022586718E-2</c:v>
                </c:pt>
                <c:pt idx="324">
                  <c:v>-0.13855460338941228</c:v>
                </c:pt>
                <c:pt idx="325">
                  <c:v>8.264381412290156E-2</c:v>
                </c:pt>
                <c:pt idx="326">
                  <c:v>1.6870886296937115E-2</c:v>
                </c:pt>
                <c:pt idx="327">
                  <c:v>-1.9275754045068538E-2</c:v>
                </c:pt>
                <c:pt idx="328">
                  <c:v>0.23084794280037357</c:v>
                </c:pt>
                <c:pt idx="329">
                  <c:v>-2.0510731639086899E-2</c:v>
                </c:pt>
                <c:pt idx="330">
                  <c:v>-0.1075549627458674</c:v>
                </c:pt>
                <c:pt idx="331">
                  <c:v>1.9802440144319533E-2</c:v>
                </c:pt>
                <c:pt idx="332">
                  <c:v>-5.4345864431155633E-3</c:v>
                </c:pt>
                <c:pt idx="333">
                  <c:v>1.6602533619833437E-2</c:v>
                </c:pt>
                <c:pt idx="334">
                  <c:v>0.1567829053006573</c:v>
                </c:pt>
                <c:pt idx="335">
                  <c:v>-8.4788980773442546E-2</c:v>
                </c:pt>
                <c:pt idx="336">
                  <c:v>-2.6850613809411783E-2</c:v>
                </c:pt>
                <c:pt idx="337">
                  <c:v>-5.0123283893926285E-2</c:v>
                </c:pt>
                <c:pt idx="338">
                  <c:v>-0.18198755752863782</c:v>
                </c:pt>
                <c:pt idx="339">
                  <c:v>2.8880130746760102E-3</c:v>
                </c:pt>
                <c:pt idx="340">
                  <c:v>2.2877868490187581E-3</c:v>
                </c:pt>
                <c:pt idx="341">
                  <c:v>2.7344935930823766E-2</c:v>
                </c:pt>
                <c:pt idx="342">
                  <c:v>2.0141393202251834E-2</c:v>
                </c:pt>
                <c:pt idx="343">
                  <c:v>1.4864204121391111E-2</c:v>
                </c:pt>
                <c:pt idx="344">
                  <c:v>-2.3683056647216816E-2</c:v>
                </c:pt>
                <c:pt idx="345">
                  <c:v>-0.22591992314211318</c:v>
                </c:pt>
                <c:pt idx="346">
                  <c:v>0.15791525832532649</c:v>
                </c:pt>
                <c:pt idx="347">
                  <c:v>-0.11130038553452337</c:v>
                </c:pt>
                <c:pt idx="348">
                  <c:v>-0.27813722624691728</c:v>
                </c:pt>
                <c:pt idx="349">
                  <c:v>-7.3260782831816584E-3</c:v>
                </c:pt>
                <c:pt idx="350">
                  <c:v>8.3467956625742801E-2</c:v>
                </c:pt>
                <c:pt idx="351">
                  <c:v>6.1477942300282251E-2</c:v>
                </c:pt>
                <c:pt idx="352">
                  <c:v>7.8288787350631495E-2</c:v>
                </c:pt>
                <c:pt idx="353">
                  <c:v>-7.8909652106249339E-2</c:v>
                </c:pt>
                <c:pt idx="354">
                  <c:v>-6.6855228512425313E-2</c:v>
                </c:pt>
                <c:pt idx="355">
                  <c:v>-0.16096256710818402</c:v>
                </c:pt>
                <c:pt idx="356">
                  <c:v>5.9056809451925929E-2</c:v>
                </c:pt>
                <c:pt idx="357">
                  <c:v>4.6716561011159285E-2</c:v>
                </c:pt>
                <c:pt idx="358">
                  <c:v>0.21885656802836273</c:v>
                </c:pt>
                <c:pt idx="359">
                  <c:v>6.7430489133574412E-2</c:v>
                </c:pt>
                <c:pt idx="360">
                  <c:v>-6.3848743594647317E-2</c:v>
                </c:pt>
                <c:pt idx="361">
                  <c:v>1.1639129505159218E-2</c:v>
                </c:pt>
                <c:pt idx="362">
                  <c:v>4.1312143892220377E-3</c:v>
                </c:pt>
                <c:pt idx="363">
                  <c:v>0.107642558175856</c:v>
                </c:pt>
                <c:pt idx="364">
                  <c:v>-0.14818377798965443</c:v>
                </c:pt>
                <c:pt idx="365">
                  <c:v>-0.24773893509141764</c:v>
                </c:pt>
                <c:pt idx="366">
                  <c:v>-0.11850430117758393</c:v>
                </c:pt>
                <c:pt idx="367">
                  <c:v>2.0141393202251834E-2</c:v>
                </c:pt>
                <c:pt idx="368">
                  <c:v>9.651437198682622E-2</c:v>
                </c:pt>
                <c:pt idx="369">
                  <c:v>-0.14667781804843472</c:v>
                </c:pt>
                <c:pt idx="370">
                  <c:v>-9.6708191662106202E-2</c:v>
                </c:pt>
                <c:pt idx="371">
                  <c:v>-9.0925684158770892E-2</c:v>
                </c:pt>
                <c:pt idx="372">
                  <c:v>-8.6814831613363452E-2</c:v>
                </c:pt>
                <c:pt idx="373">
                  <c:v>-2.248743781705187E-2</c:v>
                </c:pt>
                <c:pt idx="374">
                  <c:v>-3.879172412173304E-2</c:v>
                </c:pt>
                <c:pt idx="375">
                  <c:v>7.1280658335970415E-2</c:v>
                </c:pt>
                <c:pt idx="376">
                  <c:v>-0.10281517295980436</c:v>
                </c:pt>
                <c:pt idx="377">
                  <c:v>-5.8922953072595874E-2</c:v>
                </c:pt>
                <c:pt idx="378">
                  <c:v>-9.9404674108750868E-2</c:v>
                </c:pt>
                <c:pt idx="379">
                  <c:v>-4.7899415363689357E-2</c:v>
                </c:pt>
                <c:pt idx="380">
                  <c:v>0.10262195376453676</c:v>
                </c:pt>
                <c:pt idx="381">
                  <c:v>4.1297461189547136E-2</c:v>
                </c:pt>
                <c:pt idx="382">
                  <c:v>2.7869374654230228E-3</c:v>
                </c:pt>
                <c:pt idx="383">
                  <c:v>-6.2550322642861644E-2</c:v>
                </c:pt>
                <c:pt idx="384">
                  <c:v>-7.8209042032373333E-3</c:v>
                </c:pt>
                <c:pt idx="385">
                  <c:v>-2.030811694481649E-2</c:v>
                </c:pt>
                <c:pt idx="386">
                  <c:v>2.6807923060252037E-2</c:v>
                </c:pt>
                <c:pt idx="387">
                  <c:v>-9.7258202722034781E-3</c:v>
                </c:pt>
                <c:pt idx="388">
                  <c:v>-9.3727193588794222E-2</c:v>
                </c:pt>
                <c:pt idx="389">
                  <c:v>-7.9944305144845629E-3</c:v>
                </c:pt>
                <c:pt idx="390">
                  <c:v>-2.248743781705187E-2</c:v>
                </c:pt>
                <c:pt idx="391">
                  <c:v>-2.7763718279025795E-3</c:v>
                </c:pt>
                <c:pt idx="392">
                  <c:v>0.15678394144683416</c:v>
                </c:pt>
                <c:pt idx="393">
                  <c:v>0.11911592510876723</c:v>
                </c:pt>
                <c:pt idx="394">
                  <c:v>-5.1079775611571065E-2</c:v>
                </c:pt>
                <c:pt idx="395">
                  <c:v>3.5931822074203978E-2</c:v>
                </c:pt>
                <c:pt idx="396">
                  <c:v>6.0509883143495813E-2</c:v>
                </c:pt>
                <c:pt idx="397">
                  <c:v>0.1895805176542229</c:v>
                </c:pt>
                <c:pt idx="398">
                  <c:v>1.5829862155314345E-3</c:v>
                </c:pt>
                <c:pt idx="399">
                  <c:v>8.6808363384372811E-2</c:v>
                </c:pt>
                <c:pt idx="400">
                  <c:v>-7.845972145800495E-2</c:v>
                </c:pt>
                <c:pt idx="401">
                  <c:v>-7.4933913189594747E-2</c:v>
                </c:pt>
                <c:pt idx="402">
                  <c:v>5.5398284959858657E-2</c:v>
                </c:pt>
                <c:pt idx="403">
                  <c:v>3.1282203455171853E-2</c:v>
                </c:pt>
                <c:pt idx="404">
                  <c:v>0.20249753404781679</c:v>
                </c:pt>
                <c:pt idx="405">
                  <c:v>-1.6938856054242279E-2</c:v>
                </c:pt>
                <c:pt idx="406">
                  <c:v>-7.7809571141267853E-2</c:v>
                </c:pt>
                <c:pt idx="407">
                  <c:v>-5.9529188420352597E-2</c:v>
                </c:pt>
                <c:pt idx="408">
                  <c:v>8.7538555531414985E-2</c:v>
                </c:pt>
                <c:pt idx="409">
                  <c:v>-0.1273061929680992</c:v>
                </c:pt>
                <c:pt idx="410">
                  <c:v>6.2915267329923807E-3</c:v>
                </c:pt>
                <c:pt idx="411">
                  <c:v>-9.5141504819782341E-2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85-4745-A3F4-EAEF4FCB2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32656"/>
        <c:axId val="395923504"/>
      </c:scatterChart>
      <c:valAx>
        <c:axId val="39593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23504"/>
        <c:crosses val="autoZero"/>
        <c:crossBetween val="midCat"/>
      </c:valAx>
      <c:valAx>
        <c:axId val="395923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3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'mtst0903.3 take 2'!$E$2:$E$413</c:f>
              <c:numCache>
                <c:formatCode>General</c:formatCode>
                <c:ptCount val="4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</c:numCache>
            </c:numRef>
          </c:xVal>
          <c:yVal>
            <c:numRef>
              <c:f>'mtst0903.3 take 2'!$AG$27:$AG$438</c:f>
              <c:numCache>
                <c:formatCode>General</c:formatCode>
                <c:ptCount val="412"/>
                <c:pt idx="0">
                  <c:v>-9.076265169140818E-2</c:v>
                </c:pt>
                <c:pt idx="1">
                  <c:v>0.12297883026393208</c:v>
                </c:pt>
                <c:pt idx="2">
                  <c:v>-1.8776181495967492E-2</c:v>
                </c:pt>
                <c:pt idx="3">
                  <c:v>-0.15654107145860507</c:v>
                </c:pt>
                <c:pt idx="4">
                  <c:v>-8.5406211550290934E-2</c:v>
                </c:pt>
                <c:pt idx="5">
                  <c:v>0.11591223763669056</c:v>
                </c:pt>
                <c:pt idx="6">
                  <c:v>0.12199778588914967</c:v>
                </c:pt>
                <c:pt idx="7">
                  <c:v>-7.5934595335915844E-2</c:v>
                </c:pt>
                <c:pt idx="8">
                  <c:v>-0.11958309022690017</c:v>
                </c:pt>
                <c:pt idx="9">
                  <c:v>3.2793985539919746E-2</c:v>
                </c:pt>
                <c:pt idx="10">
                  <c:v>-5.3317896998791525E-2</c:v>
                </c:pt>
                <c:pt idx="11">
                  <c:v>-0.16830791546693114</c:v>
                </c:pt>
                <c:pt idx="12">
                  <c:v>-6.0982197067295019E-2</c:v>
                </c:pt>
                <c:pt idx="13">
                  <c:v>4.7021050671643749E-2</c:v>
                </c:pt>
                <c:pt idx="14">
                  <c:v>-0.27805806410378331</c:v>
                </c:pt>
                <c:pt idx="15">
                  <c:v>1.7223744852582712E-2</c:v>
                </c:pt>
                <c:pt idx="16">
                  <c:v>-7.726345309382765E-3</c:v>
                </c:pt>
                <c:pt idx="17">
                  <c:v>-7.6270725380890525E-2</c:v>
                </c:pt>
                <c:pt idx="18">
                  <c:v>0.24124218665317976</c:v>
                </c:pt>
                <c:pt idx="19">
                  <c:v>-0.1412866699447477</c:v>
                </c:pt>
                <c:pt idx="20">
                  <c:v>-0.14000153505359769</c:v>
                </c:pt>
                <c:pt idx="21">
                  <c:v>3.8980083680341338E-2</c:v>
                </c:pt>
                <c:pt idx="22">
                  <c:v>0.17584117991108172</c:v>
                </c:pt>
                <c:pt idx="23">
                  <c:v>5.9049375742146637E-2</c:v>
                </c:pt>
                <c:pt idx="24">
                  <c:v>0.1555676619319506</c:v>
                </c:pt>
                <c:pt idx="25">
                  <c:v>0.15048358170177956</c:v>
                </c:pt>
                <c:pt idx="26">
                  <c:v>0.12971140818358151</c:v>
                </c:pt>
                <c:pt idx="27">
                  <c:v>-0.19352210798352054</c:v>
                </c:pt>
                <c:pt idx="28">
                  <c:v>2.2668009979131654E-2</c:v>
                </c:pt>
                <c:pt idx="29">
                  <c:v>2.6614099988993445E-2</c:v>
                </c:pt>
                <c:pt idx="30">
                  <c:v>5.4964072835430144E-2</c:v>
                </c:pt>
                <c:pt idx="31">
                  <c:v>7.0172718024563707E-2</c:v>
                </c:pt>
                <c:pt idx="32">
                  <c:v>6.2056839507125261E-2</c:v>
                </c:pt>
                <c:pt idx="33">
                  <c:v>-3.9259332100137101E-2</c:v>
                </c:pt>
                <c:pt idx="34">
                  <c:v>0.100002735233371</c:v>
                </c:pt>
                <c:pt idx="35">
                  <c:v>7.9047276777167497E-2</c:v>
                </c:pt>
                <c:pt idx="36">
                  <c:v>3.2145970774616117E-2</c:v>
                </c:pt>
                <c:pt idx="37">
                  <c:v>-6.9053617335489648E-2</c:v>
                </c:pt>
                <c:pt idx="38">
                  <c:v>-0.2077867264407196</c:v>
                </c:pt>
                <c:pt idx="39">
                  <c:v>-0.121146781739494</c:v>
                </c:pt>
                <c:pt idx="40">
                  <c:v>6.600250638391536E-2</c:v>
                </c:pt>
                <c:pt idx="41">
                  <c:v>2.7267006263892668E-2</c:v>
                </c:pt>
                <c:pt idx="42">
                  <c:v>-4.0890821651235143E-2</c:v>
                </c:pt>
                <c:pt idx="43">
                  <c:v>-6.9361524031084087E-3</c:v>
                </c:pt>
                <c:pt idx="44">
                  <c:v>0.18158272222579264</c:v>
                </c:pt>
                <c:pt idx="45">
                  <c:v>-1.8776181495967492E-2</c:v>
                </c:pt>
                <c:pt idx="46">
                  <c:v>0.11489134772712006</c:v>
                </c:pt>
                <c:pt idx="47">
                  <c:v>1.5564263802408718E-2</c:v>
                </c:pt>
                <c:pt idx="48">
                  <c:v>-6.032377090480523E-2</c:v>
                </c:pt>
                <c:pt idx="49">
                  <c:v>7.6486953577123984E-2</c:v>
                </c:pt>
                <c:pt idx="50">
                  <c:v>-5.7401543358325924E-2</c:v>
                </c:pt>
                <c:pt idx="51">
                  <c:v>0.16709862325528491</c:v>
                </c:pt>
                <c:pt idx="52">
                  <c:v>-4.1249037348025652E-2</c:v>
                </c:pt>
                <c:pt idx="53">
                  <c:v>-7.006947588351764E-2</c:v>
                </c:pt>
                <c:pt idx="54">
                  <c:v>-1.3059347980915348E-2</c:v>
                </c:pt>
                <c:pt idx="55">
                  <c:v>-6.9361524031084087E-3</c:v>
                </c:pt>
                <c:pt idx="56">
                  <c:v>-5.0421264342846328E-2</c:v>
                </c:pt>
                <c:pt idx="57">
                  <c:v>-7.0573028621835121E-2</c:v>
                </c:pt>
                <c:pt idx="58">
                  <c:v>1.5564263802408718E-2</c:v>
                </c:pt>
                <c:pt idx="59">
                  <c:v>-2.1996968300697972E-2</c:v>
                </c:pt>
                <c:pt idx="60">
                  <c:v>-0.2006588446672275</c:v>
                </c:pt>
                <c:pt idx="61">
                  <c:v>-5.8636856477233934E-2</c:v>
                </c:pt>
                <c:pt idx="62">
                  <c:v>-4.2846597131495301E-2</c:v>
                </c:pt>
                <c:pt idx="63">
                  <c:v>-0.12058344919649677</c:v>
                </c:pt>
                <c:pt idx="64">
                  <c:v>-5.0421264342846328E-2</c:v>
                </c:pt>
                <c:pt idx="65">
                  <c:v>-5.2445644029278427E-2</c:v>
                </c:pt>
                <c:pt idx="66">
                  <c:v>3.2793985539919746E-2</c:v>
                </c:pt>
                <c:pt idx="67">
                  <c:v>3.9825613504930857E-2</c:v>
                </c:pt>
                <c:pt idx="68">
                  <c:v>-3.9259332100137101E-2</c:v>
                </c:pt>
                <c:pt idx="69">
                  <c:v>-8.632684295812254E-2</c:v>
                </c:pt>
                <c:pt idx="70">
                  <c:v>2.448004383027147E-2</c:v>
                </c:pt>
                <c:pt idx="71">
                  <c:v>3.2376824106091107E-2</c:v>
                </c:pt>
                <c:pt idx="72">
                  <c:v>0.19543873907394094</c:v>
                </c:pt>
                <c:pt idx="73">
                  <c:v>0.21362810873507421</c:v>
                </c:pt>
                <c:pt idx="74">
                  <c:v>-8.364238628104026E-2</c:v>
                </c:pt>
                <c:pt idx="75">
                  <c:v>-5.599230939230182E-2</c:v>
                </c:pt>
                <c:pt idx="76">
                  <c:v>-1.0928825473911274E-2</c:v>
                </c:pt>
                <c:pt idx="77">
                  <c:v>-0.14695466569536642</c:v>
                </c:pt>
                <c:pt idx="78">
                  <c:v>3.6459569274285286E-3</c:v>
                </c:pt>
                <c:pt idx="79">
                  <c:v>-0.10639128777313367</c:v>
                </c:pt>
                <c:pt idx="80">
                  <c:v>4.9310982745543797E-2</c:v>
                </c:pt>
                <c:pt idx="81">
                  <c:v>0.10848001824300901</c:v>
                </c:pt>
                <c:pt idx="82">
                  <c:v>-6.542177260640436E-2</c:v>
                </c:pt>
                <c:pt idx="83">
                  <c:v>-4.4012815980059017E-2</c:v>
                </c:pt>
                <c:pt idx="84">
                  <c:v>-0.2337307101497359</c:v>
                </c:pt>
                <c:pt idx="85">
                  <c:v>-2.7727643009683334E-2</c:v>
                </c:pt>
                <c:pt idx="86">
                  <c:v>-3.5389485507529628E-2</c:v>
                </c:pt>
                <c:pt idx="87">
                  <c:v>-3.7512747017789394E-3</c:v>
                </c:pt>
                <c:pt idx="88">
                  <c:v>-2.3022290154731451E-2</c:v>
                </c:pt>
                <c:pt idx="89">
                  <c:v>0.2004988352755479</c:v>
                </c:pt>
                <c:pt idx="90">
                  <c:v>-0.13364628406812784</c:v>
                </c:pt>
                <c:pt idx="91">
                  <c:v>-7.2778538939388682E-3</c:v>
                </c:pt>
                <c:pt idx="92">
                  <c:v>-5.0421264342846328E-2</c:v>
                </c:pt>
                <c:pt idx="93">
                  <c:v>4.2147502327676278E-3</c:v>
                </c:pt>
                <c:pt idx="94">
                  <c:v>5.6244305512734627E-2</c:v>
                </c:pt>
                <c:pt idx="95">
                  <c:v>8.4538954180679582E-2</c:v>
                </c:pt>
                <c:pt idx="96">
                  <c:v>-9.6460672806045977E-2</c:v>
                </c:pt>
                <c:pt idx="97">
                  <c:v>-5.2445644029278427E-2</c:v>
                </c:pt>
                <c:pt idx="98">
                  <c:v>-1.8776181495967492E-2</c:v>
                </c:pt>
                <c:pt idx="99">
                  <c:v>-8.5154397979291474E-2</c:v>
                </c:pt>
                <c:pt idx="100">
                  <c:v>0.1121886784481525</c:v>
                </c:pt>
                <c:pt idx="101">
                  <c:v>2.3490568402047884E-2</c:v>
                </c:pt>
                <c:pt idx="102">
                  <c:v>-4.8068541112646912E-2</c:v>
                </c:pt>
                <c:pt idx="103">
                  <c:v>-6.2749615463735253E-2</c:v>
                </c:pt>
                <c:pt idx="104">
                  <c:v>0.16494166487700923</c:v>
                </c:pt>
                <c:pt idx="105">
                  <c:v>9.4773356822299704E-2</c:v>
                </c:pt>
                <c:pt idx="106">
                  <c:v>5.7102761277949554E-3</c:v>
                </c:pt>
                <c:pt idx="107">
                  <c:v>0.13801670762847351</c:v>
                </c:pt>
                <c:pt idx="108">
                  <c:v>6.7758367618628412E-2</c:v>
                </c:pt>
                <c:pt idx="109">
                  <c:v>9.6192024656456709E-2</c:v>
                </c:pt>
                <c:pt idx="110">
                  <c:v>-5.599230939230182E-2</c:v>
                </c:pt>
                <c:pt idx="111">
                  <c:v>-4.1594150037539634E-2</c:v>
                </c:pt>
                <c:pt idx="112">
                  <c:v>3.7737442271410515E-2</c:v>
                </c:pt>
                <c:pt idx="113">
                  <c:v>-0.1231408160808396</c:v>
                </c:pt>
                <c:pt idx="114">
                  <c:v>0.22111894870296922</c:v>
                </c:pt>
                <c:pt idx="115">
                  <c:v>2.7534199630304457E-2</c:v>
                </c:pt>
                <c:pt idx="116">
                  <c:v>-3.572903058514143E-2</c:v>
                </c:pt>
                <c:pt idx="117">
                  <c:v>-4.2305265402125869E-2</c:v>
                </c:pt>
                <c:pt idx="118">
                  <c:v>-8.7320561567475252E-2</c:v>
                </c:pt>
                <c:pt idx="119">
                  <c:v>0.15424298263567238</c:v>
                </c:pt>
                <c:pt idx="120">
                  <c:v>-0.16675729299154618</c:v>
                </c:pt>
                <c:pt idx="121">
                  <c:v>-1.8776181495967492E-2</c:v>
                </c:pt>
                <c:pt idx="122">
                  <c:v>-0.17344628114234339</c:v>
                </c:pt>
                <c:pt idx="123">
                  <c:v>-8.7769052982919149E-2</c:v>
                </c:pt>
                <c:pt idx="124">
                  <c:v>7.6308862214325757E-2</c:v>
                </c:pt>
                <c:pt idx="125">
                  <c:v>2.7958305592830968E-2</c:v>
                </c:pt>
                <c:pt idx="126">
                  <c:v>-2.1996968300697972E-2</c:v>
                </c:pt>
                <c:pt idx="127">
                  <c:v>-6.2516194264404135E-2</c:v>
                </c:pt>
                <c:pt idx="128">
                  <c:v>-5.7401543358325924E-2</c:v>
                </c:pt>
                <c:pt idx="129">
                  <c:v>-1.8337287873272601E-2</c:v>
                </c:pt>
                <c:pt idx="130">
                  <c:v>4.150935745810358E-2</c:v>
                </c:pt>
                <c:pt idx="131">
                  <c:v>-0.10669047407960086</c:v>
                </c:pt>
                <c:pt idx="132">
                  <c:v>-5.0984505173950367E-2</c:v>
                </c:pt>
                <c:pt idx="133">
                  <c:v>4.136262587953965E-2</c:v>
                </c:pt>
                <c:pt idx="134">
                  <c:v>-9.0855816317855442E-2</c:v>
                </c:pt>
                <c:pt idx="135">
                  <c:v>0.25881471011793344</c:v>
                </c:pt>
                <c:pt idx="136">
                  <c:v>4.4342026821725611E-2</c:v>
                </c:pt>
                <c:pt idx="137">
                  <c:v>1.7778024684938387E-2</c:v>
                </c:pt>
                <c:pt idx="138">
                  <c:v>2.448004383027147E-2</c:v>
                </c:pt>
                <c:pt idx="139">
                  <c:v>-2.4804683899612101E-2</c:v>
                </c:pt>
                <c:pt idx="140">
                  <c:v>0.12324841605952841</c:v>
                </c:pt>
                <c:pt idx="141">
                  <c:v>6.8052762794708954E-2</c:v>
                </c:pt>
                <c:pt idx="142">
                  <c:v>-4.9827612185056935E-2</c:v>
                </c:pt>
                <c:pt idx="143">
                  <c:v>1.1714089041612752E-2</c:v>
                </c:pt>
                <c:pt idx="144">
                  <c:v>1.9375584468408036E-2</c:v>
                </c:pt>
                <c:pt idx="145">
                  <c:v>-2.1996968300697972E-2</c:v>
                </c:pt>
                <c:pt idx="146">
                  <c:v>-2.7024066589454776E-2</c:v>
                </c:pt>
                <c:pt idx="147">
                  <c:v>-6.9085920496494424E-3</c:v>
                </c:pt>
                <c:pt idx="148">
                  <c:v>-7.2364416035037848E-2</c:v>
                </c:pt>
                <c:pt idx="149">
                  <c:v>1.1171521526755157E-2</c:v>
                </c:pt>
                <c:pt idx="150">
                  <c:v>7.1307558613609601E-2</c:v>
                </c:pt>
                <c:pt idx="151">
                  <c:v>0.15214248835260236</c:v>
                </c:pt>
                <c:pt idx="152">
                  <c:v>0.15674073433302382</c:v>
                </c:pt>
                <c:pt idx="153">
                  <c:v>-1.483270881870169E-3</c:v>
                </c:pt>
                <c:pt idx="154">
                  <c:v>6.582041642398373E-2</c:v>
                </c:pt>
                <c:pt idx="155">
                  <c:v>2.1336395962379129E-4</c:v>
                </c:pt>
                <c:pt idx="156">
                  <c:v>-0.1053785772397493</c:v>
                </c:pt>
                <c:pt idx="157">
                  <c:v>5.6125126677150305E-2</c:v>
                </c:pt>
                <c:pt idx="158">
                  <c:v>-0.11855841886719176</c:v>
                </c:pt>
                <c:pt idx="159">
                  <c:v>0.18029695418271352</c:v>
                </c:pt>
                <c:pt idx="160">
                  <c:v>0.1108744436067326</c:v>
                </c:pt>
                <c:pt idx="161">
                  <c:v>5.7102761277949554E-3</c:v>
                </c:pt>
                <c:pt idx="162">
                  <c:v>0.15397758233498138</c:v>
                </c:pt>
                <c:pt idx="163">
                  <c:v>1.3626859758888443E-2</c:v>
                </c:pt>
                <c:pt idx="164">
                  <c:v>9.0172187843016616E-2</c:v>
                </c:pt>
                <c:pt idx="165">
                  <c:v>-4.7538508695472714E-2</c:v>
                </c:pt>
                <c:pt idx="166">
                  <c:v>-1.5016918828164805E-2</c:v>
                </c:pt>
                <c:pt idx="167">
                  <c:v>-3.6774761624689845E-2</c:v>
                </c:pt>
                <c:pt idx="168">
                  <c:v>4.81685752617107E-2</c:v>
                </c:pt>
                <c:pt idx="169">
                  <c:v>-3.4793159011000441E-2</c:v>
                </c:pt>
                <c:pt idx="170">
                  <c:v>-1.2275827995535948E-2</c:v>
                </c:pt>
                <c:pt idx="171">
                  <c:v>-1.2275827995535948E-2</c:v>
                </c:pt>
                <c:pt idx="172">
                  <c:v>0.16631935991230939</c:v>
                </c:pt>
                <c:pt idx="173">
                  <c:v>-9.8660442194356435E-2</c:v>
                </c:pt>
                <c:pt idx="174">
                  <c:v>-1.4905422099337429E-2</c:v>
                </c:pt>
                <c:pt idx="175">
                  <c:v>7.6042526514717323E-2</c:v>
                </c:pt>
                <c:pt idx="176">
                  <c:v>5.2880269045187944E-2</c:v>
                </c:pt>
                <c:pt idx="177">
                  <c:v>-1.6210132845401404E-2</c:v>
                </c:pt>
                <c:pt idx="178">
                  <c:v>0.12974253146808579</c:v>
                </c:pt>
                <c:pt idx="179">
                  <c:v>-5.3142297679196204E-2</c:v>
                </c:pt>
                <c:pt idx="180">
                  <c:v>-7.1799007107305357E-2</c:v>
                </c:pt>
                <c:pt idx="181">
                  <c:v>-8.3230829261660588E-2</c:v>
                </c:pt>
                <c:pt idx="182">
                  <c:v>-5.7472133142606907E-2</c:v>
                </c:pt>
                <c:pt idx="183">
                  <c:v>4.9295842283099134E-2</c:v>
                </c:pt>
                <c:pt idx="184">
                  <c:v>2.162572368014537E-2</c:v>
                </c:pt>
                <c:pt idx="185">
                  <c:v>-0.1731065357640329</c:v>
                </c:pt>
                <c:pt idx="186">
                  <c:v>-6.6999805391045442E-2</c:v>
                </c:pt>
                <c:pt idx="187">
                  <c:v>-2.593939689201008E-2</c:v>
                </c:pt>
                <c:pt idx="188">
                  <c:v>-2.8750844555036181E-2</c:v>
                </c:pt>
                <c:pt idx="189">
                  <c:v>0.10022251129147897</c:v>
                </c:pt>
                <c:pt idx="190">
                  <c:v>5.8127581872025047E-3</c:v>
                </c:pt>
                <c:pt idx="191">
                  <c:v>-8.3938591192852741E-2</c:v>
                </c:pt>
                <c:pt idx="192">
                  <c:v>-1.2109520016903019E-3</c:v>
                </c:pt>
                <c:pt idx="193">
                  <c:v>9.9169345839985823E-2</c:v>
                </c:pt>
                <c:pt idx="194">
                  <c:v>5.6073754768824813E-2</c:v>
                </c:pt>
                <c:pt idx="195">
                  <c:v>0.16567141817160369</c:v>
                </c:pt>
                <c:pt idx="196">
                  <c:v>-7.6130978039472552E-3</c:v>
                </c:pt>
                <c:pt idx="197">
                  <c:v>6.5601404254422846E-3</c:v>
                </c:pt>
                <c:pt idx="198">
                  <c:v>-2.0771182381459141E-2</c:v>
                </c:pt>
                <c:pt idx="199">
                  <c:v>8.589927702262834E-2</c:v>
                </c:pt>
                <c:pt idx="200">
                  <c:v>-7.4889536938711032E-2</c:v>
                </c:pt>
                <c:pt idx="201">
                  <c:v>-2.396786893990388E-2</c:v>
                </c:pt>
                <c:pt idx="202">
                  <c:v>-7.1172148355799436E-2</c:v>
                </c:pt>
                <c:pt idx="203">
                  <c:v>2.5446090539224642E-2</c:v>
                </c:pt>
                <c:pt idx="204">
                  <c:v>1.7083311819495961E-2</c:v>
                </c:pt>
                <c:pt idx="205">
                  <c:v>7.0919850565598352E-2</c:v>
                </c:pt>
                <c:pt idx="206">
                  <c:v>-0.19821992124992427</c:v>
                </c:pt>
                <c:pt idx="207">
                  <c:v>6.5150495774499717E-2</c:v>
                </c:pt>
                <c:pt idx="208">
                  <c:v>3.8707640784993558E-2</c:v>
                </c:pt>
                <c:pt idx="209">
                  <c:v>7.5674337527207314E-3</c:v>
                </c:pt>
                <c:pt idx="210">
                  <c:v>9.0227161506673426E-2</c:v>
                </c:pt>
                <c:pt idx="211">
                  <c:v>2.3629982900345681E-2</c:v>
                </c:pt>
                <c:pt idx="212">
                  <c:v>-9.7277600592818203E-2</c:v>
                </c:pt>
                <c:pt idx="213">
                  <c:v>2.1095614978486665E-2</c:v>
                </c:pt>
                <c:pt idx="214">
                  <c:v>-0.12176797445808241</c:v>
                </c:pt>
                <c:pt idx="215">
                  <c:v>-4.5318330489550362E-2</c:v>
                </c:pt>
                <c:pt idx="216">
                  <c:v>-2.396786893990388E-2</c:v>
                </c:pt>
                <c:pt idx="217">
                  <c:v>-3.6313506385425853E-3</c:v>
                </c:pt>
                <c:pt idx="218">
                  <c:v>-6.8582859109051597E-2</c:v>
                </c:pt>
                <c:pt idx="219">
                  <c:v>-1.7345380428112733E-2</c:v>
                </c:pt>
                <c:pt idx="220">
                  <c:v>-2.8624953208799653E-2</c:v>
                </c:pt>
                <c:pt idx="221">
                  <c:v>0.17423746459362377</c:v>
                </c:pt>
                <c:pt idx="222">
                  <c:v>0.10401547657615495</c:v>
                </c:pt>
                <c:pt idx="223">
                  <c:v>-0.10036968916221767</c:v>
                </c:pt>
                <c:pt idx="224">
                  <c:v>9.1847695726690048E-2</c:v>
                </c:pt>
                <c:pt idx="225">
                  <c:v>-4.3485891167867052E-2</c:v>
                </c:pt>
                <c:pt idx="226">
                  <c:v>7.0919850565598352E-2</c:v>
                </c:pt>
                <c:pt idx="227">
                  <c:v>3.6766588444983483E-2</c:v>
                </c:pt>
                <c:pt idx="228">
                  <c:v>-0.1909036474578869</c:v>
                </c:pt>
                <c:pt idx="229">
                  <c:v>0.12673495472713192</c:v>
                </c:pt>
                <c:pt idx="230">
                  <c:v>-3.6376146156237965E-2</c:v>
                </c:pt>
                <c:pt idx="231">
                  <c:v>1.1122980415400718E-2</c:v>
                </c:pt>
                <c:pt idx="232">
                  <c:v>-4.3876728894490569E-2</c:v>
                </c:pt>
                <c:pt idx="233">
                  <c:v>4.118208818963609E-2</c:v>
                </c:pt>
                <c:pt idx="234">
                  <c:v>-1.5737369803389356E-2</c:v>
                </c:pt>
                <c:pt idx="235">
                  <c:v>2.111753148804496E-2</c:v>
                </c:pt>
                <c:pt idx="236">
                  <c:v>-3.7208967687391237E-2</c:v>
                </c:pt>
                <c:pt idx="237">
                  <c:v>-1.2275827995535948E-2</c:v>
                </c:pt>
                <c:pt idx="238">
                  <c:v>-0.10732838084072149</c:v>
                </c:pt>
                <c:pt idx="239">
                  <c:v>0.12521768422675805</c:v>
                </c:pt>
                <c:pt idx="240">
                  <c:v>1.3245526520222484E-4</c:v>
                </c:pt>
                <c:pt idx="241">
                  <c:v>-0.15161342938716516</c:v>
                </c:pt>
                <c:pt idx="242">
                  <c:v>-3.3192900290583083E-2</c:v>
                </c:pt>
                <c:pt idx="243">
                  <c:v>7.7335333301361331E-2</c:v>
                </c:pt>
                <c:pt idx="244">
                  <c:v>-0.20714643631630736</c:v>
                </c:pt>
                <c:pt idx="245">
                  <c:v>-6.7398865209554515E-2</c:v>
                </c:pt>
                <c:pt idx="246">
                  <c:v>2.954348498017545E-2</c:v>
                </c:pt>
                <c:pt idx="247">
                  <c:v>-6.8578504770862025E-3</c:v>
                </c:pt>
                <c:pt idx="248">
                  <c:v>1.2542685703316181E-2</c:v>
                </c:pt>
                <c:pt idx="249">
                  <c:v>0.12007603065930006</c:v>
                </c:pt>
                <c:pt idx="250">
                  <c:v>6.6011540110965328E-2</c:v>
                </c:pt>
                <c:pt idx="251">
                  <c:v>-5.0454560483959909E-2</c:v>
                </c:pt>
                <c:pt idx="252">
                  <c:v>-6.215889077214598E-4</c:v>
                </c:pt>
                <c:pt idx="253">
                  <c:v>-3.7208967687391237E-2</c:v>
                </c:pt>
                <c:pt idx="254">
                  <c:v>-0.16400489049100564</c:v>
                </c:pt>
                <c:pt idx="255">
                  <c:v>-8.1744751186088038E-2</c:v>
                </c:pt>
                <c:pt idx="256">
                  <c:v>-6.9328908181903515E-2</c:v>
                </c:pt>
                <c:pt idx="257">
                  <c:v>-0.12431171263101781</c:v>
                </c:pt>
                <c:pt idx="258">
                  <c:v>3.9616207299383532E-2</c:v>
                </c:pt>
                <c:pt idx="259">
                  <c:v>-5.3520258227116813E-2</c:v>
                </c:pt>
                <c:pt idx="260">
                  <c:v>0.10022251129147897</c:v>
                </c:pt>
                <c:pt idx="261">
                  <c:v>6.6011540110965328E-2</c:v>
                </c:pt>
                <c:pt idx="262">
                  <c:v>-1.2470625302682947E-2</c:v>
                </c:pt>
                <c:pt idx="263">
                  <c:v>-5.9268013476666326E-2</c:v>
                </c:pt>
                <c:pt idx="264">
                  <c:v>-3.577542281546009E-2</c:v>
                </c:pt>
                <c:pt idx="265">
                  <c:v>3.197360860364995E-2</c:v>
                </c:pt>
                <c:pt idx="266">
                  <c:v>-0.11359709209906299</c:v>
                </c:pt>
                <c:pt idx="267">
                  <c:v>-4.1836400436407573E-2</c:v>
                </c:pt>
                <c:pt idx="268">
                  <c:v>5.5699181610378901E-2</c:v>
                </c:pt>
                <c:pt idx="269">
                  <c:v>-9.7485969868397859E-2</c:v>
                </c:pt>
                <c:pt idx="270">
                  <c:v>2.2273581142416177E-2</c:v>
                </c:pt>
                <c:pt idx="271">
                  <c:v>6.1874624489959729E-2</c:v>
                </c:pt>
                <c:pt idx="272">
                  <c:v>-0.21675746532413598</c:v>
                </c:pt>
                <c:pt idx="273">
                  <c:v>3.6496615621944173E-2</c:v>
                </c:pt>
                <c:pt idx="274">
                  <c:v>-6.5164729305921654E-2</c:v>
                </c:pt>
                <c:pt idx="275">
                  <c:v>-4.4315413011986493E-2</c:v>
                </c:pt>
                <c:pt idx="276">
                  <c:v>-9.313208730848288E-3</c:v>
                </c:pt>
                <c:pt idx="277">
                  <c:v>1.3777517538141382E-2</c:v>
                </c:pt>
                <c:pt idx="278">
                  <c:v>-7.9735673027393261E-2</c:v>
                </c:pt>
                <c:pt idx="279">
                  <c:v>1.339633329784462E-2</c:v>
                </c:pt>
                <c:pt idx="280">
                  <c:v>4.3353345788080588E-2</c:v>
                </c:pt>
                <c:pt idx="281">
                  <c:v>1.3245526520222484E-4</c:v>
                </c:pt>
                <c:pt idx="282">
                  <c:v>-2.2588418533507237E-2</c:v>
                </c:pt>
                <c:pt idx="283">
                  <c:v>-4.1024318987783914E-2</c:v>
                </c:pt>
                <c:pt idx="284">
                  <c:v>8.8388381329316701E-2</c:v>
                </c:pt>
                <c:pt idx="285">
                  <c:v>7.9246709858507458E-2</c:v>
                </c:pt>
                <c:pt idx="286">
                  <c:v>6.4373343640424352E-2</c:v>
                </c:pt>
                <c:pt idx="287">
                  <c:v>-0.10727370452898555</c:v>
                </c:pt>
                <c:pt idx="288">
                  <c:v>-2.1970049469933528E-2</c:v>
                </c:pt>
                <c:pt idx="289">
                  <c:v>9.950492907840669E-2</c:v>
                </c:pt>
                <c:pt idx="290">
                  <c:v>0.1934509822786783</c:v>
                </c:pt>
                <c:pt idx="291">
                  <c:v>-1.381752568103245E-2</c:v>
                </c:pt>
                <c:pt idx="292">
                  <c:v>1.0581330102409581E-2</c:v>
                </c:pt>
                <c:pt idx="293">
                  <c:v>1.3245526520222484E-4</c:v>
                </c:pt>
                <c:pt idx="294">
                  <c:v>3.7122796037444061E-2</c:v>
                </c:pt>
                <c:pt idx="295">
                  <c:v>9.4688590896604197E-2</c:v>
                </c:pt>
                <c:pt idx="296">
                  <c:v>-4.1804234791813499E-2</c:v>
                </c:pt>
                <c:pt idx="297">
                  <c:v>1.10715172561342E-2</c:v>
                </c:pt>
                <c:pt idx="298">
                  <c:v>3.8231976003890722E-2</c:v>
                </c:pt>
                <c:pt idx="299">
                  <c:v>5.7751664667826219E-2</c:v>
                </c:pt>
                <c:pt idx="300">
                  <c:v>4.3331894046769293E-2</c:v>
                </c:pt>
                <c:pt idx="301">
                  <c:v>-0.1376271874124253</c:v>
                </c:pt>
                <c:pt idx="302">
                  <c:v>2.404734101193462E-2</c:v>
                </c:pt>
                <c:pt idx="303">
                  <c:v>-2.593939689201008E-2</c:v>
                </c:pt>
                <c:pt idx="304">
                  <c:v>-1.3198063397096504E-2</c:v>
                </c:pt>
                <c:pt idx="305">
                  <c:v>2.2273581142416177E-2</c:v>
                </c:pt>
                <c:pt idx="306">
                  <c:v>2.1095614978486665E-2</c:v>
                </c:pt>
                <c:pt idx="307">
                  <c:v>-1.3198063397096504E-2</c:v>
                </c:pt>
                <c:pt idx="308">
                  <c:v>0.16869915382616263</c:v>
                </c:pt>
                <c:pt idx="309">
                  <c:v>0.11371031831587075</c:v>
                </c:pt>
                <c:pt idx="310">
                  <c:v>-0.16432189335526992</c:v>
                </c:pt>
                <c:pt idx="311">
                  <c:v>4.3353345788080588E-2</c:v>
                </c:pt>
                <c:pt idx="312">
                  <c:v>-0.10271788799312453</c:v>
                </c:pt>
                <c:pt idx="313">
                  <c:v>9.9169345839985823E-2</c:v>
                </c:pt>
                <c:pt idx="314">
                  <c:v>7.9421118765814924E-2</c:v>
                </c:pt>
                <c:pt idx="315">
                  <c:v>-5.4310574661583289E-2</c:v>
                </c:pt>
                <c:pt idx="316">
                  <c:v>6.1653789062617648E-2</c:v>
                </c:pt>
                <c:pt idx="317">
                  <c:v>7.3461809855414728E-2</c:v>
                </c:pt>
                <c:pt idx="318">
                  <c:v>0.15828062475168814</c:v>
                </c:pt>
                <c:pt idx="319">
                  <c:v>0.10586559284058517</c:v>
                </c:pt>
                <c:pt idx="320">
                  <c:v>-2.834397445897352E-2</c:v>
                </c:pt>
                <c:pt idx="321">
                  <c:v>-1.3200371114580278E-2</c:v>
                </c:pt>
                <c:pt idx="322">
                  <c:v>-9.3528847984085672E-3</c:v>
                </c:pt>
                <c:pt idx="323">
                  <c:v>5.7118324077235272E-2</c:v>
                </c:pt>
                <c:pt idx="324">
                  <c:v>-0.10271788799312453</c:v>
                </c:pt>
                <c:pt idx="325">
                  <c:v>-1.0936767398970204E-3</c:v>
                </c:pt>
                <c:pt idx="326">
                  <c:v>6.3323214066850042E-2</c:v>
                </c:pt>
                <c:pt idx="327">
                  <c:v>-5.089520649306678E-2</c:v>
                </c:pt>
                <c:pt idx="328">
                  <c:v>7.5269015739300116E-2</c:v>
                </c:pt>
                <c:pt idx="329">
                  <c:v>1.1495077260109454E-2</c:v>
                </c:pt>
                <c:pt idx="330">
                  <c:v>-6.2713985457962806E-2</c:v>
                </c:pt>
                <c:pt idx="331">
                  <c:v>3.7489424754161504E-2</c:v>
                </c:pt>
                <c:pt idx="332">
                  <c:v>3.6314321388122295E-2</c:v>
                </c:pt>
                <c:pt idx="333">
                  <c:v>-1.5016918828164805E-2</c:v>
                </c:pt>
                <c:pt idx="334">
                  <c:v>6.0443956023062739E-2</c:v>
                </c:pt>
                <c:pt idx="335">
                  <c:v>-7.5206388936475577E-2</c:v>
                </c:pt>
                <c:pt idx="336">
                  <c:v>8.9861015868759608E-3</c:v>
                </c:pt>
                <c:pt idx="337">
                  <c:v>-0.10615651347285571</c:v>
                </c:pt>
                <c:pt idx="338">
                  <c:v>-0.13714658024073323</c:v>
                </c:pt>
                <c:pt idx="339">
                  <c:v>-2.8750844555036181E-2</c:v>
                </c:pt>
                <c:pt idx="340">
                  <c:v>-7.3390824243340091E-3</c:v>
                </c:pt>
                <c:pt idx="341">
                  <c:v>7.2105954890291812E-2</c:v>
                </c:pt>
                <c:pt idx="342">
                  <c:v>4.81685752617107E-2</c:v>
                </c:pt>
                <c:pt idx="343">
                  <c:v>-1.677465350832108E-2</c:v>
                </c:pt>
                <c:pt idx="344">
                  <c:v>1.3777517538141382E-2</c:v>
                </c:pt>
                <c:pt idx="345">
                  <c:v>-0.18845934895675498</c:v>
                </c:pt>
                <c:pt idx="346">
                  <c:v>7.5456511113886293E-2</c:v>
                </c:pt>
                <c:pt idx="347">
                  <c:v>-9.3318264915742688E-2</c:v>
                </c:pt>
                <c:pt idx="348">
                  <c:v>-0.23168489847700435</c:v>
                </c:pt>
                <c:pt idx="349">
                  <c:v>-6.9685140738169338E-3</c:v>
                </c:pt>
                <c:pt idx="350">
                  <c:v>2.8035080356691111E-2</c:v>
                </c:pt>
                <c:pt idx="351">
                  <c:v>0.1062389612597503</c:v>
                </c:pt>
                <c:pt idx="352">
                  <c:v>6.6508679213646005E-2</c:v>
                </c:pt>
                <c:pt idx="353">
                  <c:v>-3.2535182004274077E-2</c:v>
                </c:pt>
                <c:pt idx="354">
                  <c:v>-2.9394654327067116E-2</c:v>
                </c:pt>
                <c:pt idx="355">
                  <c:v>-0.12895675820898767</c:v>
                </c:pt>
                <c:pt idx="356">
                  <c:v>8.7083991511384795E-2</c:v>
                </c:pt>
                <c:pt idx="357">
                  <c:v>9.3091031113134548E-2</c:v>
                </c:pt>
                <c:pt idx="358">
                  <c:v>4.7671055497060522E-2</c:v>
                </c:pt>
                <c:pt idx="359">
                  <c:v>8.5117473743416383E-2</c:v>
                </c:pt>
                <c:pt idx="360">
                  <c:v>-8.4159343882610926E-2</c:v>
                </c:pt>
                <c:pt idx="361">
                  <c:v>2.9326114115001189E-2</c:v>
                </c:pt>
                <c:pt idx="362">
                  <c:v>-5.1301661879829652E-2</c:v>
                </c:pt>
                <c:pt idx="363">
                  <c:v>0.14939146600709385</c:v>
                </c:pt>
                <c:pt idx="364">
                  <c:v>-0.10180930788767917</c:v>
                </c:pt>
                <c:pt idx="365">
                  <c:v>-0.20289795780351305</c:v>
                </c:pt>
                <c:pt idx="366">
                  <c:v>-0.11397617012293537</c:v>
                </c:pt>
                <c:pt idx="367">
                  <c:v>4.81685752617107E-2</c:v>
                </c:pt>
                <c:pt idx="368">
                  <c:v>0.12454155404628509</c:v>
                </c:pt>
                <c:pt idx="369">
                  <c:v>-0.10191679908896667</c:v>
                </c:pt>
                <c:pt idx="370">
                  <c:v>-5.9247617476748005E-2</c:v>
                </c:pt>
                <c:pt idx="371">
                  <c:v>-4.4473356388857965E-2</c:v>
                </c:pt>
                <c:pt idx="372">
                  <c:v>-4.044036151138819E-2</c:v>
                </c:pt>
                <c:pt idx="373">
                  <c:v>2.2273581142416177E-2</c:v>
                </c:pt>
                <c:pt idx="374">
                  <c:v>-2.1104739511891069E-2</c:v>
                </c:pt>
                <c:pt idx="375">
                  <c:v>6.1653789062617648E-2</c:v>
                </c:pt>
                <c:pt idx="376">
                  <c:v>-5.6440702857829095E-2</c:v>
                </c:pt>
                <c:pt idx="377">
                  <c:v>-1.2470625302682947E-2</c:v>
                </c:pt>
                <c:pt idx="378">
                  <c:v>-6.7398865209554515E-2</c:v>
                </c:pt>
                <c:pt idx="379">
                  <c:v>-1.5249452617140946E-3</c:v>
                </c:pt>
                <c:pt idx="380">
                  <c:v>0.13462776266373311</c:v>
                </c:pt>
                <c:pt idx="381">
                  <c:v>9.658603559834944E-3</c:v>
                </c:pt>
                <c:pt idx="382">
                  <c:v>2.8270266398813249E-2</c:v>
                </c:pt>
                <c:pt idx="383">
                  <c:v>-3.4523140583402778E-2</c:v>
                </c:pt>
                <c:pt idx="384">
                  <c:v>-6.3854133782166755E-2</c:v>
                </c:pt>
                <c:pt idx="385">
                  <c:v>2.6144210825096437E-2</c:v>
                </c:pt>
                <c:pt idx="386">
                  <c:v>-2.8624953208799653E-2</c:v>
                </c:pt>
                <c:pt idx="387">
                  <c:v>-6.5158696541255168E-2</c:v>
                </c:pt>
                <c:pt idx="388">
                  <c:v>-5.1978285757556364E-2</c:v>
                </c:pt>
                <c:pt idx="389">
                  <c:v>3.6766588444983483E-2</c:v>
                </c:pt>
                <c:pt idx="390">
                  <c:v>2.2273581142416177E-2</c:v>
                </c:pt>
                <c:pt idx="391">
                  <c:v>3.4684202357455618E-2</c:v>
                </c:pt>
                <c:pt idx="392">
                  <c:v>0.15714150565619889</c:v>
                </c:pt>
                <c:pt idx="393">
                  <c:v>0.13709804572754791</c:v>
                </c:pt>
                <c:pt idx="394">
                  <c:v>-4.6274478416581388E-3</c:v>
                </c:pt>
                <c:pt idx="395">
                  <c:v>5.361880668404595E-2</c:v>
                </c:pt>
                <c:pt idx="396">
                  <c:v>0.10688435324547108</c:v>
                </c:pt>
                <c:pt idx="397">
                  <c:v>6.4308964868811103E-2</c:v>
                </c:pt>
                <c:pt idx="398">
                  <c:v>4.3331894046769293E-2</c:v>
                </c:pt>
                <c:pt idx="399">
                  <c:v>-3.0332503786732801E-2</c:v>
                </c:pt>
                <c:pt idx="400">
                  <c:v>-3.6710813626767091E-2</c:v>
                </c:pt>
                <c:pt idx="401">
                  <c:v>-3.0172894230126701E-2</c:v>
                </c:pt>
                <c:pt idx="402">
                  <c:v>1.1836643192308927E-2</c:v>
                </c:pt>
                <c:pt idx="403">
                  <c:v>-2.4150672813879837E-2</c:v>
                </c:pt>
                <c:pt idx="404">
                  <c:v>0.22047965466659747</c:v>
                </c:pt>
                <c:pt idx="405">
                  <c:v>2.4428671921945977E-2</c:v>
                </c:pt>
                <c:pt idx="406">
                  <c:v>-3.6442043165079596E-2</c:v>
                </c:pt>
                <c:pt idx="407">
                  <c:v>-2.2068614234994399E-2</c:v>
                </c:pt>
                <c:pt idx="408">
                  <c:v>0.13391302563339025</c:v>
                </c:pt>
                <c:pt idx="409">
                  <c:v>-8.0931722866123934E-2</c:v>
                </c:pt>
                <c:pt idx="410">
                  <c:v>5.1052545692460427E-2</c:v>
                </c:pt>
                <c:pt idx="411">
                  <c:v>-0.12676095726778058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6-4DF2-A126-B753FD17D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99616"/>
        <c:axId val="315103360"/>
      </c:scatterChart>
      <c:valAx>
        <c:axId val="31509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103360"/>
        <c:crosses val="autoZero"/>
        <c:crossBetween val="midCat"/>
      </c:valAx>
      <c:valAx>
        <c:axId val="315103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099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logS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'mtst0903.3 take 2'!$F$2:$F$413</c:f>
              <c:numCache>
                <c:formatCode>General</c:formatCode>
                <c:ptCount val="412"/>
                <c:pt idx="0">
                  <c:v>7.3132203870903014</c:v>
                </c:pt>
                <c:pt idx="1">
                  <c:v>6.956545443151569</c:v>
                </c:pt>
                <c:pt idx="2">
                  <c:v>7.2078598714324755</c:v>
                </c:pt>
                <c:pt idx="3">
                  <c:v>7.4085305668946262</c:v>
                </c:pt>
                <c:pt idx="4">
                  <c:v>7.3777589082278725</c:v>
                </c:pt>
                <c:pt idx="5">
                  <c:v>7.0900768357760917</c:v>
                </c:pt>
                <c:pt idx="6">
                  <c:v>7.0030654587864616</c:v>
                </c:pt>
                <c:pt idx="7">
                  <c:v>7.2078598714324755</c:v>
                </c:pt>
                <c:pt idx="8">
                  <c:v>7.3132203870903014</c:v>
                </c:pt>
                <c:pt idx="9">
                  <c:v>7.1701195434496281</c:v>
                </c:pt>
                <c:pt idx="10">
                  <c:v>7.3777589082278725</c:v>
                </c:pt>
                <c:pt idx="11">
                  <c:v>7.2078598714324755</c:v>
                </c:pt>
                <c:pt idx="12">
                  <c:v>7.4955419438842563</c:v>
                </c:pt>
                <c:pt idx="13">
                  <c:v>7.3132203870903014</c:v>
                </c:pt>
                <c:pt idx="14">
                  <c:v>7.2442275156033498</c:v>
                </c:pt>
                <c:pt idx="15">
                  <c:v>7.1308988302963465</c:v>
                </c:pt>
                <c:pt idx="16">
                  <c:v>7.2078598714324755</c:v>
                </c:pt>
                <c:pt idx="17">
                  <c:v>7.3460102099132927</c:v>
                </c:pt>
                <c:pt idx="18">
                  <c:v>7.2442275156033498</c:v>
                </c:pt>
                <c:pt idx="19">
                  <c:v>7.3777589082278725</c:v>
                </c:pt>
                <c:pt idx="20">
                  <c:v>7.0475172213572961</c:v>
                </c:pt>
                <c:pt idx="21">
                  <c:v>6.8023947633243109</c:v>
                </c:pt>
                <c:pt idx="22">
                  <c:v>7.4085305668946262</c:v>
                </c:pt>
                <c:pt idx="23">
                  <c:v>7.0900768357760917</c:v>
                </c:pt>
                <c:pt idx="24">
                  <c:v>6.8023947633243109</c:v>
                </c:pt>
                <c:pt idx="25">
                  <c:v>7.0900768357760917</c:v>
                </c:pt>
                <c:pt idx="26">
                  <c:v>7.4085305668946262</c:v>
                </c:pt>
                <c:pt idx="27">
                  <c:v>7.2793188354146201</c:v>
                </c:pt>
                <c:pt idx="28">
                  <c:v>7.3777589082278725</c:v>
                </c:pt>
                <c:pt idx="29">
                  <c:v>7.0900768357760917</c:v>
                </c:pt>
                <c:pt idx="30">
                  <c:v>7.1308988302963465</c:v>
                </c:pt>
                <c:pt idx="31">
                  <c:v>7.0030654587864616</c:v>
                </c:pt>
                <c:pt idx="32">
                  <c:v>7.3460102099132927</c:v>
                </c:pt>
                <c:pt idx="33">
                  <c:v>7.1701195434496281</c:v>
                </c:pt>
                <c:pt idx="34">
                  <c:v>7.1701195434496281</c:v>
                </c:pt>
                <c:pt idx="35">
                  <c:v>6.9077552789821368</c:v>
                </c:pt>
                <c:pt idx="36">
                  <c:v>7.4383835300443071</c:v>
                </c:pt>
                <c:pt idx="37">
                  <c:v>7.4085305668946262</c:v>
                </c:pt>
                <c:pt idx="38">
                  <c:v>7.2078598714324755</c:v>
                </c:pt>
                <c:pt idx="39">
                  <c:v>7.0900768357760917</c:v>
                </c:pt>
                <c:pt idx="40">
                  <c:v>7.0475172213572961</c:v>
                </c:pt>
                <c:pt idx="41">
                  <c:v>7.5755846515577927</c:v>
                </c:pt>
                <c:pt idx="42">
                  <c:v>7.3132203870903014</c:v>
                </c:pt>
                <c:pt idx="43">
                  <c:v>7.2793188354146201</c:v>
                </c:pt>
                <c:pt idx="44">
                  <c:v>7.1701195434496281</c:v>
                </c:pt>
                <c:pt idx="45">
                  <c:v>7.2078598714324755</c:v>
                </c:pt>
                <c:pt idx="46">
                  <c:v>7.1701195434496281</c:v>
                </c:pt>
                <c:pt idx="47">
                  <c:v>7.0900768357760917</c:v>
                </c:pt>
                <c:pt idx="48">
                  <c:v>7.0030654587864616</c:v>
                </c:pt>
                <c:pt idx="49">
                  <c:v>7.2442275156033498</c:v>
                </c:pt>
                <c:pt idx="50">
                  <c:v>7.4673710669175595</c:v>
                </c:pt>
                <c:pt idx="51">
                  <c:v>7.0475172213572961</c:v>
                </c:pt>
                <c:pt idx="52">
                  <c:v>7.2078598714324755</c:v>
                </c:pt>
                <c:pt idx="53">
                  <c:v>7.2078598714324755</c:v>
                </c:pt>
                <c:pt idx="54">
                  <c:v>7.4085305668946262</c:v>
                </c:pt>
                <c:pt idx="55">
                  <c:v>7.2793188354146201</c:v>
                </c:pt>
                <c:pt idx="56">
                  <c:v>7.2793188354146201</c:v>
                </c:pt>
                <c:pt idx="57">
                  <c:v>7.0475172213572961</c:v>
                </c:pt>
                <c:pt idx="58">
                  <c:v>7.0900768357760917</c:v>
                </c:pt>
                <c:pt idx="59">
                  <c:v>7.1308988302963465</c:v>
                </c:pt>
                <c:pt idx="60">
                  <c:v>7.0900768357760917</c:v>
                </c:pt>
                <c:pt idx="61">
                  <c:v>7.4085305668946262</c:v>
                </c:pt>
                <c:pt idx="62">
                  <c:v>7.3777589082278725</c:v>
                </c:pt>
                <c:pt idx="63">
                  <c:v>7.0475172213572961</c:v>
                </c:pt>
                <c:pt idx="64">
                  <c:v>7.2793188354146201</c:v>
                </c:pt>
                <c:pt idx="65">
                  <c:v>7.0475172213572961</c:v>
                </c:pt>
                <c:pt idx="66">
                  <c:v>7.1701195434496281</c:v>
                </c:pt>
                <c:pt idx="67">
                  <c:v>7.2793188354146201</c:v>
                </c:pt>
                <c:pt idx="68">
                  <c:v>7.1701195434496281</c:v>
                </c:pt>
                <c:pt idx="69">
                  <c:v>7.1701195434496281</c:v>
                </c:pt>
                <c:pt idx="70">
                  <c:v>7.2793188354146201</c:v>
                </c:pt>
                <c:pt idx="71">
                  <c:v>7.3777589082278725</c:v>
                </c:pt>
                <c:pt idx="72">
                  <c:v>7.2078598714324755</c:v>
                </c:pt>
                <c:pt idx="73">
                  <c:v>7.0030654587864616</c:v>
                </c:pt>
                <c:pt idx="74">
                  <c:v>7.0900768357760917</c:v>
                </c:pt>
                <c:pt idx="75">
                  <c:v>7.2793188354146201</c:v>
                </c:pt>
                <c:pt idx="76">
                  <c:v>7.1701195434496281</c:v>
                </c:pt>
                <c:pt idx="77">
                  <c:v>7.0900768357760917</c:v>
                </c:pt>
                <c:pt idx="78">
                  <c:v>7.2793188354146201</c:v>
                </c:pt>
                <c:pt idx="79">
                  <c:v>7.4085305668946262</c:v>
                </c:pt>
                <c:pt idx="80">
                  <c:v>7.4085305668946262</c:v>
                </c:pt>
                <c:pt idx="81">
                  <c:v>7.2793188354146201</c:v>
                </c:pt>
                <c:pt idx="82">
                  <c:v>6.956545443151569</c:v>
                </c:pt>
                <c:pt idx="83">
                  <c:v>6.9077552789821368</c:v>
                </c:pt>
                <c:pt idx="84">
                  <c:v>7.4085305668946262</c:v>
                </c:pt>
                <c:pt idx="85">
                  <c:v>7.1308988302963465</c:v>
                </c:pt>
                <c:pt idx="86">
                  <c:v>6.956545443151569</c:v>
                </c:pt>
                <c:pt idx="87">
                  <c:v>7.3132203870903014</c:v>
                </c:pt>
                <c:pt idx="88">
                  <c:v>7.2793188354146201</c:v>
                </c:pt>
                <c:pt idx="89">
                  <c:v>7.5229409180723703</c:v>
                </c:pt>
                <c:pt idx="90">
                  <c:v>7.4383835300443071</c:v>
                </c:pt>
                <c:pt idx="91">
                  <c:v>7.3460102099132927</c:v>
                </c:pt>
                <c:pt idx="92">
                  <c:v>7.2793188354146201</c:v>
                </c:pt>
                <c:pt idx="93">
                  <c:v>7.0030654587864616</c:v>
                </c:pt>
                <c:pt idx="94">
                  <c:v>7.3777589082278725</c:v>
                </c:pt>
                <c:pt idx="95">
                  <c:v>7.5229409180723703</c:v>
                </c:pt>
                <c:pt idx="96">
                  <c:v>7.3132203870903014</c:v>
                </c:pt>
                <c:pt idx="97">
                  <c:v>7.0475172213572961</c:v>
                </c:pt>
                <c:pt idx="98">
                  <c:v>7.2078598714324755</c:v>
                </c:pt>
                <c:pt idx="99">
                  <c:v>7.2442275156033498</c:v>
                </c:pt>
                <c:pt idx="100">
                  <c:v>7.4383835300443071</c:v>
                </c:pt>
                <c:pt idx="101">
                  <c:v>6.6846117276679271</c:v>
                </c:pt>
                <c:pt idx="102">
                  <c:v>7.3777589082278725</c:v>
                </c:pt>
                <c:pt idx="103">
                  <c:v>7.3132203870903014</c:v>
                </c:pt>
                <c:pt idx="104">
                  <c:v>7.0900768357760917</c:v>
                </c:pt>
                <c:pt idx="105">
                  <c:v>7.4085305668946262</c:v>
                </c:pt>
                <c:pt idx="106">
                  <c:v>7.0475172213572961</c:v>
                </c:pt>
                <c:pt idx="107">
                  <c:v>6.956545443151569</c:v>
                </c:pt>
                <c:pt idx="108">
                  <c:v>7.5755846515577927</c:v>
                </c:pt>
                <c:pt idx="109">
                  <c:v>7.2442275156033498</c:v>
                </c:pt>
                <c:pt idx="110">
                  <c:v>7.2793188354146201</c:v>
                </c:pt>
                <c:pt idx="111">
                  <c:v>7.0900768357760917</c:v>
                </c:pt>
                <c:pt idx="112">
                  <c:v>7.0030654587864616</c:v>
                </c:pt>
                <c:pt idx="113">
                  <c:v>7.1701195434496281</c:v>
                </c:pt>
                <c:pt idx="114">
                  <c:v>7.3777589082278725</c:v>
                </c:pt>
                <c:pt idx="115">
                  <c:v>7.3777589082278725</c:v>
                </c:pt>
                <c:pt idx="116">
                  <c:v>7.0900768357760917</c:v>
                </c:pt>
                <c:pt idx="117">
                  <c:v>7.0030654587864616</c:v>
                </c:pt>
                <c:pt idx="118">
                  <c:v>7.3460102099132927</c:v>
                </c:pt>
                <c:pt idx="119">
                  <c:v>7.2078598714324755</c:v>
                </c:pt>
                <c:pt idx="120">
                  <c:v>7.0900768357760917</c:v>
                </c:pt>
                <c:pt idx="121">
                  <c:v>7.2078598714324755</c:v>
                </c:pt>
                <c:pt idx="122">
                  <c:v>7.0900768357760917</c:v>
                </c:pt>
                <c:pt idx="123">
                  <c:v>7.2078598714324755</c:v>
                </c:pt>
                <c:pt idx="124">
                  <c:v>7.3460102099132927</c:v>
                </c:pt>
                <c:pt idx="125">
                  <c:v>7.4673710669175595</c:v>
                </c:pt>
                <c:pt idx="126">
                  <c:v>7.1308988302963465</c:v>
                </c:pt>
                <c:pt idx="127">
                  <c:v>7.1701195434496281</c:v>
                </c:pt>
                <c:pt idx="128">
                  <c:v>7.4673710669175595</c:v>
                </c:pt>
                <c:pt idx="129">
                  <c:v>7.0900768357760917</c:v>
                </c:pt>
                <c:pt idx="130">
                  <c:v>6.9077552789821368</c:v>
                </c:pt>
                <c:pt idx="131">
                  <c:v>7.4383835300443071</c:v>
                </c:pt>
                <c:pt idx="132">
                  <c:v>7.1308988302963465</c:v>
                </c:pt>
                <c:pt idx="133">
                  <c:v>7.4383835300443071</c:v>
                </c:pt>
                <c:pt idx="134">
                  <c:v>7.3777589082278725</c:v>
                </c:pt>
                <c:pt idx="135">
                  <c:v>6.8564619845945867</c:v>
                </c:pt>
                <c:pt idx="136">
                  <c:v>6.8023947633243109</c:v>
                </c:pt>
                <c:pt idx="137">
                  <c:v>7.3777589082278725</c:v>
                </c:pt>
                <c:pt idx="138">
                  <c:v>7.2793188354146201</c:v>
                </c:pt>
                <c:pt idx="139">
                  <c:v>7.3132203870903014</c:v>
                </c:pt>
                <c:pt idx="140">
                  <c:v>7.3132203870903014</c:v>
                </c:pt>
                <c:pt idx="141">
                  <c:v>7.4673710669175595</c:v>
                </c:pt>
                <c:pt idx="142">
                  <c:v>7.4383835300443071</c:v>
                </c:pt>
                <c:pt idx="143">
                  <c:v>7.1308988302963465</c:v>
                </c:pt>
                <c:pt idx="144">
                  <c:v>7.2078598714324755</c:v>
                </c:pt>
                <c:pt idx="145">
                  <c:v>7.1308988302963465</c:v>
                </c:pt>
                <c:pt idx="146">
                  <c:v>7.6732231211217083</c:v>
                </c:pt>
                <c:pt idx="147">
                  <c:v>7.0900768357760917</c:v>
                </c:pt>
                <c:pt idx="148">
                  <c:v>7.4673710669175595</c:v>
                </c:pt>
                <c:pt idx="149">
                  <c:v>7.1701195434496281</c:v>
                </c:pt>
                <c:pt idx="150">
                  <c:v>7.0475172213572961</c:v>
                </c:pt>
                <c:pt idx="151">
                  <c:v>7.6496926237115144</c:v>
                </c:pt>
                <c:pt idx="152">
                  <c:v>7.0030654587864616</c:v>
                </c:pt>
                <c:pt idx="153">
                  <c:v>7.0030654587864616</c:v>
                </c:pt>
                <c:pt idx="154">
                  <c:v>6.956545443151569</c:v>
                </c:pt>
                <c:pt idx="155">
                  <c:v>7.4955419438842563</c:v>
                </c:pt>
                <c:pt idx="156">
                  <c:v>7.1308988302963465</c:v>
                </c:pt>
                <c:pt idx="157">
                  <c:v>7.2078598714324755</c:v>
                </c:pt>
                <c:pt idx="158">
                  <c:v>7.3777589082278725</c:v>
                </c:pt>
                <c:pt idx="159">
                  <c:v>7.3777589082278725</c:v>
                </c:pt>
                <c:pt idx="160">
                  <c:v>7.0900768357760917</c:v>
                </c:pt>
                <c:pt idx="161">
                  <c:v>7.0475172213572961</c:v>
                </c:pt>
                <c:pt idx="162">
                  <c:v>7.3460102099132927</c:v>
                </c:pt>
                <c:pt idx="163">
                  <c:v>7.3777589082278725</c:v>
                </c:pt>
                <c:pt idx="164">
                  <c:v>7.7406644019172415</c:v>
                </c:pt>
                <c:pt idx="165">
                  <c:v>7.2078598714324755</c:v>
                </c:pt>
                <c:pt idx="166">
                  <c:v>7.0475172213572961</c:v>
                </c:pt>
                <c:pt idx="167">
                  <c:v>7.4673710669175595</c:v>
                </c:pt>
                <c:pt idx="168">
                  <c:v>7.2078598714324755</c:v>
                </c:pt>
                <c:pt idx="169">
                  <c:v>7.6732231211217083</c:v>
                </c:pt>
                <c:pt idx="170">
                  <c:v>7.5229409180723703</c:v>
                </c:pt>
                <c:pt idx="171">
                  <c:v>7.5229409180723703</c:v>
                </c:pt>
                <c:pt idx="172">
                  <c:v>7.3132203870903014</c:v>
                </c:pt>
                <c:pt idx="173">
                  <c:v>7.5229409180723703</c:v>
                </c:pt>
                <c:pt idx="174">
                  <c:v>7.4085305668946262</c:v>
                </c:pt>
                <c:pt idx="175">
                  <c:v>7.6255950721324535</c:v>
                </c:pt>
                <c:pt idx="176">
                  <c:v>7.8240460108562919</c:v>
                </c:pt>
                <c:pt idx="177">
                  <c:v>7.8038433035387724</c:v>
                </c:pt>
                <c:pt idx="178">
                  <c:v>7.6009024595420822</c:v>
                </c:pt>
                <c:pt idx="179">
                  <c:v>7.6732231211217083</c:v>
                </c:pt>
                <c:pt idx="180">
                  <c:v>6.8023947633243109</c:v>
                </c:pt>
                <c:pt idx="181">
                  <c:v>7.4383835300443071</c:v>
                </c:pt>
                <c:pt idx="182">
                  <c:v>7.5496091651545321</c:v>
                </c:pt>
                <c:pt idx="183">
                  <c:v>7.5496091651545321</c:v>
                </c:pt>
                <c:pt idx="184">
                  <c:v>7.5229409180723703</c:v>
                </c:pt>
                <c:pt idx="185">
                  <c:v>7.0030654587864616</c:v>
                </c:pt>
                <c:pt idx="186">
                  <c:v>7.2442275156033498</c:v>
                </c:pt>
                <c:pt idx="187">
                  <c:v>7.2078598714324755</c:v>
                </c:pt>
                <c:pt idx="188">
                  <c:v>7.6732231211217083</c:v>
                </c:pt>
                <c:pt idx="189">
                  <c:v>7.2793188354146201</c:v>
                </c:pt>
                <c:pt idx="190">
                  <c:v>7.8240460108562919</c:v>
                </c:pt>
                <c:pt idx="191">
                  <c:v>7.0030654587864616</c:v>
                </c:pt>
                <c:pt idx="192">
                  <c:v>7.9550742732626958</c:v>
                </c:pt>
                <c:pt idx="193">
                  <c:v>7.3460102099132927</c:v>
                </c:pt>
                <c:pt idx="194">
                  <c:v>7.2078598714324755</c:v>
                </c:pt>
                <c:pt idx="195">
                  <c:v>7.5496091651545321</c:v>
                </c:pt>
                <c:pt idx="196">
                  <c:v>7.5755846515577927</c:v>
                </c:pt>
                <c:pt idx="197">
                  <c:v>7.3132203870903014</c:v>
                </c:pt>
                <c:pt idx="198">
                  <c:v>7.5755846515577927</c:v>
                </c:pt>
                <c:pt idx="199">
                  <c:v>7.4085305668946262</c:v>
                </c:pt>
                <c:pt idx="200">
                  <c:v>7.4955419438842563</c:v>
                </c:pt>
                <c:pt idx="201">
                  <c:v>7.2793188354146201</c:v>
                </c:pt>
                <c:pt idx="202">
                  <c:v>7.6496926237115144</c:v>
                </c:pt>
                <c:pt idx="203">
                  <c:v>7.7621706071382048</c:v>
                </c:pt>
                <c:pt idx="204">
                  <c:v>7.2442275156033498</c:v>
                </c:pt>
                <c:pt idx="205">
                  <c:v>7.4383835300443071</c:v>
                </c:pt>
                <c:pt idx="206">
                  <c:v>7.0475172213572961</c:v>
                </c:pt>
                <c:pt idx="207">
                  <c:v>7.1308988302963465</c:v>
                </c:pt>
                <c:pt idx="208">
                  <c:v>7.4955419438842563</c:v>
                </c:pt>
                <c:pt idx="209">
                  <c:v>7.4085305668946262</c:v>
                </c:pt>
                <c:pt idx="210">
                  <c:v>7.6255950721324535</c:v>
                </c:pt>
                <c:pt idx="211">
                  <c:v>7.7832240163360371</c:v>
                </c:pt>
                <c:pt idx="212">
                  <c:v>6.956545443151569</c:v>
                </c:pt>
                <c:pt idx="213">
                  <c:v>7.1701195434496281</c:v>
                </c:pt>
                <c:pt idx="214">
                  <c:v>7.4673710669175595</c:v>
                </c:pt>
                <c:pt idx="215">
                  <c:v>7.6255950721324535</c:v>
                </c:pt>
                <c:pt idx="216">
                  <c:v>7.2793188354146201</c:v>
                </c:pt>
                <c:pt idx="217">
                  <c:v>7.8038433035387724</c:v>
                </c:pt>
                <c:pt idx="218">
                  <c:v>7.7621706071382048</c:v>
                </c:pt>
                <c:pt idx="219">
                  <c:v>7.3132203870903014</c:v>
                </c:pt>
                <c:pt idx="220">
                  <c:v>7.0030654587864616</c:v>
                </c:pt>
                <c:pt idx="221">
                  <c:v>7.4383835300443071</c:v>
                </c:pt>
                <c:pt idx="222">
                  <c:v>7.3132203870903014</c:v>
                </c:pt>
                <c:pt idx="223">
                  <c:v>7.6009024595420822</c:v>
                </c:pt>
                <c:pt idx="224">
                  <c:v>7.5755846515577927</c:v>
                </c:pt>
                <c:pt idx="225">
                  <c:v>7.5496091651545321</c:v>
                </c:pt>
                <c:pt idx="226">
                  <c:v>7.4383835300443071</c:v>
                </c:pt>
                <c:pt idx="227">
                  <c:v>7.4085305668946262</c:v>
                </c:pt>
                <c:pt idx="228">
                  <c:v>7.6255950721324535</c:v>
                </c:pt>
                <c:pt idx="229">
                  <c:v>7.5755846515577927</c:v>
                </c:pt>
                <c:pt idx="230">
                  <c:v>7.3460102099132927</c:v>
                </c:pt>
                <c:pt idx="231">
                  <c:v>7.6255950721324535</c:v>
                </c:pt>
                <c:pt idx="232">
                  <c:v>6.9077552789821368</c:v>
                </c:pt>
                <c:pt idx="233">
                  <c:v>7.3460102099132927</c:v>
                </c:pt>
                <c:pt idx="234">
                  <c:v>7.2793188354146201</c:v>
                </c:pt>
                <c:pt idx="235">
                  <c:v>7.3777589082278725</c:v>
                </c:pt>
                <c:pt idx="236">
                  <c:v>7.8632667240095735</c:v>
                </c:pt>
                <c:pt idx="237">
                  <c:v>7.5229409180723703</c:v>
                </c:pt>
                <c:pt idx="238">
                  <c:v>7.4383835300443071</c:v>
                </c:pt>
                <c:pt idx="239">
                  <c:v>7.3132203870903014</c:v>
                </c:pt>
                <c:pt idx="240">
                  <c:v>7.4085305668946262</c:v>
                </c:pt>
                <c:pt idx="241">
                  <c:v>7.2793188354146201</c:v>
                </c:pt>
                <c:pt idx="242">
                  <c:v>7.6496926237115144</c:v>
                </c:pt>
                <c:pt idx="243">
                  <c:v>7.1701195434496281</c:v>
                </c:pt>
                <c:pt idx="244">
                  <c:v>7.9193561906606167</c:v>
                </c:pt>
                <c:pt idx="245">
                  <c:v>7.4955419438842563</c:v>
                </c:pt>
                <c:pt idx="246">
                  <c:v>7.0900768357760917</c:v>
                </c:pt>
                <c:pt idx="247">
                  <c:v>7.4383835300443071</c:v>
                </c:pt>
                <c:pt idx="248">
                  <c:v>7.7621706071382048</c:v>
                </c:pt>
                <c:pt idx="249">
                  <c:v>7.3460102099132927</c:v>
                </c:pt>
                <c:pt idx="250">
                  <c:v>7.6732231211217083</c:v>
                </c:pt>
                <c:pt idx="251">
                  <c:v>7.5496091651545321</c:v>
                </c:pt>
                <c:pt idx="252">
                  <c:v>7.2078598714324755</c:v>
                </c:pt>
                <c:pt idx="253">
                  <c:v>7.8632667240095735</c:v>
                </c:pt>
                <c:pt idx="254">
                  <c:v>7.6732231211217083</c:v>
                </c:pt>
                <c:pt idx="255">
                  <c:v>7.3460102099132927</c:v>
                </c:pt>
                <c:pt idx="256">
                  <c:v>7.0475172213572961</c:v>
                </c:pt>
                <c:pt idx="257">
                  <c:v>7.9373746961632952</c:v>
                </c:pt>
                <c:pt idx="258">
                  <c:v>7.696212639346407</c:v>
                </c:pt>
                <c:pt idx="259">
                  <c:v>7.4085305668946262</c:v>
                </c:pt>
                <c:pt idx="260">
                  <c:v>7.2793188354146201</c:v>
                </c:pt>
                <c:pt idx="261">
                  <c:v>7.6732231211217083</c:v>
                </c:pt>
                <c:pt idx="262">
                  <c:v>7.3460102099132927</c:v>
                </c:pt>
                <c:pt idx="263">
                  <c:v>7.6009024595420822</c:v>
                </c:pt>
                <c:pt idx="264">
                  <c:v>7.1308988302963465</c:v>
                </c:pt>
                <c:pt idx="265">
                  <c:v>7.4955419438842563</c:v>
                </c:pt>
                <c:pt idx="266">
                  <c:v>7.8823149189802679</c:v>
                </c:pt>
                <c:pt idx="267">
                  <c:v>7.3132203870903014</c:v>
                </c:pt>
                <c:pt idx="268">
                  <c:v>7.5755846515577927</c:v>
                </c:pt>
                <c:pt idx="269">
                  <c:v>7.9895604493338652</c:v>
                </c:pt>
                <c:pt idx="270">
                  <c:v>7.4085305668946262</c:v>
                </c:pt>
                <c:pt idx="271">
                  <c:v>7.5496091651545321</c:v>
                </c:pt>
                <c:pt idx="272">
                  <c:v>7.6496926237115144</c:v>
                </c:pt>
                <c:pt idx="273">
                  <c:v>7.0475172213572961</c:v>
                </c:pt>
                <c:pt idx="274">
                  <c:v>7.1701195434496281</c:v>
                </c:pt>
                <c:pt idx="275">
                  <c:v>7.4383835300443071</c:v>
                </c:pt>
                <c:pt idx="276">
                  <c:v>7.3132203870903014</c:v>
                </c:pt>
                <c:pt idx="277">
                  <c:v>7.4673710669175595</c:v>
                </c:pt>
                <c:pt idx="278">
                  <c:v>7.3132203870903014</c:v>
                </c:pt>
                <c:pt idx="279">
                  <c:v>7.9193561906606167</c:v>
                </c:pt>
                <c:pt idx="280">
                  <c:v>7.5755846515577927</c:v>
                </c:pt>
                <c:pt idx="281">
                  <c:v>7.4085305668946262</c:v>
                </c:pt>
                <c:pt idx="282">
                  <c:v>7.1308988302963465</c:v>
                </c:pt>
                <c:pt idx="283">
                  <c:v>7.2442275156033498</c:v>
                </c:pt>
                <c:pt idx="284">
                  <c:v>7.4673710669175595</c:v>
                </c:pt>
                <c:pt idx="285">
                  <c:v>7.718685495198466</c:v>
                </c:pt>
                <c:pt idx="286">
                  <c:v>7.6496926237115144</c:v>
                </c:pt>
                <c:pt idx="287">
                  <c:v>7.2442275156033498</c:v>
                </c:pt>
                <c:pt idx="288">
                  <c:v>7.0900768357760917</c:v>
                </c:pt>
                <c:pt idx="289">
                  <c:v>7.4085305668946262</c:v>
                </c:pt>
                <c:pt idx="290">
                  <c:v>7.5496091651545321</c:v>
                </c:pt>
                <c:pt idx="291">
                  <c:v>7.7406644019172415</c:v>
                </c:pt>
                <c:pt idx="292">
                  <c:v>7.5496091651545321</c:v>
                </c:pt>
                <c:pt idx="293">
                  <c:v>7.4085305668946262</c:v>
                </c:pt>
                <c:pt idx="294">
                  <c:v>7.5755846515577927</c:v>
                </c:pt>
                <c:pt idx="295">
                  <c:v>7.2078598714324755</c:v>
                </c:pt>
                <c:pt idx="296">
                  <c:v>7.0475172213572961</c:v>
                </c:pt>
                <c:pt idx="297">
                  <c:v>7.0475172213572961</c:v>
                </c:pt>
                <c:pt idx="298">
                  <c:v>7.6732231211217083</c:v>
                </c:pt>
                <c:pt idx="299">
                  <c:v>7.3777589082278725</c:v>
                </c:pt>
                <c:pt idx="300">
                  <c:v>7.4383835300443071</c:v>
                </c:pt>
                <c:pt idx="301">
                  <c:v>7.2793188354146201</c:v>
                </c:pt>
                <c:pt idx="302">
                  <c:v>7.6732231211217083</c:v>
                </c:pt>
                <c:pt idx="303">
                  <c:v>7.2078598714324755</c:v>
                </c:pt>
                <c:pt idx="304">
                  <c:v>7.0900768357760917</c:v>
                </c:pt>
                <c:pt idx="305">
                  <c:v>7.4085305668946262</c:v>
                </c:pt>
                <c:pt idx="306">
                  <c:v>7.1701195434496281</c:v>
                </c:pt>
                <c:pt idx="307">
                  <c:v>7.0900768357760917</c:v>
                </c:pt>
                <c:pt idx="308">
                  <c:v>7.5755846515577927</c:v>
                </c:pt>
                <c:pt idx="309">
                  <c:v>7.3777589082278725</c:v>
                </c:pt>
                <c:pt idx="310">
                  <c:v>7.7406644019172415</c:v>
                </c:pt>
                <c:pt idx="311">
                  <c:v>7.5755846515577927</c:v>
                </c:pt>
                <c:pt idx="312">
                  <c:v>7.2442275156033498</c:v>
                </c:pt>
                <c:pt idx="313">
                  <c:v>7.3460102099132927</c:v>
                </c:pt>
                <c:pt idx="314">
                  <c:v>7.2078598714324755</c:v>
                </c:pt>
                <c:pt idx="315">
                  <c:v>7.3132203870903014</c:v>
                </c:pt>
                <c:pt idx="316">
                  <c:v>7.6255950721324535</c:v>
                </c:pt>
                <c:pt idx="317">
                  <c:v>7.0475172213572961</c:v>
                </c:pt>
                <c:pt idx="318">
                  <c:v>7.6255950721324535</c:v>
                </c:pt>
                <c:pt idx="319">
                  <c:v>7.696212639346407</c:v>
                </c:pt>
                <c:pt idx="320">
                  <c:v>7.3460102099132927</c:v>
                </c:pt>
                <c:pt idx="321">
                  <c:v>7.2078598714324755</c:v>
                </c:pt>
                <c:pt idx="322">
                  <c:v>7.5496091651545321</c:v>
                </c:pt>
                <c:pt idx="323">
                  <c:v>7.1308988302963465</c:v>
                </c:pt>
                <c:pt idx="324">
                  <c:v>7.2442275156033498</c:v>
                </c:pt>
                <c:pt idx="325">
                  <c:v>6.956545443151569</c:v>
                </c:pt>
                <c:pt idx="326">
                  <c:v>7.3460102099132927</c:v>
                </c:pt>
                <c:pt idx="327">
                  <c:v>7.0475172213572961</c:v>
                </c:pt>
                <c:pt idx="328">
                  <c:v>7.8632667240095735</c:v>
                </c:pt>
                <c:pt idx="329">
                  <c:v>7.4955419438842563</c:v>
                </c:pt>
                <c:pt idx="330">
                  <c:v>7.3132203870903014</c:v>
                </c:pt>
                <c:pt idx="331">
                  <c:v>7.1701195434496281</c:v>
                </c:pt>
                <c:pt idx="332">
                  <c:v>7.4383835300443071</c:v>
                </c:pt>
                <c:pt idx="333">
                  <c:v>7.0475172213572961</c:v>
                </c:pt>
                <c:pt idx="334">
                  <c:v>7.7832240163360371</c:v>
                </c:pt>
                <c:pt idx="335">
                  <c:v>7.5755846515577927</c:v>
                </c:pt>
                <c:pt idx="336">
                  <c:v>7.2442275156033498</c:v>
                </c:pt>
                <c:pt idx="337">
                  <c:v>7.718685495198466</c:v>
                </c:pt>
                <c:pt idx="338">
                  <c:v>7.3132203870903014</c:v>
                </c:pt>
                <c:pt idx="339">
                  <c:v>7.6732231211217083</c:v>
                </c:pt>
                <c:pt idx="340">
                  <c:v>7.6255950721324535</c:v>
                </c:pt>
                <c:pt idx="341">
                  <c:v>7.4085305668946262</c:v>
                </c:pt>
                <c:pt idx="342">
                  <c:v>7.2078598714324755</c:v>
                </c:pt>
                <c:pt idx="343">
                  <c:v>7.6732231211217083</c:v>
                </c:pt>
                <c:pt idx="344">
                  <c:v>7.4673710669175595</c:v>
                </c:pt>
                <c:pt idx="345">
                  <c:v>7.4673710669175595</c:v>
                </c:pt>
                <c:pt idx="346">
                  <c:v>7.7621706071382048</c:v>
                </c:pt>
                <c:pt idx="347">
                  <c:v>7.5496091651545321</c:v>
                </c:pt>
                <c:pt idx="348">
                  <c:v>7.3460102099132927</c:v>
                </c:pt>
                <c:pt idx="349">
                  <c:v>7.6009024595420822</c:v>
                </c:pt>
                <c:pt idx="350">
                  <c:v>7.0030654587864616</c:v>
                </c:pt>
                <c:pt idx="351">
                  <c:v>7.4085305668946262</c:v>
                </c:pt>
                <c:pt idx="352">
                  <c:v>7.0900768357760917</c:v>
                </c:pt>
                <c:pt idx="353">
                  <c:v>7.3777589082278725</c:v>
                </c:pt>
                <c:pt idx="354">
                  <c:v>7.4673710669175595</c:v>
                </c:pt>
                <c:pt idx="355">
                  <c:v>7.4955419438842563</c:v>
                </c:pt>
                <c:pt idx="356">
                  <c:v>7.2078598714324755</c:v>
                </c:pt>
                <c:pt idx="357">
                  <c:v>7.3777589082278725</c:v>
                </c:pt>
                <c:pt idx="358">
                  <c:v>7.8823149189802679</c:v>
                </c:pt>
                <c:pt idx="359">
                  <c:v>7.1701195434496281</c:v>
                </c:pt>
                <c:pt idx="360">
                  <c:v>7.6496926237115144</c:v>
                </c:pt>
                <c:pt idx="361">
                  <c:v>7.1701195434496281</c:v>
                </c:pt>
                <c:pt idx="362">
                  <c:v>7.0030654587864616</c:v>
                </c:pt>
                <c:pt idx="363">
                  <c:v>7.4383835300443071</c:v>
                </c:pt>
                <c:pt idx="364">
                  <c:v>7.3777589082278725</c:v>
                </c:pt>
                <c:pt idx="365">
                  <c:v>7.3132203870903014</c:v>
                </c:pt>
                <c:pt idx="366">
                  <c:v>7.1308988302963465</c:v>
                </c:pt>
                <c:pt idx="367">
                  <c:v>7.2078598714324755</c:v>
                </c:pt>
                <c:pt idx="368">
                  <c:v>7.2078598714324755</c:v>
                </c:pt>
                <c:pt idx="369">
                  <c:v>7.4085305668946262</c:v>
                </c:pt>
                <c:pt idx="370">
                  <c:v>7.4673710669175595</c:v>
                </c:pt>
                <c:pt idx="371">
                  <c:v>7.3460102099132927</c:v>
                </c:pt>
                <c:pt idx="372">
                  <c:v>7.3777589082278725</c:v>
                </c:pt>
                <c:pt idx="373">
                  <c:v>7.4085305668946262</c:v>
                </c:pt>
                <c:pt idx="374">
                  <c:v>7.1701195434496281</c:v>
                </c:pt>
                <c:pt idx="375">
                  <c:v>7.6255950721324535</c:v>
                </c:pt>
                <c:pt idx="376">
                  <c:v>7.3777589082278725</c:v>
                </c:pt>
                <c:pt idx="377">
                  <c:v>7.3460102099132927</c:v>
                </c:pt>
                <c:pt idx="378">
                  <c:v>7.4955419438842563</c:v>
                </c:pt>
                <c:pt idx="379">
                  <c:v>7.3777589082278725</c:v>
                </c:pt>
                <c:pt idx="380">
                  <c:v>7.4955419438842563</c:v>
                </c:pt>
                <c:pt idx="381">
                  <c:v>7.6732231211217083</c:v>
                </c:pt>
                <c:pt idx="382">
                  <c:v>7.5229409180723703</c:v>
                </c:pt>
                <c:pt idx="383">
                  <c:v>7.2078598714324755</c:v>
                </c:pt>
                <c:pt idx="384">
                  <c:v>7.718685495198466</c:v>
                </c:pt>
                <c:pt idx="385">
                  <c:v>7.3460102099132927</c:v>
                </c:pt>
                <c:pt idx="386">
                  <c:v>7.0030654587864616</c:v>
                </c:pt>
                <c:pt idx="387">
                  <c:v>7.0030654587864616</c:v>
                </c:pt>
                <c:pt idx="388">
                  <c:v>7.4383835300443071</c:v>
                </c:pt>
                <c:pt idx="389">
                  <c:v>7.4085305668946262</c:v>
                </c:pt>
                <c:pt idx="390">
                  <c:v>7.4085305668946262</c:v>
                </c:pt>
                <c:pt idx="391">
                  <c:v>7.4673710669175595</c:v>
                </c:pt>
                <c:pt idx="392">
                  <c:v>7.6009024595420822</c:v>
                </c:pt>
                <c:pt idx="393">
                  <c:v>7.5496091651545321</c:v>
                </c:pt>
                <c:pt idx="394">
                  <c:v>7.3460102099132927</c:v>
                </c:pt>
                <c:pt idx="395">
                  <c:v>7.1701195434496281</c:v>
                </c:pt>
                <c:pt idx="396">
                  <c:v>7.3777589082278725</c:v>
                </c:pt>
                <c:pt idx="397">
                  <c:v>7.8240460108562919</c:v>
                </c:pt>
                <c:pt idx="398">
                  <c:v>7.4383835300443071</c:v>
                </c:pt>
                <c:pt idx="399">
                  <c:v>6.9077552789821368</c:v>
                </c:pt>
                <c:pt idx="400">
                  <c:v>7.4383835300443071</c:v>
                </c:pt>
                <c:pt idx="401">
                  <c:v>7.4085305668946262</c:v>
                </c:pt>
                <c:pt idx="402">
                  <c:v>7.696212639346407</c:v>
                </c:pt>
                <c:pt idx="403">
                  <c:v>7.0030654587864616</c:v>
                </c:pt>
                <c:pt idx="404">
                  <c:v>7.5496091651545321</c:v>
                </c:pt>
                <c:pt idx="405">
                  <c:v>7.2793188354146201</c:v>
                </c:pt>
                <c:pt idx="406">
                  <c:v>7.2793188354146201</c:v>
                </c:pt>
                <c:pt idx="407">
                  <c:v>7.4673710669175595</c:v>
                </c:pt>
                <c:pt idx="408">
                  <c:v>7.3777589082278725</c:v>
                </c:pt>
                <c:pt idx="409">
                  <c:v>7.3777589082278725</c:v>
                </c:pt>
                <c:pt idx="410">
                  <c:v>7.4085305668946262</c:v>
                </c:pt>
                <c:pt idx="411">
                  <c:v>7.0475172213572961</c:v>
                </c:pt>
              </c:numCache>
            </c:numRef>
          </c:xVal>
          <c:yVal>
            <c:numRef>
              <c:f>'mtst0903.3 take 2'!$AG$27:$AG$438</c:f>
              <c:numCache>
                <c:formatCode>General</c:formatCode>
                <c:ptCount val="412"/>
                <c:pt idx="0">
                  <c:v>-9.076265169140818E-2</c:v>
                </c:pt>
                <c:pt idx="1">
                  <c:v>0.12297883026393208</c:v>
                </c:pt>
                <c:pt idx="2">
                  <c:v>-1.8776181495967492E-2</c:v>
                </c:pt>
                <c:pt idx="3">
                  <c:v>-0.15654107145860507</c:v>
                </c:pt>
                <c:pt idx="4">
                  <c:v>-8.5406211550290934E-2</c:v>
                </c:pt>
                <c:pt idx="5">
                  <c:v>0.11591223763669056</c:v>
                </c:pt>
                <c:pt idx="6">
                  <c:v>0.12199778588914967</c:v>
                </c:pt>
                <c:pt idx="7">
                  <c:v>-7.5934595335915844E-2</c:v>
                </c:pt>
                <c:pt idx="8">
                  <c:v>-0.11958309022690017</c:v>
                </c:pt>
                <c:pt idx="9">
                  <c:v>3.2793985539919746E-2</c:v>
                </c:pt>
                <c:pt idx="10">
                  <c:v>-5.3317896998791525E-2</c:v>
                </c:pt>
                <c:pt idx="11">
                  <c:v>-0.16830791546693114</c:v>
                </c:pt>
                <c:pt idx="12">
                  <c:v>-6.0982197067295019E-2</c:v>
                </c:pt>
                <c:pt idx="13">
                  <c:v>4.7021050671643749E-2</c:v>
                </c:pt>
                <c:pt idx="14">
                  <c:v>-0.27805806410378331</c:v>
                </c:pt>
                <c:pt idx="15">
                  <c:v>1.7223744852582712E-2</c:v>
                </c:pt>
                <c:pt idx="16">
                  <c:v>-7.726345309382765E-3</c:v>
                </c:pt>
                <c:pt idx="17">
                  <c:v>-7.6270725380890525E-2</c:v>
                </c:pt>
                <c:pt idx="18">
                  <c:v>0.24124218665317976</c:v>
                </c:pt>
                <c:pt idx="19">
                  <c:v>-0.1412866699447477</c:v>
                </c:pt>
                <c:pt idx="20">
                  <c:v>-0.14000153505359769</c:v>
                </c:pt>
                <c:pt idx="21">
                  <c:v>3.8980083680341338E-2</c:v>
                </c:pt>
                <c:pt idx="22">
                  <c:v>0.17584117991108172</c:v>
                </c:pt>
                <c:pt idx="23">
                  <c:v>5.9049375742146637E-2</c:v>
                </c:pt>
                <c:pt idx="24">
                  <c:v>0.1555676619319506</c:v>
                </c:pt>
                <c:pt idx="25">
                  <c:v>0.15048358170177956</c:v>
                </c:pt>
                <c:pt idx="26">
                  <c:v>0.12971140818358151</c:v>
                </c:pt>
                <c:pt idx="27">
                  <c:v>-0.19352210798352054</c:v>
                </c:pt>
                <c:pt idx="28">
                  <c:v>2.2668009979131654E-2</c:v>
                </c:pt>
                <c:pt idx="29">
                  <c:v>2.6614099988993445E-2</c:v>
                </c:pt>
                <c:pt idx="30">
                  <c:v>5.4964072835430144E-2</c:v>
                </c:pt>
                <c:pt idx="31">
                  <c:v>7.0172718024563707E-2</c:v>
                </c:pt>
                <c:pt idx="32">
                  <c:v>6.2056839507125261E-2</c:v>
                </c:pt>
                <c:pt idx="33">
                  <c:v>-3.9259332100137101E-2</c:v>
                </c:pt>
                <c:pt idx="34">
                  <c:v>0.100002735233371</c:v>
                </c:pt>
                <c:pt idx="35">
                  <c:v>7.9047276777167497E-2</c:v>
                </c:pt>
                <c:pt idx="36">
                  <c:v>3.2145970774616117E-2</c:v>
                </c:pt>
                <c:pt idx="37">
                  <c:v>-6.9053617335489648E-2</c:v>
                </c:pt>
                <c:pt idx="38">
                  <c:v>-0.2077867264407196</c:v>
                </c:pt>
                <c:pt idx="39">
                  <c:v>-0.121146781739494</c:v>
                </c:pt>
                <c:pt idx="40">
                  <c:v>6.600250638391536E-2</c:v>
                </c:pt>
                <c:pt idx="41">
                  <c:v>2.7267006263892668E-2</c:v>
                </c:pt>
                <c:pt idx="42">
                  <c:v>-4.0890821651235143E-2</c:v>
                </c:pt>
                <c:pt idx="43">
                  <c:v>-6.9361524031084087E-3</c:v>
                </c:pt>
                <c:pt idx="44">
                  <c:v>0.18158272222579264</c:v>
                </c:pt>
                <c:pt idx="45">
                  <c:v>-1.8776181495967492E-2</c:v>
                </c:pt>
                <c:pt idx="46">
                  <c:v>0.11489134772712006</c:v>
                </c:pt>
                <c:pt idx="47">
                  <c:v>1.5564263802408718E-2</c:v>
                </c:pt>
                <c:pt idx="48">
                  <c:v>-6.032377090480523E-2</c:v>
                </c:pt>
                <c:pt idx="49">
                  <c:v>7.6486953577123984E-2</c:v>
                </c:pt>
                <c:pt idx="50">
                  <c:v>-5.7401543358325924E-2</c:v>
                </c:pt>
                <c:pt idx="51">
                  <c:v>0.16709862325528491</c:v>
                </c:pt>
                <c:pt idx="52">
                  <c:v>-4.1249037348025652E-2</c:v>
                </c:pt>
                <c:pt idx="53">
                  <c:v>-7.006947588351764E-2</c:v>
                </c:pt>
                <c:pt idx="54">
                  <c:v>-1.3059347980915348E-2</c:v>
                </c:pt>
                <c:pt idx="55">
                  <c:v>-6.9361524031084087E-3</c:v>
                </c:pt>
                <c:pt idx="56">
                  <c:v>-5.0421264342846328E-2</c:v>
                </c:pt>
                <c:pt idx="57">
                  <c:v>-7.0573028621835121E-2</c:v>
                </c:pt>
                <c:pt idx="58">
                  <c:v>1.5564263802408718E-2</c:v>
                </c:pt>
                <c:pt idx="59">
                  <c:v>-2.1996968300697972E-2</c:v>
                </c:pt>
                <c:pt idx="60">
                  <c:v>-0.2006588446672275</c:v>
                </c:pt>
                <c:pt idx="61">
                  <c:v>-5.8636856477233934E-2</c:v>
                </c:pt>
                <c:pt idx="62">
                  <c:v>-4.2846597131495301E-2</c:v>
                </c:pt>
                <c:pt idx="63">
                  <c:v>-0.12058344919649677</c:v>
                </c:pt>
                <c:pt idx="64">
                  <c:v>-5.0421264342846328E-2</c:v>
                </c:pt>
                <c:pt idx="65">
                  <c:v>-5.2445644029278427E-2</c:v>
                </c:pt>
                <c:pt idx="66">
                  <c:v>3.2793985539919746E-2</c:v>
                </c:pt>
                <c:pt idx="67">
                  <c:v>3.9825613504930857E-2</c:v>
                </c:pt>
                <c:pt idx="68">
                  <c:v>-3.9259332100137101E-2</c:v>
                </c:pt>
                <c:pt idx="69">
                  <c:v>-8.632684295812254E-2</c:v>
                </c:pt>
                <c:pt idx="70">
                  <c:v>2.448004383027147E-2</c:v>
                </c:pt>
                <c:pt idx="71">
                  <c:v>3.2376824106091107E-2</c:v>
                </c:pt>
                <c:pt idx="72">
                  <c:v>0.19543873907394094</c:v>
                </c:pt>
                <c:pt idx="73">
                  <c:v>0.21362810873507421</c:v>
                </c:pt>
                <c:pt idx="74">
                  <c:v>-8.364238628104026E-2</c:v>
                </c:pt>
                <c:pt idx="75">
                  <c:v>-5.599230939230182E-2</c:v>
                </c:pt>
                <c:pt idx="76">
                  <c:v>-1.0928825473911274E-2</c:v>
                </c:pt>
                <c:pt idx="77">
                  <c:v>-0.14695466569536642</c:v>
                </c:pt>
                <c:pt idx="78">
                  <c:v>3.6459569274285286E-3</c:v>
                </c:pt>
                <c:pt idx="79">
                  <c:v>-0.10639128777313367</c:v>
                </c:pt>
                <c:pt idx="80">
                  <c:v>4.9310982745543797E-2</c:v>
                </c:pt>
                <c:pt idx="81">
                  <c:v>0.10848001824300901</c:v>
                </c:pt>
                <c:pt idx="82">
                  <c:v>-6.542177260640436E-2</c:v>
                </c:pt>
                <c:pt idx="83">
                  <c:v>-4.4012815980059017E-2</c:v>
                </c:pt>
                <c:pt idx="84">
                  <c:v>-0.2337307101497359</c:v>
                </c:pt>
                <c:pt idx="85">
                  <c:v>-2.7727643009683334E-2</c:v>
                </c:pt>
                <c:pt idx="86">
                  <c:v>-3.5389485507529628E-2</c:v>
                </c:pt>
                <c:pt idx="87">
                  <c:v>-3.7512747017789394E-3</c:v>
                </c:pt>
                <c:pt idx="88">
                  <c:v>-2.3022290154731451E-2</c:v>
                </c:pt>
                <c:pt idx="89">
                  <c:v>0.2004988352755479</c:v>
                </c:pt>
                <c:pt idx="90">
                  <c:v>-0.13364628406812784</c:v>
                </c:pt>
                <c:pt idx="91">
                  <c:v>-7.2778538939388682E-3</c:v>
                </c:pt>
                <c:pt idx="92">
                  <c:v>-5.0421264342846328E-2</c:v>
                </c:pt>
                <c:pt idx="93">
                  <c:v>4.2147502327676278E-3</c:v>
                </c:pt>
                <c:pt idx="94">
                  <c:v>5.6244305512734627E-2</c:v>
                </c:pt>
                <c:pt idx="95">
                  <c:v>8.4538954180679582E-2</c:v>
                </c:pt>
                <c:pt idx="96">
                  <c:v>-9.6460672806045977E-2</c:v>
                </c:pt>
                <c:pt idx="97">
                  <c:v>-5.2445644029278427E-2</c:v>
                </c:pt>
                <c:pt idx="98">
                  <c:v>-1.8776181495967492E-2</c:v>
                </c:pt>
                <c:pt idx="99">
                  <c:v>-8.5154397979291474E-2</c:v>
                </c:pt>
                <c:pt idx="100">
                  <c:v>0.1121886784481525</c:v>
                </c:pt>
                <c:pt idx="101">
                  <c:v>2.3490568402047884E-2</c:v>
                </c:pt>
                <c:pt idx="102">
                  <c:v>-4.8068541112646912E-2</c:v>
                </c:pt>
                <c:pt idx="103">
                  <c:v>-6.2749615463735253E-2</c:v>
                </c:pt>
                <c:pt idx="104">
                  <c:v>0.16494166487700923</c:v>
                </c:pt>
                <c:pt idx="105">
                  <c:v>9.4773356822299704E-2</c:v>
                </c:pt>
                <c:pt idx="106">
                  <c:v>5.7102761277949554E-3</c:v>
                </c:pt>
                <c:pt idx="107">
                  <c:v>0.13801670762847351</c:v>
                </c:pt>
                <c:pt idx="108">
                  <c:v>6.7758367618628412E-2</c:v>
                </c:pt>
                <c:pt idx="109">
                  <c:v>9.6192024656456709E-2</c:v>
                </c:pt>
                <c:pt idx="110">
                  <c:v>-5.599230939230182E-2</c:v>
                </c:pt>
                <c:pt idx="111">
                  <c:v>-4.1594150037539634E-2</c:v>
                </c:pt>
                <c:pt idx="112">
                  <c:v>3.7737442271410515E-2</c:v>
                </c:pt>
                <c:pt idx="113">
                  <c:v>-0.1231408160808396</c:v>
                </c:pt>
                <c:pt idx="114">
                  <c:v>0.22111894870296922</c:v>
                </c:pt>
                <c:pt idx="115">
                  <c:v>2.7534199630304457E-2</c:v>
                </c:pt>
                <c:pt idx="116">
                  <c:v>-3.572903058514143E-2</c:v>
                </c:pt>
                <c:pt idx="117">
                  <c:v>-4.2305265402125869E-2</c:v>
                </c:pt>
                <c:pt idx="118">
                  <c:v>-8.7320561567475252E-2</c:v>
                </c:pt>
                <c:pt idx="119">
                  <c:v>0.15424298263567238</c:v>
                </c:pt>
                <c:pt idx="120">
                  <c:v>-0.16675729299154618</c:v>
                </c:pt>
                <c:pt idx="121">
                  <c:v>-1.8776181495967492E-2</c:v>
                </c:pt>
                <c:pt idx="122">
                  <c:v>-0.17344628114234339</c:v>
                </c:pt>
                <c:pt idx="123">
                  <c:v>-8.7769052982919149E-2</c:v>
                </c:pt>
                <c:pt idx="124">
                  <c:v>7.6308862214325757E-2</c:v>
                </c:pt>
                <c:pt idx="125">
                  <c:v>2.7958305592830968E-2</c:v>
                </c:pt>
                <c:pt idx="126">
                  <c:v>-2.1996968300697972E-2</c:v>
                </c:pt>
                <c:pt idx="127">
                  <c:v>-6.2516194264404135E-2</c:v>
                </c:pt>
                <c:pt idx="128">
                  <c:v>-5.7401543358325924E-2</c:v>
                </c:pt>
                <c:pt idx="129">
                  <c:v>-1.8337287873272601E-2</c:v>
                </c:pt>
                <c:pt idx="130">
                  <c:v>4.150935745810358E-2</c:v>
                </c:pt>
                <c:pt idx="131">
                  <c:v>-0.10669047407960086</c:v>
                </c:pt>
                <c:pt idx="132">
                  <c:v>-5.0984505173950367E-2</c:v>
                </c:pt>
                <c:pt idx="133">
                  <c:v>4.136262587953965E-2</c:v>
                </c:pt>
                <c:pt idx="134">
                  <c:v>-9.0855816317855442E-2</c:v>
                </c:pt>
                <c:pt idx="135">
                  <c:v>0.25881471011793344</c:v>
                </c:pt>
                <c:pt idx="136">
                  <c:v>4.4342026821725611E-2</c:v>
                </c:pt>
                <c:pt idx="137">
                  <c:v>1.7778024684938387E-2</c:v>
                </c:pt>
                <c:pt idx="138">
                  <c:v>2.448004383027147E-2</c:v>
                </c:pt>
                <c:pt idx="139">
                  <c:v>-2.4804683899612101E-2</c:v>
                </c:pt>
                <c:pt idx="140">
                  <c:v>0.12324841605952841</c:v>
                </c:pt>
                <c:pt idx="141">
                  <c:v>6.8052762794708954E-2</c:v>
                </c:pt>
                <c:pt idx="142">
                  <c:v>-4.9827612185056935E-2</c:v>
                </c:pt>
                <c:pt idx="143">
                  <c:v>1.1714089041612752E-2</c:v>
                </c:pt>
                <c:pt idx="144">
                  <c:v>1.9375584468408036E-2</c:v>
                </c:pt>
                <c:pt idx="145">
                  <c:v>-2.1996968300697972E-2</c:v>
                </c:pt>
                <c:pt idx="146">
                  <c:v>-2.7024066589454776E-2</c:v>
                </c:pt>
                <c:pt idx="147">
                  <c:v>-6.9085920496494424E-3</c:v>
                </c:pt>
                <c:pt idx="148">
                  <c:v>-7.2364416035037848E-2</c:v>
                </c:pt>
                <c:pt idx="149">
                  <c:v>1.1171521526755157E-2</c:v>
                </c:pt>
                <c:pt idx="150">
                  <c:v>7.1307558613609601E-2</c:v>
                </c:pt>
                <c:pt idx="151">
                  <c:v>0.15214248835260236</c:v>
                </c:pt>
                <c:pt idx="152">
                  <c:v>0.15674073433302382</c:v>
                </c:pt>
                <c:pt idx="153">
                  <c:v>-1.483270881870169E-3</c:v>
                </c:pt>
                <c:pt idx="154">
                  <c:v>6.582041642398373E-2</c:v>
                </c:pt>
                <c:pt idx="155">
                  <c:v>2.1336395962379129E-4</c:v>
                </c:pt>
                <c:pt idx="156">
                  <c:v>-0.1053785772397493</c:v>
                </c:pt>
                <c:pt idx="157">
                  <c:v>5.6125126677150305E-2</c:v>
                </c:pt>
                <c:pt idx="158">
                  <c:v>-0.11855841886719176</c:v>
                </c:pt>
                <c:pt idx="159">
                  <c:v>0.18029695418271352</c:v>
                </c:pt>
                <c:pt idx="160">
                  <c:v>0.1108744436067326</c:v>
                </c:pt>
                <c:pt idx="161">
                  <c:v>5.7102761277949554E-3</c:v>
                </c:pt>
                <c:pt idx="162">
                  <c:v>0.15397758233498138</c:v>
                </c:pt>
                <c:pt idx="163">
                  <c:v>1.3626859758888443E-2</c:v>
                </c:pt>
                <c:pt idx="164">
                  <c:v>9.0172187843016616E-2</c:v>
                </c:pt>
                <c:pt idx="165">
                  <c:v>-4.7538508695472714E-2</c:v>
                </c:pt>
                <c:pt idx="166">
                  <c:v>-1.5016918828164805E-2</c:v>
                </c:pt>
                <c:pt idx="167">
                  <c:v>-3.6774761624689845E-2</c:v>
                </c:pt>
                <c:pt idx="168">
                  <c:v>4.81685752617107E-2</c:v>
                </c:pt>
                <c:pt idx="169">
                  <c:v>-3.4793159011000441E-2</c:v>
                </c:pt>
                <c:pt idx="170">
                  <c:v>-1.2275827995535948E-2</c:v>
                </c:pt>
                <c:pt idx="171">
                  <c:v>-1.2275827995535948E-2</c:v>
                </c:pt>
                <c:pt idx="172">
                  <c:v>0.16631935991230939</c:v>
                </c:pt>
                <c:pt idx="173">
                  <c:v>-9.8660442194356435E-2</c:v>
                </c:pt>
                <c:pt idx="174">
                  <c:v>-1.4905422099337429E-2</c:v>
                </c:pt>
                <c:pt idx="175">
                  <c:v>7.6042526514717323E-2</c:v>
                </c:pt>
                <c:pt idx="176">
                  <c:v>5.2880269045187944E-2</c:v>
                </c:pt>
                <c:pt idx="177">
                  <c:v>-1.6210132845401404E-2</c:v>
                </c:pt>
                <c:pt idx="178">
                  <c:v>0.12974253146808579</c:v>
                </c:pt>
                <c:pt idx="179">
                  <c:v>-5.3142297679196204E-2</c:v>
                </c:pt>
                <c:pt idx="180">
                  <c:v>-7.1799007107305357E-2</c:v>
                </c:pt>
                <c:pt idx="181">
                  <c:v>-8.3230829261660588E-2</c:v>
                </c:pt>
                <c:pt idx="182">
                  <c:v>-5.7472133142606907E-2</c:v>
                </c:pt>
                <c:pt idx="183">
                  <c:v>4.9295842283099134E-2</c:v>
                </c:pt>
                <c:pt idx="184">
                  <c:v>2.162572368014537E-2</c:v>
                </c:pt>
                <c:pt idx="185">
                  <c:v>-0.1731065357640329</c:v>
                </c:pt>
                <c:pt idx="186">
                  <c:v>-6.6999805391045442E-2</c:v>
                </c:pt>
                <c:pt idx="187">
                  <c:v>-2.593939689201008E-2</c:v>
                </c:pt>
                <c:pt idx="188">
                  <c:v>-2.8750844555036181E-2</c:v>
                </c:pt>
                <c:pt idx="189">
                  <c:v>0.10022251129147897</c:v>
                </c:pt>
                <c:pt idx="190">
                  <c:v>5.8127581872025047E-3</c:v>
                </c:pt>
                <c:pt idx="191">
                  <c:v>-8.3938591192852741E-2</c:v>
                </c:pt>
                <c:pt idx="192">
                  <c:v>-1.2109520016903019E-3</c:v>
                </c:pt>
                <c:pt idx="193">
                  <c:v>9.9169345839985823E-2</c:v>
                </c:pt>
                <c:pt idx="194">
                  <c:v>5.6073754768824813E-2</c:v>
                </c:pt>
                <c:pt idx="195">
                  <c:v>0.16567141817160369</c:v>
                </c:pt>
                <c:pt idx="196">
                  <c:v>-7.6130978039472552E-3</c:v>
                </c:pt>
                <c:pt idx="197">
                  <c:v>6.5601404254422846E-3</c:v>
                </c:pt>
                <c:pt idx="198">
                  <c:v>-2.0771182381459141E-2</c:v>
                </c:pt>
                <c:pt idx="199">
                  <c:v>8.589927702262834E-2</c:v>
                </c:pt>
                <c:pt idx="200">
                  <c:v>-7.4889536938711032E-2</c:v>
                </c:pt>
                <c:pt idx="201">
                  <c:v>-2.396786893990388E-2</c:v>
                </c:pt>
                <c:pt idx="202">
                  <c:v>-7.1172148355799436E-2</c:v>
                </c:pt>
                <c:pt idx="203">
                  <c:v>2.5446090539224642E-2</c:v>
                </c:pt>
                <c:pt idx="204">
                  <c:v>1.7083311819495961E-2</c:v>
                </c:pt>
                <c:pt idx="205">
                  <c:v>7.0919850565598352E-2</c:v>
                </c:pt>
                <c:pt idx="206">
                  <c:v>-0.19821992124992427</c:v>
                </c:pt>
                <c:pt idx="207">
                  <c:v>6.5150495774499717E-2</c:v>
                </c:pt>
                <c:pt idx="208">
                  <c:v>3.8707640784993558E-2</c:v>
                </c:pt>
                <c:pt idx="209">
                  <c:v>7.5674337527207314E-3</c:v>
                </c:pt>
                <c:pt idx="210">
                  <c:v>9.0227161506673426E-2</c:v>
                </c:pt>
                <c:pt idx="211">
                  <c:v>2.3629982900345681E-2</c:v>
                </c:pt>
                <c:pt idx="212">
                  <c:v>-9.7277600592818203E-2</c:v>
                </c:pt>
                <c:pt idx="213">
                  <c:v>2.1095614978486665E-2</c:v>
                </c:pt>
                <c:pt idx="214">
                  <c:v>-0.12176797445808241</c:v>
                </c:pt>
                <c:pt idx="215">
                  <c:v>-4.5318330489550362E-2</c:v>
                </c:pt>
                <c:pt idx="216">
                  <c:v>-2.396786893990388E-2</c:v>
                </c:pt>
                <c:pt idx="217">
                  <c:v>-3.6313506385425853E-3</c:v>
                </c:pt>
                <c:pt idx="218">
                  <c:v>-6.8582859109051597E-2</c:v>
                </c:pt>
                <c:pt idx="219">
                  <c:v>-1.7345380428112733E-2</c:v>
                </c:pt>
                <c:pt idx="220">
                  <c:v>-2.8624953208799653E-2</c:v>
                </c:pt>
                <c:pt idx="221">
                  <c:v>0.17423746459362377</c:v>
                </c:pt>
                <c:pt idx="222">
                  <c:v>0.10401547657615495</c:v>
                </c:pt>
                <c:pt idx="223">
                  <c:v>-0.10036968916221767</c:v>
                </c:pt>
                <c:pt idx="224">
                  <c:v>9.1847695726690048E-2</c:v>
                </c:pt>
                <c:pt idx="225">
                  <c:v>-4.3485891167867052E-2</c:v>
                </c:pt>
                <c:pt idx="226">
                  <c:v>7.0919850565598352E-2</c:v>
                </c:pt>
                <c:pt idx="227">
                  <c:v>3.6766588444983483E-2</c:v>
                </c:pt>
                <c:pt idx="228">
                  <c:v>-0.1909036474578869</c:v>
                </c:pt>
                <c:pt idx="229">
                  <c:v>0.12673495472713192</c:v>
                </c:pt>
                <c:pt idx="230">
                  <c:v>-3.6376146156237965E-2</c:v>
                </c:pt>
                <c:pt idx="231">
                  <c:v>1.1122980415400718E-2</c:v>
                </c:pt>
                <c:pt idx="232">
                  <c:v>-4.3876728894490569E-2</c:v>
                </c:pt>
                <c:pt idx="233">
                  <c:v>4.118208818963609E-2</c:v>
                </c:pt>
                <c:pt idx="234">
                  <c:v>-1.5737369803389356E-2</c:v>
                </c:pt>
                <c:pt idx="235">
                  <c:v>2.111753148804496E-2</c:v>
                </c:pt>
                <c:pt idx="236">
                  <c:v>-3.7208967687391237E-2</c:v>
                </c:pt>
                <c:pt idx="237">
                  <c:v>-1.2275827995535948E-2</c:v>
                </c:pt>
                <c:pt idx="238">
                  <c:v>-0.10732838084072149</c:v>
                </c:pt>
                <c:pt idx="239">
                  <c:v>0.12521768422675805</c:v>
                </c:pt>
                <c:pt idx="240">
                  <c:v>1.3245526520222484E-4</c:v>
                </c:pt>
                <c:pt idx="241">
                  <c:v>-0.15161342938716516</c:v>
                </c:pt>
                <c:pt idx="242">
                  <c:v>-3.3192900290583083E-2</c:v>
                </c:pt>
                <c:pt idx="243">
                  <c:v>7.7335333301361331E-2</c:v>
                </c:pt>
                <c:pt idx="244">
                  <c:v>-0.20714643631630736</c:v>
                </c:pt>
                <c:pt idx="245">
                  <c:v>-6.7398865209554515E-2</c:v>
                </c:pt>
                <c:pt idx="246">
                  <c:v>2.954348498017545E-2</c:v>
                </c:pt>
                <c:pt idx="247">
                  <c:v>-6.8578504770862025E-3</c:v>
                </c:pt>
                <c:pt idx="248">
                  <c:v>1.2542685703316181E-2</c:v>
                </c:pt>
                <c:pt idx="249">
                  <c:v>0.12007603065930006</c:v>
                </c:pt>
                <c:pt idx="250">
                  <c:v>6.6011540110965328E-2</c:v>
                </c:pt>
                <c:pt idx="251">
                  <c:v>-5.0454560483959909E-2</c:v>
                </c:pt>
                <c:pt idx="252">
                  <c:v>-6.215889077214598E-4</c:v>
                </c:pt>
                <c:pt idx="253">
                  <c:v>-3.7208967687391237E-2</c:v>
                </c:pt>
                <c:pt idx="254">
                  <c:v>-0.16400489049100564</c:v>
                </c:pt>
                <c:pt idx="255">
                  <c:v>-8.1744751186088038E-2</c:v>
                </c:pt>
                <c:pt idx="256">
                  <c:v>-6.9328908181903515E-2</c:v>
                </c:pt>
                <c:pt idx="257">
                  <c:v>-0.12431171263101781</c:v>
                </c:pt>
                <c:pt idx="258">
                  <c:v>3.9616207299383532E-2</c:v>
                </c:pt>
                <c:pt idx="259">
                  <c:v>-5.3520258227116813E-2</c:v>
                </c:pt>
                <c:pt idx="260">
                  <c:v>0.10022251129147897</c:v>
                </c:pt>
                <c:pt idx="261">
                  <c:v>6.6011540110965328E-2</c:v>
                </c:pt>
                <c:pt idx="262">
                  <c:v>-1.2470625302682947E-2</c:v>
                </c:pt>
                <c:pt idx="263">
                  <c:v>-5.9268013476666326E-2</c:v>
                </c:pt>
                <c:pt idx="264">
                  <c:v>-3.577542281546009E-2</c:v>
                </c:pt>
                <c:pt idx="265">
                  <c:v>3.197360860364995E-2</c:v>
                </c:pt>
                <c:pt idx="266">
                  <c:v>-0.11359709209906299</c:v>
                </c:pt>
                <c:pt idx="267">
                  <c:v>-4.1836400436407573E-2</c:v>
                </c:pt>
                <c:pt idx="268">
                  <c:v>5.5699181610378901E-2</c:v>
                </c:pt>
                <c:pt idx="269">
                  <c:v>-9.7485969868397859E-2</c:v>
                </c:pt>
                <c:pt idx="270">
                  <c:v>2.2273581142416177E-2</c:v>
                </c:pt>
                <c:pt idx="271">
                  <c:v>6.1874624489959729E-2</c:v>
                </c:pt>
                <c:pt idx="272">
                  <c:v>-0.21675746532413598</c:v>
                </c:pt>
                <c:pt idx="273">
                  <c:v>3.6496615621944173E-2</c:v>
                </c:pt>
                <c:pt idx="274">
                  <c:v>-6.5164729305921654E-2</c:v>
                </c:pt>
                <c:pt idx="275">
                  <c:v>-4.4315413011986493E-2</c:v>
                </c:pt>
                <c:pt idx="276">
                  <c:v>-9.313208730848288E-3</c:v>
                </c:pt>
                <c:pt idx="277">
                  <c:v>1.3777517538141382E-2</c:v>
                </c:pt>
                <c:pt idx="278">
                  <c:v>-7.9735673027393261E-2</c:v>
                </c:pt>
                <c:pt idx="279">
                  <c:v>1.339633329784462E-2</c:v>
                </c:pt>
                <c:pt idx="280">
                  <c:v>4.3353345788080588E-2</c:v>
                </c:pt>
                <c:pt idx="281">
                  <c:v>1.3245526520222484E-4</c:v>
                </c:pt>
                <c:pt idx="282">
                  <c:v>-2.2588418533507237E-2</c:v>
                </c:pt>
                <c:pt idx="283">
                  <c:v>-4.1024318987783914E-2</c:v>
                </c:pt>
                <c:pt idx="284">
                  <c:v>8.8388381329316701E-2</c:v>
                </c:pt>
                <c:pt idx="285">
                  <c:v>7.9246709858507458E-2</c:v>
                </c:pt>
                <c:pt idx="286">
                  <c:v>6.4373343640424352E-2</c:v>
                </c:pt>
                <c:pt idx="287">
                  <c:v>-0.10727370452898555</c:v>
                </c:pt>
                <c:pt idx="288">
                  <c:v>-2.1970049469933528E-2</c:v>
                </c:pt>
                <c:pt idx="289">
                  <c:v>9.950492907840669E-2</c:v>
                </c:pt>
                <c:pt idx="290">
                  <c:v>0.1934509822786783</c:v>
                </c:pt>
                <c:pt idx="291">
                  <c:v>-1.381752568103245E-2</c:v>
                </c:pt>
                <c:pt idx="292">
                  <c:v>1.0581330102409581E-2</c:v>
                </c:pt>
                <c:pt idx="293">
                  <c:v>1.3245526520222484E-4</c:v>
                </c:pt>
                <c:pt idx="294">
                  <c:v>3.7122796037444061E-2</c:v>
                </c:pt>
                <c:pt idx="295">
                  <c:v>9.4688590896604197E-2</c:v>
                </c:pt>
                <c:pt idx="296">
                  <c:v>-4.1804234791813499E-2</c:v>
                </c:pt>
                <c:pt idx="297">
                  <c:v>1.10715172561342E-2</c:v>
                </c:pt>
                <c:pt idx="298">
                  <c:v>3.8231976003890722E-2</c:v>
                </c:pt>
                <c:pt idx="299">
                  <c:v>5.7751664667826219E-2</c:v>
                </c:pt>
                <c:pt idx="300">
                  <c:v>4.3331894046769293E-2</c:v>
                </c:pt>
                <c:pt idx="301">
                  <c:v>-0.1376271874124253</c:v>
                </c:pt>
                <c:pt idx="302">
                  <c:v>2.404734101193462E-2</c:v>
                </c:pt>
                <c:pt idx="303">
                  <c:v>-2.593939689201008E-2</c:v>
                </c:pt>
                <c:pt idx="304">
                  <c:v>-1.3198063397096504E-2</c:v>
                </c:pt>
                <c:pt idx="305">
                  <c:v>2.2273581142416177E-2</c:v>
                </c:pt>
                <c:pt idx="306">
                  <c:v>2.1095614978486665E-2</c:v>
                </c:pt>
                <c:pt idx="307">
                  <c:v>-1.3198063397096504E-2</c:v>
                </c:pt>
                <c:pt idx="308">
                  <c:v>0.16869915382616263</c:v>
                </c:pt>
                <c:pt idx="309">
                  <c:v>0.11371031831587075</c:v>
                </c:pt>
                <c:pt idx="310">
                  <c:v>-0.16432189335526992</c:v>
                </c:pt>
                <c:pt idx="311">
                  <c:v>4.3353345788080588E-2</c:v>
                </c:pt>
                <c:pt idx="312">
                  <c:v>-0.10271788799312453</c:v>
                </c:pt>
                <c:pt idx="313">
                  <c:v>9.9169345839985823E-2</c:v>
                </c:pt>
                <c:pt idx="314">
                  <c:v>7.9421118765814924E-2</c:v>
                </c:pt>
                <c:pt idx="315">
                  <c:v>-5.4310574661583289E-2</c:v>
                </c:pt>
                <c:pt idx="316">
                  <c:v>6.1653789062617648E-2</c:v>
                </c:pt>
                <c:pt idx="317">
                  <c:v>7.3461809855414728E-2</c:v>
                </c:pt>
                <c:pt idx="318">
                  <c:v>0.15828062475168814</c:v>
                </c:pt>
                <c:pt idx="319">
                  <c:v>0.10586559284058517</c:v>
                </c:pt>
                <c:pt idx="320">
                  <c:v>-2.834397445897352E-2</c:v>
                </c:pt>
                <c:pt idx="321">
                  <c:v>-1.3200371114580278E-2</c:v>
                </c:pt>
                <c:pt idx="322">
                  <c:v>-9.3528847984085672E-3</c:v>
                </c:pt>
                <c:pt idx="323">
                  <c:v>5.7118324077235272E-2</c:v>
                </c:pt>
                <c:pt idx="324">
                  <c:v>-0.10271788799312453</c:v>
                </c:pt>
                <c:pt idx="325">
                  <c:v>-1.0936767398970204E-3</c:v>
                </c:pt>
                <c:pt idx="326">
                  <c:v>6.3323214066850042E-2</c:v>
                </c:pt>
                <c:pt idx="327">
                  <c:v>-5.089520649306678E-2</c:v>
                </c:pt>
                <c:pt idx="328">
                  <c:v>7.5269015739300116E-2</c:v>
                </c:pt>
                <c:pt idx="329">
                  <c:v>1.1495077260109454E-2</c:v>
                </c:pt>
                <c:pt idx="330">
                  <c:v>-6.2713985457962806E-2</c:v>
                </c:pt>
                <c:pt idx="331">
                  <c:v>3.7489424754161504E-2</c:v>
                </c:pt>
                <c:pt idx="332">
                  <c:v>3.6314321388122295E-2</c:v>
                </c:pt>
                <c:pt idx="333">
                  <c:v>-1.5016918828164805E-2</c:v>
                </c:pt>
                <c:pt idx="334">
                  <c:v>6.0443956023062739E-2</c:v>
                </c:pt>
                <c:pt idx="335">
                  <c:v>-7.5206388936475577E-2</c:v>
                </c:pt>
                <c:pt idx="336">
                  <c:v>8.9861015868759608E-3</c:v>
                </c:pt>
                <c:pt idx="337">
                  <c:v>-0.10615651347285571</c:v>
                </c:pt>
                <c:pt idx="338">
                  <c:v>-0.13714658024073323</c:v>
                </c:pt>
                <c:pt idx="339">
                  <c:v>-2.8750844555036181E-2</c:v>
                </c:pt>
                <c:pt idx="340">
                  <c:v>-7.3390824243340091E-3</c:v>
                </c:pt>
                <c:pt idx="341">
                  <c:v>7.2105954890291812E-2</c:v>
                </c:pt>
                <c:pt idx="342">
                  <c:v>4.81685752617107E-2</c:v>
                </c:pt>
                <c:pt idx="343">
                  <c:v>-1.677465350832108E-2</c:v>
                </c:pt>
                <c:pt idx="344">
                  <c:v>1.3777517538141382E-2</c:v>
                </c:pt>
                <c:pt idx="345">
                  <c:v>-0.18845934895675498</c:v>
                </c:pt>
                <c:pt idx="346">
                  <c:v>7.5456511113886293E-2</c:v>
                </c:pt>
                <c:pt idx="347">
                  <c:v>-9.3318264915742688E-2</c:v>
                </c:pt>
                <c:pt idx="348">
                  <c:v>-0.23168489847700435</c:v>
                </c:pt>
                <c:pt idx="349">
                  <c:v>-6.9685140738169338E-3</c:v>
                </c:pt>
                <c:pt idx="350">
                  <c:v>2.8035080356691111E-2</c:v>
                </c:pt>
                <c:pt idx="351">
                  <c:v>0.1062389612597503</c:v>
                </c:pt>
                <c:pt idx="352">
                  <c:v>6.6508679213646005E-2</c:v>
                </c:pt>
                <c:pt idx="353">
                  <c:v>-3.2535182004274077E-2</c:v>
                </c:pt>
                <c:pt idx="354">
                  <c:v>-2.9394654327067116E-2</c:v>
                </c:pt>
                <c:pt idx="355">
                  <c:v>-0.12895675820898767</c:v>
                </c:pt>
                <c:pt idx="356">
                  <c:v>8.7083991511384795E-2</c:v>
                </c:pt>
                <c:pt idx="357">
                  <c:v>9.3091031113134548E-2</c:v>
                </c:pt>
                <c:pt idx="358">
                  <c:v>4.7671055497060522E-2</c:v>
                </c:pt>
                <c:pt idx="359">
                  <c:v>8.5117473743416383E-2</c:v>
                </c:pt>
                <c:pt idx="360">
                  <c:v>-8.4159343882610926E-2</c:v>
                </c:pt>
                <c:pt idx="361">
                  <c:v>2.9326114115001189E-2</c:v>
                </c:pt>
                <c:pt idx="362">
                  <c:v>-5.1301661879829652E-2</c:v>
                </c:pt>
                <c:pt idx="363">
                  <c:v>0.14939146600709385</c:v>
                </c:pt>
                <c:pt idx="364">
                  <c:v>-0.10180930788767917</c:v>
                </c:pt>
                <c:pt idx="365">
                  <c:v>-0.20289795780351305</c:v>
                </c:pt>
                <c:pt idx="366">
                  <c:v>-0.11397617012293537</c:v>
                </c:pt>
                <c:pt idx="367">
                  <c:v>4.81685752617107E-2</c:v>
                </c:pt>
                <c:pt idx="368">
                  <c:v>0.12454155404628509</c:v>
                </c:pt>
                <c:pt idx="369">
                  <c:v>-0.10191679908896667</c:v>
                </c:pt>
                <c:pt idx="370">
                  <c:v>-5.9247617476748005E-2</c:v>
                </c:pt>
                <c:pt idx="371">
                  <c:v>-4.4473356388857965E-2</c:v>
                </c:pt>
                <c:pt idx="372">
                  <c:v>-4.044036151138819E-2</c:v>
                </c:pt>
                <c:pt idx="373">
                  <c:v>2.2273581142416177E-2</c:v>
                </c:pt>
                <c:pt idx="374">
                  <c:v>-2.1104739511891069E-2</c:v>
                </c:pt>
                <c:pt idx="375">
                  <c:v>6.1653789062617648E-2</c:v>
                </c:pt>
                <c:pt idx="376">
                  <c:v>-5.6440702857829095E-2</c:v>
                </c:pt>
                <c:pt idx="377">
                  <c:v>-1.2470625302682947E-2</c:v>
                </c:pt>
                <c:pt idx="378">
                  <c:v>-6.7398865209554515E-2</c:v>
                </c:pt>
                <c:pt idx="379">
                  <c:v>-1.5249452617140946E-3</c:v>
                </c:pt>
                <c:pt idx="380">
                  <c:v>0.13462776266373311</c:v>
                </c:pt>
                <c:pt idx="381">
                  <c:v>9.658603559834944E-3</c:v>
                </c:pt>
                <c:pt idx="382">
                  <c:v>2.8270266398813249E-2</c:v>
                </c:pt>
                <c:pt idx="383">
                  <c:v>-3.4523140583402778E-2</c:v>
                </c:pt>
                <c:pt idx="384">
                  <c:v>-6.3854133782166755E-2</c:v>
                </c:pt>
                <c:pt idx="385">
                  <c:v>2.6144210825096437E-2</c:v>
                </c:pt>
                <c:pt idx="386">
                  <c:v>-2.8624953208799653E-2</c:v>
                </c:pt>
                <c:pt idx="387">
                  <c:v>-6.5158696541255168E-2</c:v>
                </c:pt>
                <c:pt idx="388">
                  <c:v>-5.1978285757556364E-2</c:v>
                </c:pt>
                <c:pt idx="389">
                  <c:v>3.6766588444983483E-2</c:v>
                </c:pt>
                <c:pt idx="390">
                  <c:v>2.2273581142416177E-2</c:v>
                </c:pt>
                <c:pt idx="391">
                  <c:v>3.4684202357455618E-2</c:v>
                </c:pt>
                <c:pt idx="392">
                  <c:v>0.15714150565619889</c:v>
                </c:pt>
                <c:pt idx="393">
                  <c:v>0.13709804572754791</c:v>
                </c:pt>
                <c:pt idx="394">
                  <c:v>-4.6274478416581388E-3</c:v>
                </c:pt>
                <c:pt idx="395">
                  <c:v>5.361880668404595E-2</c:v>
                </c:pt>
                <c:pt idx="396">
                  <c:v>0.10688435324547108</c:v>
                </c:pt>
                <c:pt idx="397">
                  <c:v>6.4308964868811103E-2</c:v>
                </c:pt>
                <c:pt idx="398">
                  <c:v>4.3331894046769293E-2</c:v>
                </c:pt>
                <c:pt idx="399">
                  <c:v>-3.0332503786732801E-2</c:v>
                </c:pt>
                <c:pt idx="400">
                  <c:v>-3.6710813626767091E-2</c:v>
                </c:pt>
                <c:pt idx="401">
                  <c:v>-3.0172894230126701E-2</c:v>
                </c:pt>
                <c:pt idx="402">
                  <c:v>1.1836643192308927E-2</c:v>
                </c:pt>
                <c:pt idx="403">
                  <c:v>-2.4150672813879837E-2</c:v>
                </c:pt>
                <c:pt idx="404">
                  <c:v>0.22047965466659747</c:v>
                </c:pt>
                <c:pt idx="405">
                  <c:v>2.4428671921945977E-2</c:v>
                </c:pt>
                <c:pt idx="406">
                  <c:v>-3.6442043165079596E-2</c:v>
                </c:pt>
                <c:pt idx="407">
                  <c:v>-2.2068614234994399E-2</c:v>
                </c:pt>
                <c:pt idx="408">
                  <c:v>0.13391302563339025</c:v>
                </c:pt>
                <c:pt idx="409">
                  <c:v>-8.0931722866123934E-2</c:v>
                </c:pt>
                <c:pt idx="410">
                  <c:v>5.1052545692460427E-2</c:v>
                </c:pt>
                <c:pt idx="411">
                  <c:v>-0.12676095726778058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5-4E78-AB94-28664AC52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04192"/>
        <c:axId val="315105440"/>
      </c:scatterChart>
      <c:valAx>
        <c:axId val="31510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logS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105440"/>
        <c:crosses val="autoZero"/>
        <c:crossBetween val="midCat"/>
      </c:valAx>
      <c:valAx>
        <c:axId val="31510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104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'mtst0903.3 take 2'!$AG$26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'mtst0903.3 take 2'!$AF$27:$AF$438</c:f>
              <c:numCache>
                <c:formatCode>General</c:formatCode>
                <c:ptCount val="412"/>
                <c:pt idx="0">
                  <c:v>9.1732696521577068</c:v>
                </c:pt>
                <c:pt idx="1">
                  <c:v>9.0773112058587486</c:v>
                </c:pt>
                <c:pt idx="2">
                  <c:v>9.1237560378143243</c:v>
                </c:pt>
                <c:pt idx="3">
                  <c:v>9.2333500508102659</c:v>
                </c:pt>
                <c:pt idx="4">
                  <c:v>9.2123649745874232</c:v>
                </c:pt>
                <c:pt idx="5">
                  <c:v>9.0894155925159481</c:v>
                </c:pt>
                <c:pt idx="6">
                  <c:v>9.078292250233531</c:v>
                </c:pt>
                <c:pt idx="7">
                  <c:v>9.1237560378143243</c:v>
                </c:pt>
                <c:pt idx="8">
                  <c:v>9.1732696521577068</c:v>
                </c:pt>
                <c:pt idx="9">
                  <c:v>9.1103376367428126</c:v>
                </c:pt>
                <c:pt idx="10">
                  <c:v>9.2123649745874232</c:v>
                </c:pt>
                <c:pt idx="11">
                  <c:v>9.1237560378143243</c:v>
                </c:pt>
                <c:pt idx="12">
                  <c:v>9.3008813712850227</c:v>
                </c:pt>
                <c:pt idx="13">
                  <c:v>9.1732696521577068</c:v>
                </c:pt>
                <c:pt idx="14">
                  <c:v>9.1388409599100981</c:v>
                </c:pt>
                <c:pt idx="15">
                  <c:v>9.0988059476523588</c:v>
                </c:pt>
                <c:pt idx="16">
                  <c:v>9.1237560378143243</c:v>
                </c:pt>
                <c:pt idx="17">
                  <c:v>9.1923004178858321</c:v>
                </c:pt>
                <c:pt idx="18">
                  <c:v>9.1388409599100981</c:v>
                </c:pt>
                <c:pt idx="19">
                  <c:v>9.2123649745874232</c:v>
                </c:pt>
                <c:pt idx="20">
                  <c:v>9.0824624618741794</c:v>
                </c:pt>
                <c:pt idx="21">
                  <c:v>9.0987895954610067</c:v>
                </c:pt>
                <c:pt idx="22">
                  <c:v>9.2333500508102659</c:v>
                </c:pt>
                <c:pt idx="23">
                  <c:v>9.0894155925159481</c:v>
                </c:pt>
                <c:pt idx="24">
                  <c:v>9.0987895954610067</c:v>
                </c:pt>
                <c:pt idx="25">
                  <c:v>9.0894155925159481</c:v>
                </c:pt>
                <c:pt idx="26">
                  <c:v>9.2333500508102659</c:v>
                </c:pt>
                <c:pt idx="27">
                  <c:v>9.1554011206612032</c:v>
                </c:pt>
                <c:pt idx="28">
                  <c:v>9.2123649745874232</c:v>
                </c:pt>
                <c:pt idx="29">
                  <c:v>9.0894155925159481</c:v>
                </c:pt>
                <c:pt idx="30">
                  <c:v>9.0988059476523588</c:v>
                </c:pt>
                <c:pt idx="31">
                  <c:v>9.078292250233531</c:v>
                </c:pt>
                <c:pt idx="32">
                  <c:v>9.1923004178858321</c:v>
                </c:pt>
                <c:pt idx="33">
                  <c:v>9.1103376367428126</c:v>
                </c:pt>
                <c:pt idx="34">
                  <c:v>9.1103376367428126</c:v>
                </c:pt>
                <c:pt idx="35">
                  <c:v>9.0799998008114642</c:v>
                </c:pt>
                <c:pt idx="36">
                  <c:v>9.2551554423376956</c:v>
                </c:pt>
                <c:pt idx="37">
                  <c:v>9.2333500508102659</c:v>
                </c:pt>
                <c:pt idx="38">
                  <c:v>9.1237560378143243</c:v>
                </c:pt>
                <c:pt idx="39">
                  <c:v>9.0894155925159481</c:v>
                </c:pt>
                <c:pt idx="40">
                  <c:v>9.0824624618741794</c:v>
                </c:pt>
                <c:pt idx="41">
                  <c:v>9.3736937253209405</c:v>
                </c:pt>
                <c:pt idx="42">
                  <c:v>9.1732696521577068</c:v>
                </c:pt>
                <c:pt idx="43">
                  <c:v>9.1554011206612032</c:v>
                </c:pt>
                <c:pt idx="44">
                  <c:v>9.1103376367428126</c:v>
                </c:pt>
                <c:pt idx="45">
                  <c:v>9.1237560378143243</c:v>
                </c:pt>
                <c:pt idx="46">
                  <c:v>9.1103376367428126</c:v>
                </c:pt>
                <c:pt idx="47">
                  <c:v>9.0894155925159481</c:v>
                </c:pt>
                <c:pt idx="48">
                  <c:v>9.078292250233531</c:v>
                </c:pt>
                <c:pt idx="49">
                  <c:v>9.1388409599100981</c:v>
                </c:pt>
                <c:pt idx="50">
                  <c:v>9.2776922461876765</c:v>
                </c:pt>
                <c:pt idx="51">
                  <c:v>9.0824624618741794</c:v>
                </c:pt>
                <c:pt idx="52">
                  <c:v>9.1237560378143243</c:v>
                </c:pt>
                <c:pt idx="53">
                  <c:v>9.1237560378143243</c:v>
                </c:pt>
                <c:pt idx="54">
                  <c:v>9.2333500508102659</c:v>
                </c:pt>
                <c:pt idx="55">
                  <c:v>9.1554011206612032</c:v>
                </c:pt>
                <c:pt idx="56">
                  <c:v>9.1554011206612032</c:v>
                </c:pt>
                <c:pt idx="57">
                  <c:v>9.0824624618741794</c:v>
                </c:pt>
                <c:pt idx="58">
                  <c:v>9.0894155925159481</c:v>
                </c:pt>
                <c:pt idx="59">
                  <c:v>9.0988059476523588</c:v>
                </c:pt>
                <c:pt idx="60">
                  <c:v>9.0894155925159481</c:v>
                </c:pt>
                <c:pt idx="61">
                  <c:v>9.2333500508102659</c:v>
                </c:pt>
                <c:pt idx="62">
                  <c:v>9.2123649745874232</c:v>
                </c:pt>
                <c:pt idx="63">
                  <c:v>9.0824624618741794</c:v>
                </c:pt>
                <c:pt idx="64">
                  <c:v>9.1554011206612032</c:v>
                </c:pt>
                <c:pt idx="65">
                  <c:v>9.0824624618741794</c:v>
                </c:pt>
                <c:pt idx="66">
                  <c:v>9.1103376367428126</c:v>
                </c:pt>
                <c:pt idx="67">
                  <c:v>9.1554011206612032</c:v>
                </c:pt>
                <c:pt idx="68">
                  <c:v>9.1103376367428126</c:v>
                </c:pt>
                <c:pt idx="69">
                  <c:v>9.1103376367428126</c:v>
                </c:pt>
                <c:pt idx="70">
                  <c:v>9.1554011206612032</c:v>
                </c:pt>
                <c:pt idx="71">
                  <c:v>9.2123649745874232</c:v>
                </c:pt>
                <c:pt idx="72">
                  <c:v>9.1237560378143243</c:v>
                </c:pt>
                <c:pt idx="73">
                  <c:v>9.078292250233531</c:v>
                </c:pt>
                <c:pt idx="74">
                  <c:v>9.0894155925159481</c:v>
                </c:pt>
                <c:pt idx="75">
                  <c:v>9.1554011206612032</c:v>
                </c:pt>
                <c:pt idx="76">
                  <c:v>9.1103376367428126</c:v>
                </c:pt>
                <c:pt idx="77">
                  <c:v>9.0894155925159481</c:v>
                </c:pt>
                <c:pt idx="78">
                  <c:v>9.1554011206612032</c:v>
                </c:pt>
                <c:pt idx="79">
                  <c:v>9.2333500508102659</c:v>
                </c:pt>
                <c:pt idx="80">
                  <c:v>9.2333500508102659</c:v>
                </c:pt>
                <c:pt idx="81">
                  <c:v>9.1554011206612032</c:v>
                </c:pt>
                <c:pt idx="82">
                  <c:v>9.0773112058587486</c:v>
                </c:pt>
                <c:pt idx="83">
                  <c:v>9.0799998008114642</c:v>
                </c:pt>
                <c:pt idx="84">
                  <c:v>9.2333500508102659</c:v>
                </c:pt>
                <c:pt idx="85">
                  <c:v>9.0988059476523588</c:v>
                </c:pt>
                <c:pt idx="86">
                  <c:v>9.0773112058587486</c:v>
                </c:pt>
                <c:pt idx="87">
                  <c:v>9.1732696521577068</c:v>
                </c:pt>
                <c:pt idx="88">
                  <c:v>9.1554011206612032</c:v>
                </c:pt>
                <c:pt idx="89">
                  <c:v>9.3246522765406681</c:v>
                </c:pt>
                <c:pt idx="90">
                  <c:v>9.2551554423376956</c:v>
                </c:pt>
                <c:pt idx="91">
                  <c:v>9.1923004178858321</c:v>
                </c:pt>
                <c:pt idx="92">
                  <c:v>9.1554011206612032</c:v>
                </c:pt>
                <c:pt idx="93">
                  <c:v>9.078292250233531</c:v>
                </c:pt>
                <c:pt idx="94">
                  <c:v>9.2123649745874232</c:v>
                </c:pt>
                <c:pt idx="95">
                  <c:v>9.3246522765406681</c:v>
                </c:pt>
                <c:pt idx="96">
                  <c:v>9.1732696521577068</c:v>
                </c:pt>
                <c:pt idx="97">
                  <c:v>9.0824624618741794</c:v>
                </c:pt>
                <c:pt idx="98">
                  <c:v>9.1237560378143243</c:v>
                </c:pt>
                <c:pt idx="99">
                  <c:v>9.1388409599100981</c:v>
                </c:pt>
                <c:pt idx="100">
                  <c:v>9.2551554423376956</c:v>
                </c:pt>
                <c:pt idx="101">
                  <c:v>9.1408058650727284</c:v>
                </c:pt>
                <c:pt idx="102">
                  <c:v>9.2123649745874232</c:v>
                </c:pt>
                <c:pt idx="103">
                  <c:v>9.1732696521577068</c:v>
                </c:pt>
                <c:pt idx="104">
                  <c:v>9.0894155925159481</c:v>
                </c:pt>
                <c:pt idx="105">
                  <c:v>9.2333500508102659</c:v>
                </c:pt>
                <c:pt idx="106">
                  <c:v>9.0824624618741794</c:v>
                </c:pt>
                <c:pt idx="107">
                  <c:v>9.0773112058587486</c:v>
                </c:pt>
                <c:pt idx="108">
                  <c:v>9.3736937253209405</c:v>
                </c:pt>
                <c:pt idx="109">
                  <c:v>9.1388409599100981</c:v>
                </c:pt>
                <c:pt idx="110">
                  <c:v>9.1554011206612032</c:v>
                </c:pt>
                <c:pt idx="111">
                  <c:v>9.0894155925159481</c:v>
                </c:pt>
                <c:pt idx="112">
                  <c:v>9.078292250233531</c:v>
                </c:pt>
                <c:pt idx="113">
                  <c:v>9.1103376367428126</c:v>
                </c:pt>
                <c:pt idx="114">
                  <c:v>9.2123649745874232</c:v>
                </c:pt>
                <c:pt idx="115">
                  <c:v>9.2123649745874232</c:v>
                </c:pt>
                <c:pt idx="116">
                  <c:v>9.0894155925159481</c:v>
                </c:pt>
                <c:pt idx="117">
                  <c:v>9.078292250233531</c:v>
                </c:pt>
                <c:pt idx="118">
                  <c:v>9.1923004178858321</c:v>
                </c:pt>
                <c:pt idx="119">
                  <c:v>9.1237560378143243</c:v>
                </c:pt>
                <c:pt idx="120">
                  <c:v>9.0894155925159481</c:v>
                </c:pt>
                <c:pt idx="121">
                  <c:v>9.1237560378143243</c:v>
                </c:pt>
                <c:pt idx="122">
                  <c:v>9.0894155925159481</c:v>
                </c:pt>
                <c:pt idx="123">
                  <c:v>9.1237560378143243</c:v>
                </c:pt>
                <c:pt idx="124">
                  <c:v>9.1923004178858321</c:v>
                </c:pt>
                <c:pt idx="125">
                  <c:v>9.2776922461876765</c:v>
                </c:pt>
                <c:pt idx="126">
                  <c:v>9.0988059476523588</c:v>
                </c:pt>
                <c:pt idx="127">
                  <c:v>9.1103376367428126</c:v>
                </c:pt>
                <c:pt idx="128">
                  <c:v>9.2776922461876765</c:v>
                </c:pt>
                <c:pt idx="129">
                  <c:v>9.0894155925159481</c:v>
                </c:pt>
                <c:pt idx="130">
                  <c:v>9.0799998008114642</c:v>
                </c:pt>
                <c:pt idx="131">
                  <c:v>9.2551554423376956</c:v>
                </c:pt>
                <c:pt idx="132">
                  <c:v>9.0988059476523588</c:v>
                </c:pt>
                <c:pt idx="133">
                  <c:v>9.2551554423376956</c:v>
                </c:pt>
                <c:pt idx="134">
                  <c:v>9.2123649745874232</c:v>
                </c:pt>
                <c:pt idx="135">
                  <c:v>9.086930298864452</c:v>
                </c:pt>
                <c:pt idx="136">
                  <c:v>9.0987895954610067</c:v>
                </c:pt>
                <c:pt idx="137">
                  <c:v>9.2123649745874232</c:v>
                </c:pt>
                <c:pt idx="138">
                  <c:v>9.1554011206612032</c:v>
                </c:pt>
                <c:pt idx="139">
                  <c:v>9.1732696521577068</c:v>
                </c:pt>
                <c:pt idx="140">
                  <c:v>9.1732696521577068</c:v>
                </c:pt>
                <c:pt idx="141">
                  <c:v>9.2776922461876765</c:v>
                </c:pt>
                <c:pt idx="142">
                  <c:v>9.2551554423376956</c:v>
                </c:pt>
                <c:pt idx="143">
                  <c:v>9.0988059476523588</c:v>
                </c:pt>
                <c:pt idx="144">
                  <c:v>9.1237560378143243</c:v>
                </c:pt>
                <c:pt idx="145">
                  <c:v>9.0988059476523588</c:v>
                </c:pt>
                <c:pt idx="146">
                  <c:v>9.4763813390361378</c:v>
                </c:pt>
                <c:pt idx="147">
                  <c:v>9.0894155925159481</c:v>
                </c:pt>
                <c:pt idx="148">
                  <c:v>9.2776922461876765</c:v>
                </c:pt>
                <c:pt idx="149">
                  <c:v>9.1103376367428126</c:v>
                </c:pt>
                <c:pt idx="150">
                  <c:v>9.0824624618741794</c:v>
                </c:pt>
                <c:pt idx="151">
                  <c:v>9.4502399713996041</c:v>
                </c:pt>
                <c:pt idx="152">
                  <c:v>9.078292250233531</c:v>
                </c:pt>
                <c:pt idx="153">
                  <c:v>9.078292250233531</c:v>
                </c:pt>
                <c:pt idx="154">
                  <c:v>9.0773112058587486</c:v>
                </c:pt>
                <c:pt idx="155">
                  <c:v>9.3008813712850227</c:v>
                </c:pt>
                <c:pt idx="156">
                  <c:v>9.0988059476523588</c:v>
                </c:pt>
                <c:pt idx="157">
                  <c:v>9.1237560378143243</c:v>
                </c:pt>
                <c:pt idx="158">
                  <c:v>9.2123649745874232</c:v>
                </c:pt>
                <c:pt idx="159">
                  <c:v>9.2123649745874232</c:v>
                </c:pt>
                <c:pt idx="160">
                  <c:v>9.0894155925159481</c:v>
                </c:pt>
                <c:pt idx="161">
                  <c:v>9.0824624618741794</c:v>
                </c:pt>
                <c:pt idx="162">
                  <c:v>9.4618278977493659</c:v>
                </c:pt>
                <c:pt idx="163">
                  <c:v>9.4818924544509571</c:v>
                </c:pt>
                <c:pt idx="164">
                  <c:v>9.8257378846916694</c:v>
                </c:pt>
                <c:pt idx="165">
                  <c:v>9.3932835176778582</c:v>
                </c:pt>
                <c:pt idx="166">
                  <c:v>9.3519899417377133</c:v>
                </c:pt>
                <c:pt idx="167">
                  <c:v>9.5472197260512104</c:v>
                </c:pt>
                <c:pt idx="168">
                  <c:v>9.3932835176778582</c:v>
                </c:pt>
                <c:pt idx="169">
                  <c:v>9.7459088188996716</c:v>
                </c:pt>
                <c:pt idx="170">
                  <c:v>9.594179756404202</c:v>
                </c:pt>
                <c:pt idx="171">
                  <c:v>9.594179756404202</c:v>
                </c:pt>
                <c:pt idx="172">
                  <c:v>9.4427971320212407</c:v>
                </c:pt>
                <c:pt idx="173">
                  <c:v>9.594179756404202</c:v>
                </c:pt>
                <c:pt idx="174">
                  <c:v>9.5028775306737998</c:v>
                </c:pt>
                <c:pt idx="175">
                  <c:v>9.6939136333968889</c:v>
                </c:pt>
                <c:pt idx="176">
                  <c:v>9.9344887674716418</c:v>
                </c:pt>
                <c:pt idx="177">
                  <c:v>9.9071189031746698</c:v>
                </c:pt>
                <c:pt idx="178">
                  <c:v>9.6683845054102164</c:v>
                </c:pt>
                <c:pt idx="179">
                  <c:v>9.7459088188996716</c:v>
                </c:pt>
                <c:pt idx="180">
                  <c:v>9.3683170753245406</c:v>
                </c:pt>
                <c:pt idx="181">
                  <c:v>9.5246829222012295</c:v>
                </c:pt>
                <c:pt idx="182">
                  <c:v>9.6184693767319587</c:v>
                </c:pt>
                <c:pt idx="183">
                  <c:v>9.6184693767319587</c:v>
                </c:pt>
                <c:pt idx="184">
                  <c:v>9.594179756404202</c:v>
                </c:pt>
                <c:pt idx="185">
                  <c:v>9.3478197300970649</c:v>
                </c:pt>
                <c:pt idx="186">
                  <c:v>9.408368439773632</c:v>
                </c:pt>
                <c:pt idx="187">
                  <c:v>9.3932835176778582</c:v>
                </c:pt>
                <c:pt idx="188">
                  <c:v>9.7459088188996716</c:v>
                </c:pt>
                <c:pt idx="189">
                  <c:v>9.424928600524737</c:v>
                </c:pt>
                <c:pt idx="190">
                  <c:v>9.9344887674716418</c:v>
                </c:pt>
                <c:pt idx="191">
                  <c:v>9.3478197300970649</c:v>
                </c:pt>
                <c:pt idx="192">
                  <c:v>10.127842055852028</c:v>
                </c:pt>
                <c:pt idx="193">
                  <c:v>9.4618278977493659</c:v>
                </c:pt>
                <c:pt idx="194">
                  <c:v>9.3932835176778582</c:v>
                </c:pt>
                <c:pt idx="195">
                  <c:v>9.6184693767319587</c:v>
                </c:pt>
                <c:pt idx="196">
                  <c:v>9.6432212051844743</c:v>
                </c:pt>
                <c:pt idx="197">
                  <c:v>9.4427971320212407</c:v>
                </c:pt>
                <c:pt idx="198">
                  <c:v>9.6432212051844743</c:v>
                </c:pt>
                <c:pt idx="199">
                  <c:v>9.5028775306737998</c:v>
                </c:pt>
                <c:pt idx="200">
                  <c:v>9.5704088511485566</c:v>
                </c:pt>
                <c:pt idx="201">
                  <c:v>9.424928600524737</c:v>
                </c:pt>
                <c:pt idx="202">
                  <c:v>9.719767451263138</c:v>
                </c:pt>
                <c:pt idx="203">
                  <c:v>9.852723654012614</c:v>
                </c:pt>
                <c:pt idx="204">
                  <c:v>9.408368439773632</c:v>
                </c:pt>
                <c:pt idx="205">
                  <c:v>9.5246829222012295</c:v>
                </c:pt>
                <c:pt idx="206">
                  <c:v>9.3519899417377133</c:v>
                </c:pt>
                <c:pt idx="207">
                  <c:v>9.3683334275158927</c:v>
                </c:pt>
                <c:pt idx="208">
                  <c:v>9.5704088511485566</c:v>
                </c:pt>
                <c:pt idx="209">
                  <c:v>9.5028775306737998</c:v>
                </c:pt>
                <c:pt idx="210">
                  <c:v>9.6939136333968889</c:v>
                </c:pt>
                <c:pt idx="211">
                  <c:v>9.8798575696357815</c:v>
                </c:pt>
                <c:pt idx="212">
                  <c:v>9.3468386857222825</c:v>
                </c:pt>
                <c:pt idx="213">
                  <c:v>9.3798651166063465</c:v>
                </c:pt>
                <c:pt idx="214">
                  <c:v>9.5472197260512104</c:v>
                </c:pt>
                <c:pt idx="215">
                  <c:v>9.6939136333968889</c:v>
                </c:pt>
                <c:pt idx="216">
                  <c:v>9.424928600524737</c:v>
                </c:pt>
                <c:pt idx="217">
                  <c:v>9.9071189031746698</c:v>
                </c:pt>
                <c:pt idx="218">
                  <c:v>9.852723654012614</c:v>
                </c:pt>
                <c:pt idx="219">
                  <c:v>9.4427971320212407</c:v>
                </c:pt>
                <c:pt idx="220">
                  <c:v>9.3478197300970649</c:v>
                </c:pt>
                <c:pt idx="221">
                  <c:v>9.5246829222012295</c:v>
                </c:pt>
                <c:pt idx="222">
                  <c:v>9.4427971320212407</c:v>
                </c:pt>
                <c:pt idx="223">
                  <c:v>9.6683845054102164</c:v>
                </c:pt>
                <c:pt idx="224">
                  <c:v>9.6432212051844743</c:v>
                </c:pt>
                <c:pt idx="225">
                  <c:v>9.6184693767319587</c:v>
                </c:pt>
                <c:pt idx="226">
                  <c:v>9.5246829222012295</c:v>
                </c:pt>
                <c:pt idx="227">
                  <c:v>9.5028775306737998</c:v>
                </c:pt>
                <c:pt idx="228">
                  <c:v>9.6939136333968889</c:v>
                </c:pt>
                <c:pt idx="229">
                  <c:v>9.6432212051844743</c:v>
                </c:pt>
                <c:pt idx="230">
                  <c:v>9.4618278977493659</c:v>
                </c:pt>
                <c:pt idx="231">
                  <c:v>9.6939136333968889</c:v>
                </c:pt>
                <c:pt idx="232">
                  <c:v>9.3495272806749981</c:v>
                </c:pt>
                <c:pt idx="233">
                  <c:v>9.4618278977493659</c:v>
                </c:pt>
                <c:pt idx="234">
                  <c:v>9.424928600524737</c:v>
                </c:pt>
                <c:pt idx="235">
                  <c:v>9.4818924544509571</c:v>
                </c:pt>
                <c:pt idx="236">
                  <c:v>9.9894866843929506</c:v>
                </c:pt>
                <c:pt idx="237">
                  <c:v>9.594179756404202</c:v>
                </c:pt>
                <c:pt idx="238">
                  <c:v>9.5246829222012295</c:v>
                </c:pt>
                <c:pt idx="239">
                  <c:v>9.4427971320212407</c:v>
                </c:pt>
                <c:pt idx="240">
                  <c:v>9.5028775306737998</c:v>
                </c:pt>
                <c:pt idx="241">
                  <c:v>9.424928600524737</c:v>
                </c:pt>
                <c:pt idx="242">
                  <c:v>9.719767451263138</c:v>
                </c:pt>
                <c:pt idx="243">
                  <c:v>9.3798651166063465</c:v>
                </c:pt>
                <c:pt idx="244">
                  <c:v>10.072412776032238</c:v>
                </c:pt>
                <c:pt idx="245">
                  <c:v>9.5704088511485566</c:v>
                </c:pt>
                <c:pt idx="246">
                  <c:v>9.358943072379482</c:v>
                </c:pt>
                <c:pt idx="247">
                  <c:v>9.5246829222012295</c:v>
                </c:pt>
                <c:pt idx="248">
                  <c:v>9.852723654012614</c:v>
                </c:pt>
                <c:pt idx="249">
                  <c:v>9.4618278977493659</c:v>
                </c:pt>
                <c:pt idx="250">
                  <c:v>9.7459088188996716</c:v>
                </c:pt>
                <c:pt idx="251">
                  <c:v>9.6184693767319587</c:v>
                </c:pt>
                <c:pt idx="252">
                  <c:v>9.3932835176778582</c:v>
                </c:pt>
                <c:pt idx="253">
                  <c:v>9.9894866843929506</c:v>
                </c:pt>
                <c:pt idx="254">
                  <c:v>9.7459088188996716</c:v>
                </c:pt>
                <c:pt idx="255">
                  <c:v>9.4618278977493659</c:v>
                </c:pt>
                <c:pt idx="256">
                  <c:v>9.3519899417377133</c:v>
                </c:pt>
                <c:pt idx="257">
                  <c:v>10.100119926746771</c:v>
                </c:pt>
                <c:pt idx="258">
                  <c:v>9.7723041517112534</c:v>
                </c:pt>
                <c:pt idx="259">
                  <c:v>9.5028775306737998</c:v>
                </c:pt>
                <c:pt idx="260">
                  <c:v>9.424928600524737</c:v>
                </c:pt>
                <c:pt idx="261">
                  <c:v>9.7459088188996716</c:v>
                </c:pt>
                <c:pt idx="262">
                  <c:v>9.4618278977493659</c:v>
                </c:pt>
                <c:pt idx="263">
                  <c:v>9.6683845054102164</c:v>
                </c:pt>
                <c:pt idx="264">
                  <c:v>9.3683334275158927</c:v>
                </c:pt>
                <c:pt idx="265">
                  <c:v>9.5704088511485566</c:v>
                </c:pt>
                <c:pt idx="266">
                  <c:v>10.01708464463519</c:v>
                </c:pt>
                <c:pt idx="267">
                  <c:v>9.4427971320212407</c:v>
                </c:pt>
                <c:pt idx="268">
                  <c:v>9.6432212051844743</c:v>
                </c:pt>
                <c:pt idx="269">
                  <c:v>10.18329507919848</c:v>
                </c:pt>
                <c:pt idx="270">
                  <c:v>9.5028775306737998</c:v>
                </c:pt>
                <c:pt idx="271">
                  <c:v>9.6184693767319587</c:v>
                </c:pt>
                <c:pt idx="272">
                  <c:v>9.719767451263138</c:v>
                </c:pt>
                <c:pt idx="273">
                  <c:v>9.3519899417377133</c:v>
                </c:pt>
                <c:pt idx="274">
                  <c:v>9.3798651166063465</c:v>
                </c:pt>
                <c:pt idx="275">
                  <c:v>9.5246829222012295</c:v>
                </c:pt>
                <c:pt idx="276">
                  <c:v>9.4427971320212407</c:v>
                </c:pt>
                <c:pt idx="277">
                  <c:v>9.5472197260512104</c:v>
                </c:pt>
                <c:pt idx="278">
                  <c:v>9.4427971320212407</c:v>
                </c:pt>
                <c:pt idx="279">
                  <c:v>10.072412776032238</c:v>
                </c:pt>
                <c:pt idx="280">
                  <c:v>9.6432212051844743</c:v>
                </c:pt>
                <c:pt idx="281">
                  <c:v>9.5028775306737998</c:v>
                </c:pt>
                <c:pt idx="282">
                  <c:v>9.3683334275158927</c:v>
                </c:pt>
                <c:pt idx="283">
                  <c:v>9.408368439773632</c:v>
                </c:pt>
                <c:pt idx="284">
                  <c:v>9.5472197260512104</c:v>
                </c:pt>
                <c:pt idx="285">
                  <c:v>9.7989230346933311</c:v>
                </c:pt>
                <c:pt idx="286">
                  <c:v>9.719767451263138</c:v>
                </c:pt>
                <c:pt idx="287">
                  <c:v>9.408368439773632</c:v>
                </c:pt>
                <c:pt idx="288">
                  <c:v>9.358943072379482</c:v>
                </c:pt>
                <c:pt idx="289">
                  <c:v>9.5028775306737998</c:v>
                </c:pt>
                <c:pt idx="290">
                  <c:v>9.6184693767319587</c:v>
                </c:pt>
                <c:pt idx="291">
                  <c:v>9.8257378846916694</c:v>
                </c:pt>
                <c:pt idx="292">
                  <c:v>9.6184693767319587</c:v>
                </c:pt>
                <c:pt idx="293">
                  <c:v>9.5028775306737998</c:v>
                </c:pt>
                <c:pt idx="294">
                  <c:v>9.6432212051844743</c:v>
                </c:pt>
                <c:pt idx="295">
                  <c:v>9.3932835176778582</c:v>
                </c:pt>
                <c:pt idx="296">
                  <c:v>9.3519899417377133</c:v>
                </c:pt>
                <c:pt idx="297">
                  <c:v>9.3519899417377133</c:v>
                </c:pt>
                <c:pt idx="298">
                  <c:v>9.7459088188996716</c:v>
                </c:pt>
                <c:pt idx="299">
                  <c:v>9.4818924544509571</c:v>
                </c:pt>
                <c:pt idx="300">
                  <c:v>9.5246829222012295</c:v>
                </c:pt>
                <c:pt idx="301">
                  <c:v>9.424928600524737</c:v>
                </c:pt>
                <c:pt idx="302">
                  <c:v>9.7459088188996716</c:v>
                </c:pt>
                <c:pt idx="303">
                  <c:v>9.3932835176778582</c:v>
                </c:pt>
                <c:pt idx="304">
                  <c:v>9.358943072379482</c:v>
                </c:pt>
                <c:pt idx="305">
                  <c:v>9.5028775306737998</c:v>
                </c:pt>
                <c:pt idx="306">
                  <c:v>9.3798651166063465</c:v>
                </c:pt>
                <c:pt idx="307">
                  <c:v>9.358943072379482</c:v>
                </c:pt>
                <c:pt idx="308">
                  <c:v>9.6432212051844743</c:v>
                </c:pt>
                <c:pt idx="309">
                  <c:v>9.4818924544509571</c:v>
                </c:pt>
                <c:pt idx="310">
                  <c:v>9.8257378846916694</c:v>
                </c:pt>
                <c:pt idx="311">
                  <c:v>9.6432212051844743</c:v>
                </c:pt>
                <c:pt idx="312">
                  <c:v>9.408368439773632</c:v>
                </c:pt>
                <c:pt idx="313">
                  <c:v>9.4618278977493659</c:v>
                </c:pt>
                <c:pt idx="314">
                  <c:v>9.3932835176778582</c:v>
                </c:pt>
                <c:pt idx="315">
                  <c:v>9.4427971320212407</c:v>
                </c:pt>
                <c:pt idx="316">
                  <c:v>9.6939136333968889</c:v>
                </c:pt>
                <c:pt idx="317">
                  <c:v>9.3519899417377133</c:v>
                </c:pt>
                <c:pt idx="318">
                  <c:v>9.6939136333968889</c:v>
                </c:pt>
                <c:pt idx="319">
                  <c:v>9.7723041517112534</c:v>
                </c:pt>
                <c:pt idx="320">
                  <c:v>9.4618278977493659</c:v>
                </c:pt>
                <c:pt idx="321">
                  <c:v>9.3932835176778582</c:v>
                </c:pt>
                <c:pt idx="322">
                  <c:v>9.6184693767319587</c:v>
                </c:pt>
                <c:pt idx="323">
                  <c:v>9.3683334275158927</c:v>
                </c:pt>
                <c:pt idx="324">
                  <c:v>9.408368439773632</c:v>
                </c:pt>
                <c:pt idx="325">
                  <c:v>9.3468386857222825</c:v>
                </c:pt>
                <c:pt idx="326">
                  <c:v>9.4618278977493659</c:v>
                </c:pt>
                <c:pt idx="327">
                  <c:v>9.3519899417377133</c:v>
                </c:pt>
                <c:pt idx="328">
                  <c:v>9.9894866843929506</c:v>
                </c:pt>
                <c:pt idx="329">
                  <c:v>9.5704088511485566</c:v>
                </c:pt>
                <c:pt idx="330">
                  <c:v>9.4427971320212407</c:v>
                </c:pt>
                <c:pt idx="331">
                  <c:v>9.3798651166063465</c:v>
                </c:pt>
                <c:pt idx="332">
                  <c:v>9.5246829222012295</c:v>
                </c:pt>
                <c:pt idx="333">
                  <c:v>9.3519899417377133</c:v>
                </c:pt>
                <c:pt idx="334">
                  <c:v>9.8798575696357815</c:v>
                </c:pt>
                <c:pt idx="335">
                  <c:v>9.6432212051844743</c:v>
                </c:pt>
                <c:pt idx="336">
                  <c:v>9.408368439773632</c:v>
                </c:pt>
                <c:pt idx="337">
                  <c:v>9.7989230346933311</c:v>
                </c:pt>
                <c:pt idx="338">
                  <c:v>9.4427971320212407</c:v>
                </c:pt>
                <c:pt idx="339">
                  <c:v>9.7459088188996716</c:v>
                </c:pt>
                <c:pt idx="340">
                  <c:v>9.6939136333968889</c:v>
                </c:pt>
                <c:pt idx="341">
                  <c:v>9.5028775306737998</c:v>
                </c:pt>
                <c:pt idx="342">
                  <c:v>9.3932835176778582</c:v>
                </c:pt>
                <c:pt idx="343">
                  <c:v>9.7459088188996716</c:v>
                </c:pt>
                <c:pt idx="344">
                  <c:v>9.5472197260512104</c:v>
                </c:pt>
                <c:pt idx="345">
                  <c:v>9.5472197260512104</c:v>
                </c:pt>
                <c:pt idx="346">
                  <c:v>9.852723654012614</c:v>
                </c:pt>
                <c:pt idx="347">
                  <c:v>9.6184693767319587</c:v>
                </c:pt>
                <c:pt idx="348">
                  <c:v>9.4618278977493659</c:v>
                </c:pt>
                <c:pt idx="349">
                  <c:v>9.6683845054102164</c:v>
                </c:pt>
                <c:pt idx="350">
                  <c:v>9.3478197300970649</c:v>
                </c:pt>
                <c:pt idx="351">
                  <c:v>9.5028775306737998</c:v>
                </c:pt>
                <c:pt idx="352">
                  <c:v>9.358943072379482</c:v>
                </c:pt>
                <c:pt idx="353">
                  <c:v>9.4818924544509571</c:v>
                </c:pt>
                <c:pt idx="354">
                  <c:v>9.5472197260512104</c:v>
                </c:pt>
                <c:pt idx="355">
                  <c:v>9.5704088511485566</c:v>
                </c:pt>
                <c:pt idx="356">
                  <c:v>9.3932835176778582</c:v>
                </c:pt>
                <c:pt idx="357">
                  <c:v>9.4818924544509571</c:v>
                </c:pt>
                <c:pt idx="358">
                  <c:v>10.01708464463519</c:v>
                </c:pt>
                <c:pt idx="359">
                  <c:v>9.3798651166063465</c:v>
                </c:pt>
                <c:pt idx="360">
                  <c:v>9.719767451263138</c:v>
                </c:pt>
                <c:pt idx="361">
                  <c:v>9.3798651166063465</c:v>
                </c:pt>
                <c:pt idx="362">
                  <c:v>9.3478197300970649</c:v>
                </c:pt>
                <c:pt idx="363">
                  <c:v>9.5246829222012295</c:v>
                </c:pt>
                <c:pt idx="364">
                  <c:v>9.4818924544509571</c:v>
                </c:pt>
                <c:pt idx="365">
                  <c:v>9.4427971320212407</c:v>
                </c:pt>
                <c:pt idx="366">
                  <c:v>9.3683334275158927</c:v>
                </c:pt>
                <c:pt idx="367">
                  <c:v>9.3932835176778582</c:v>
                </c:pt>
                <c:pt idx="368">
                  <c:v>9.3932835176778582</c:v>
                </c:pt>
                <c:pt idx="369">
                  <c:v>9.5028775306737998</c:v>
                </c:pt>
                <c:pt idx="370">
                  <c:v>9.5472197260512104</c:v>
                </c:pt>
                <c:pt idx="371">
                  <c:v>9.4618278977493659</c:v>
                </c:pt>
                <c:pt idx="372">
                  <c:v>9.4818924544509571</c:v>
                </c:pt>
                <c:pt idx="373">
                  <c:v>9.5028775306737998</c:v>
                </c:pt>
                <c:pt idx="374">
                  <c:v>9.3798651166063465</c:v>
                </c:pt>
                <c:pt idx="375">
                  <c:v>9.6939136333968889</c:v>
                </c:pt>
                <c:pt idx="376">
                  <c:v>9.4818924544509571</c:v>
                </c:pt>
                <c:pt idx="377">
                  <c:v>9.4618278977493659</c:v>
                </c:pt>
                <c:pt idx="378">
                  <c:v>9.5704088511485566</c:v>
                </c:pt>
                <c:pt idx="379">
                  <c:v>9.4818924544509571</c:v>
                </c:pt>
                <c:pt idx="380">
                  <c:v>9.5704088511485566</c:v>
                </c:pt>
                <c:pt idx="381">
                  <c:v>9.7459088188996716</c:v>
                </c:pt>
                <c:pt idx="382">
                  <c:v>9.594179756404202</c:v>
                </c:pt>
                <c:pt idx="383">
                  <c:v>9.3932835176778582</c:v>
                </c:pt>
                <c:pt idx="384">
                  <c:v>9.7989230346933311</c:v>
                </c:pt>
                <c:pt idx="385">
                  <c:v>9.4618278977493659</c:v>
                </c:pt>
                <c:pt idx="386">
                  <c:v>9.3478197300970649</c:v>
                </c:pt>
                <c:pt idx="387">
                  <c:v>9.3478197300970649</c:v>
                </c:pt>
                <c:pt idx="388">
                  <c:v>9.5246829222012295</c:v>
                </c:pt>
                <c:pt idx="389">
                  <c:v>9.5028775306737998</c:v>
                </c:pt>
                <c:pt idx="390">
                  <c:v>9.5028775306737998</c:v>
                </c:pt>
                <c:pt idx="391">
                  <c:v>9.5472197260512104</c:v>
                </c:pt>
                <c:pt idx="392">
                  <c:v>9.6683845054102164</c:v>
                </c:pt>
                <c:pt idx="393">
                  <c:v>9.6184693767319587</c:v>
                </c:pt>
                <c:pt idx="394">
                  <c:v>9.4618278977493659</c:v>
                </c:pt>
                <c:pt idx="395">
                  <c:v>9.3798651166063465</c:v>
                </c:pt>
                <c:pt idx="396">
                  <c:v>9.4818924544509571</c:v>
                </c:pt>
                <c:pt idx="397">
                  <c:v>9.9344887674716418</c:v>
                </c:pt>
                <c:pt idx="398">
                  <c:v>9.5246829222012295</c:v>
                </c:pt>
                <c:pt idx="399">
                  <c:v>9.3495272806749981</c:v>
                </c:pt>
                <c:pt idx="400">
                  <c:v>9.5246829222012295</c:v>
                </c:pt>
                <c:pt idx="401">
                  <c:v>9.5028775306737998</c:v>
                </c:pt>
                <c:pt idx="402">
                  <c:v>9.7723041517112534</c:v>
                </c:pt>
                <c:pt idx="403">
                  <c:v>9.3478197300970649</c:v>
                </c:pt>
                <c:pt idx="404">
                  <c:v>9.6184693767319587</c:v>
                </c:pt>
                <c:pt idx="405">
                  <c:v>9.424928600524737</c:v>
                </c:pt>
                <c:pt idx="406">
                  <c:v>9.424928600524737</c:v>
                </c:pt>
                <c:pt idx="407">
                  <c:v>9.5472197260512104</c:v>
                </c:pt>
                <c:pt idx="408">
                  <c:v>9.4818924544509571</c:v>
                </c:pt>
                <c:pt idx="409">
                  <c:v>9.4818924544509571</c:v>
                </c:pt>
                <c:pt idx="410">
                  <c:v>9.5028775306737998</c:v>
                </c:pt>
                <c:pt idx="411">
                  <c:v>9.3519899417377133</c:v>
                </c:pt>
              </c:numCache>
            </c:numRef>
          </c:xVal>
          <c:yVal>
            <c:numRef>
              <c:f>'mtst0903.3 take 2'!$AG$27:$AG$438</c:f>
              <c:numCache>
                <c:formatCode>General</c:formatCode>
                <c:ptCount val="412"/>
                <c:pt idx="0">
                  <c:v>-9.076265169140818E-2</c:v>
                </c:pt>
                <c:pt idx="1">
                  <c:v>0.12297883026393208</c:v>
                </c:pt>
                <c:pt idx="2">
                  <c:v>-1.8776181495967492E-2</c:v>
                </c:pt>
                <c:pt idx="3">
                  <c:v>-0.15654107145860507</c:v>
                </c:pt>
                <c:pt idx="4">
                  <c:v>-8.5406211550290934E-2</c:v>
                </c:pt>
                <c:pt idx="5">
                  <c:v>0.11591223763669056</c:v>
                </c:pt>
                <c:pt idx="6">
                  <c:v>0.12199778588914967</c:v>
                </c:pt>
                <c:pt idx="7">
                  <c:v>-7.5934595335915844E-2</c:v>
                </c:pt>
                <c:pt idx="8">
                  <c:v>-0.11958309022690017</c:v>
                </c:pt>
                <c:pt idx="9">
                  <c:v>3.2793985539919746E-2</c:v>
                </c:pt>
                <c:pt idx="10">
                  <c:v>-5.3317896998791525E-2</c:v>
                </c:pt>
                <c:pt idx="11">
                  <c:v>-0.16830791546693114</c:v>
                </c:pt>
                <c:pt idx="12">
                  <c:v>-6.0982197067295019E-2</c:v>
                </c:pt>
                <c:pt idx="13">
                  <c:v>4.7021050671643749E-2</c:v>
                </c:pt>
                <c:pt idx="14">
                  <c:v>-0.27805806410378331</c:v>
                </c:pt>
                <c:pt idx="15">
                  <c:v>1.7223744852582712E-2</c:v>
                </c:pt>
                <c:pt idx="16">
                  <c:v>-7.726345309382765E-3</c:v>
                </c:pt>
                <c:pt idx="17">
                  <c:v>-7.6270725380890525E-2</c:v>
                </c:pt>
                <c:pt idx="18">
                  <c:v>0.24124218665317976</c:v>
                </c:pt>
                <c:pt idx="19">
                  <c:v>-0.1412866699447477</c:v>
                </c:pt>
                <c:pt idx="20">
                  <c:v>-0.14000153505359769</c:v>
                </c:pt>
                <c:pt idx="21">
                  <c:v>3.8980083680341338E-2</c:v>
                </c:pt>
                <c:pt idx="22">
                  <c:v>0.17584117991108172</c:v>
                </c:pt>
                <c:pt idx="23">
                  <c:v>5.9049375742146637E-2</c:v>
                </c:pt>
                <c:pt idx="24">
                  <c:v>0.1555676619319506</c:v>
                </c:pt>
                <c:pt idx="25">
                  <c:v>0.15048358170177956</c:v>
                </c:pt>
                <c:pt idx="26">
                  <c:v>0.12971140818358151</c:v>
                </c:pt>
                <c:pt idx="27">
                  <c:v>-0.19352210798352054</c:v>
                </c:pt>
                <c:pt idx="28">
                  <c:v>2.2668009979131654E-2</c:v>
                </c:pt>
                <c:pt idx="29">
                  <c:v>2.6614099988993445E-2</c:v>
                </c:pt>
                <c:pt idx="30">
                  <c:v>5.4964072835430144E-2</c:v>
                </c:pt>
                <c:pt idx="31">
                  <c:v>7.0172718024563707E-2</c:v>
                </c:pt>
                <c:pt idx="32">
                  <c:v>6.2056839507125261E-2</c:v>
                </c:pt>
                <c:pt idx="33">
                  <c:v>-3.9259332100137101E-2</c:v>
                </c:pt>
                <c:pt idx="34">
                  <c:v>0.100002735233371</c:v>
                </c:pt>
                <c:pt idx="35">
                  <c:v>7.9047276777167497E-2</c:v>
                </c:pt>
                <c:pt idx="36">
                  <c:v>3.2145970774616117E-2</c:v>
                </c:pt>
                <c:pt idx="37">
                  <c:v>-6.9053617335489648E-2</c:v>
                </c:pt>
                <c:pt idx="38">
                  <c:v>-0.2077867264407196</c:v>
                </c:pt>
                <c:pt idx="39">
                  <c:v>-0.121146781739494</c:v>
                </c:pt>
                <c:pt idx="40">
                  <c:v>6.600250638391536E-2</c:v>
                </c:pt>
                <c:pt idx="41">
                  <c:v>2.7267006263892668E-2</c:v>
                </c:pt>
                <c:pt idx="42">
                  <c:v>-4.0890821651235143E-2</c:v>
                </c:pt>
                <c:pt idx="43">
                  <c:v>-6.9361524031084087E-3</c:v>
                </c:pt>
                <c:pt idx="44">
                  <c:v>0.18158272222579264</c:v>
                </c:pt>
                <c:pt idx="45">
                  <c:v>-1.8776181495967492E-2</c:v>
                </c:pt>
                <c:pt idx="46">
                  <c:v>0.11489134772712006</c:v>
                </c:pt>
                <c:pt idx="47">
                  <c:v>1.5564263802408718E-2</c:v>
                </c:pt>
                <c:pt idx="48">
                  <c:v>-6.032377090480523E-2</c:v>
                </c:pt>
                <c:pt idx="49">
                  <c:v>7.6486953577123984E-2</c:v>
                </c:pt>
                <c:pt idx="50">
                  <c:v>-5.7401543358325924E-2</c:v>
                </c:pt>
                <c:pt idx="51">
                  <c:v>0.16709862325528491</c:v>
                </c:pt>
                <c:pt idx="52">
                  <c:v>-4.1249037348025652E-2</c:v>
                </c:pt>
                <c:pt idx="53">
                  <c:v>-7.006947588351764E-2</c:v>
                </c:pt>
                <c:pt idx="54">
                  <c:v>-1.3059347980915348E-2</c:v>
                </c:pt>
                <c:pt idx="55">
                  <c:v>-6.9361524031084087E-3</c:v>
                </c:pt>
                <c:pt idx="56">
                  <c:v>-5.0421264342846328E-2</c:v>
                </c:pt>
                <c:pt idx="57">
                  <c:v>-7.0573028621835121E-2</c:v>
                </c:pt>
                <c:pt idx="58">
                  <c:v>1.5564263802408718E-2</c:v>
                </c:pt>
                <c:pt idx="59">
                  <c:v>-2.1996968300697972E-2</c:v>
                </c:pt>
                <c:pt idx="60">
                  <c:v>-0.2006588446672275</c:v>
                </c:pt>
                <c:pt idx="61">
                  <c:v>-5.8636856477233934E-2</c:v>
                </c:pt>
                <c:pt idx="62">
                  <c:v>-4.2846597131495301E-2</c:v>
                </c:pt>
                <c:pt idx="63">
                  <c:v>-0.12058344919649677</c:v>
                </c:pt>
                <c:pt idx="64">
                  <c:v>-5.0421264342846328E-2</c:v>
                </c:pt>
                <c:pt idx="65">
                  <c:v>-5.2445644029278427E-2</c:v>
                </c:pt>
                <c:pt idx="66">
                  <c:v>3.2793985539919746E-2</c:v>
                </c:pt>
                <c:pt idx="67">
                  <c:v>3.9825613504930857E-2</c:v>
                </c:pt>
                <c:pt idx="68">
                  <c:v>-3.9259332100137101E-2</c:v>
                </c:pt>
                <c:pt idx="69">
                  <c:v>-8.632684295812254E-2</c:v>
                </c:pt>
                <c:pt idx="70">
                  <c:v>2.448004383027147E-2</c:v>
                </c:pt>
                <c:pt idx="71">
                  <c:v>3.2376824106091107E-2</c:v>
                </c:pt>
                <c:pt idx="72">
                  <c:v>0.19543873907394094</c:v>
                </c:pt>
                <c:pt idx="73">
                  <c:v>0.21362810873507421</c:v>
                </c:pt>
                <c:pt idx="74">
                  <c:v>-8.364238628104026E-2</c:v>
                </c:pt>
                <c:pt idx="75">
                  <c:v>-5.599230939230182E-2</c:v>
                </c:pt>
                <c:pt idx="76">
                  <c:v>-1.0928825473911274E-2</c:v>
                </c:pt>
                <c:pt idx="77">
                  <c:v>-0.14695466569536642</c:v>
                </c:pt>
                <c:pt idx="78">
                  <c:v>3.6459569274285286E-3</c:v>
                </c:pt>
                <c:pt idx="79">
                  <c:v>-0.10639128777313367</c:v>
                </c:pt>
                <c:pt idx="80">
                  <c:v>4.9310982745543797E-2</c:v>
                </c:pt>
                <c:pt idx="81">
                  <c:v>0.10848001824300901</c:v>
                </c:pt>
                <c:pt idx="82">
                  <c:v>-6.542177260640436E-2</c:v>
                </c:pt>
                <c:pt idx="83">
                  <c:v>-4.4012815980059017E-2</c:v>
                </c:pt>
                <c:pt idx="84">
                  <c:v>-0.2337307101497359</c:v>
                </c:pt>
                <c:pt idx="85">
                  <c:v>-2.7727643009683334E-2</c:v>
                </c:pt>
                <c:pt idx="86">
                  <c:v>-3.5389485507529628E-2</c:v>
                </c:pt>
                <c:pt idx="87">
                  <c:v>-3.7512747017789394E-3</c:v>
                </c:pt>
                <c:pt idx="88">
                  <c:v>-2.3022290154731451E-2</c:v>
                </c:pt>
                <c:pt idx="89">
                  <c:v>0.2004988352755479</c:v>
                </c:pt>
                <c:pt idx="90">
                  <c:v>-0.13364628406812784</c:v>
                </c:pt>
                <c:pt idx="91">
                  <c:v>-7.2778538939388682E-3</c:v>
                </c:pt>
                <c:pt idx="92">
                  <c:v>-5.0421264342846328E-2</c:v>
                </c:pt>
                <c:pt idx="93">
                  <c:v>4.2147502327676278E-3</c:v>
                </c:pt>
                <c:pt idx="94">
                  <c:v>5.6244305512734627E-2</c:v>
                </c:pt>
                <c:pt idx="95">
                  <c:v>8.4538954180679582E-2</c:v>
                </c:pt>
                <c:pt idx="96">
                  <c:v>-9.6460672806045977E-2</c:v>
                </c:pt>
                <c:pt idx="97">
                  <c:v>-5.2445644029278427E-2</c:v>
                </c:pt>
                <c:pt idx="98">
                  <c:v>-1.8776181495967492E-2</c:v>
                </c:pt>
                <c:pt idx="99">
                  <c:v>-8.5154397979291474E-2</c:v>
                </c:pt>
                <c:pt idx="100">
                  <c:v>0.1121886784481525</c:v>
                </c:pt>
                <c:pt idx="101">
                  <c:v>2.3490568402047884E-2</c:v>
                </c:pt>
                <c:pt idx="102">
                  <c:v>-4.8068541112646912E-2</c:v>
                </c:pt>
                <c:pt idx="103">
                  <c:v>-6.2749615463735253E-2</c:v>
                </c:pt>
                <c:pt idx="104">
                  <c:v>0.16494166487700923</c:v>
                </c:pt>
                <c:pt idx="105">
                  <c:v>9.4773356822299704E-2</c:v>
                </c:pt>
                <c:pt idx="106">
                  <c:v>5.7102761277949554E-3</c:v>
                </c:pt>
                <c:pt idx="107">
                  <c:v>0.13801670762847351</c:v>
                </c:pt>
                <c:pt idx="108">
                  <c:v>6.7758367618628412E-2</c:v>
                </c:pt>
                <c:pt idx="109">
                  <c:v>9.6192024656456709E-2</c:v>
                </c:pt>
                <c:pt idx="110">
                  <c:v>-5.599230939230182E-2</c:v>
                </c:pt>
                <c:pt idx="111">
                  <c:v>-4.1594150037539634E-2</c:v>
                </c:pt>
                <c:pt idx="112">
                  <c:v>3.7737442271410515E-2</c:v>
                </c:pt>
                <c:pt idx="113">
                  <c:v>-0.1231408160808396</c:v>
                </c:pt>
                <c:pt idx="114">
                  <c:v>0.22111894870296922</c:v>
                </c:pt>
                <c:pt idx="115">
                  <c:v>2.7534199630304457E-2</c:v>
                </c:pt>
                <c:pt idx="116">
                  <c:v>-3.572903058514143E-2</c:v>
                </c:pt>
                <c:pt idx="117">
                  <c:v>-4.2305265402125869E-2</c:v>
                </c:pt>
                <c:pt idx="118">
                  <c:v>-8.7320561567475252E-2</c:v>
                </c:pt>
                <c:pt idx="119">
                  <c:v>0.15424298263567238</c:v>
                </c:pt>
                <c:pt idx="120">
                  <c:v>-0.16675729299154618</c:v>
                </c:pt>
                <c:pt idx="121">
                  <c:v>-1.8776181495967492E-2</c:v>
                </c:pt>
                <c:pt idx="122">
                  <c:v>-0.17344628114234339</c:v>
                </c:pt>
                <c:pt idx="123">
                  <c:v>-8.7769052982919149E-2</c:v>
                </c:pt>
                <c:pt idx="124">
                  <c:v>7.6308862214325757E-2</c:v>
                </c:pt>
                <c:pt idx="125">
                  <c:v>2.7958305592830968E-2</c:v>
                </c:pt>
                <c:pt idx="126">
                  <c:v>-2.1996968300697972E-2</c:v>
                </c:pt>
                <c:pt idx="127">
                  <c:v>-6.2516194264404135E-2</c:v>
                </c:pt>
                <c:pt idx="128">
                  <c:v>-5.7401543358325924E-2</c:v>
                </c:pt>
                <c:pt idx="129">
                  <c:v>-1.8337287873272601E-2</c:v>
                </c:pt>
                <c:pt idx="130">
                  <c:v>4.150935745810358E-2</c:v>
                </c:pt>
                <c:pt idx="131">
                  <c:v>-0.10669047407960086</c:v>
                </c:pt>
                <c:pt idx="132">
                  <c:v>-5.0984505173950367E-2</c:v>
                </c:pt>
                <c:pt idx="133">
                  <c:v>4.136262587953965E-2</c:v>
                </c:pt>
                <c:pt idx="134">
                  <c:v>-9.0855816317855442E-2</c:v>
                </c:pt>
                <c:pt idx="135">
                  <c:v>0.25881471011793344</c:v>
                </c:pt>
                <c:pt idx="136">
                  <c:v>4.4342026821725611E-2</c:v>
                </c:pt>
                <c:pt idx="137">
                  <c:v>1.7778024684938387E-2</c:v>
                </c:pt>
                <c:pt idx="138">
                  <c:v>2.448004383027147E-2</c:v>
                </c:pt>
                <c:pt idx="139">
                  <c:v>-2.4804683899612101E-2</c:v>
                </c:pt>
                <c:pt idx="140">
                  <c:v>0.12324841605952841</c:v>
                </c:pt>
                <c:pt idx="141">
                  <c:v>6.8052762794708954E-2</c:v>
                </c:pt>
                <c:pt idx="142">
                  <c:v>-4.9827612185056935E-2</c:v>
                </c:pt>
                <c:pt idx="143">
                  <c:v>1.1714089041612752E-2</c:v>
                </c:pt>
                <c:pt idx="144">
                  <c:v>1.9375584468408036E-2</c:v>
                </c:pt>
                <c:pt idx="145">
                  <c:v>-2.1996968300697972E-2</c:v>
                </c:pt>
                <c:pt idx="146">
                  <c:v>-2.7024066589454776E-2</c:v>
                </c:pt>
                <c:pt idx="147">
                  <c:v>-6.9085920496494424E-3</c:v>
                </c:pt>
                <c:pt idx="148">
                  <c:v>-7.2364416035037848E-2</c:v>
                </c:pt>
                <c:pt idx="149">
                  <c:v>1.1171521526755157E-2</c:v>
                </c:pt>
                <c:pt idx="150">
                  <c:v>7.1307558613609601E-2</c:v>
                </c:pt>
                <c:pt idx="151">
                  <c:v>0.15214248835260236</c:v>
                </c:pt>
                <c:pt idx="152">
                  <c:v>0.15674073433302382</c:v>
                </c:pt>
                <c:pt idx="153">
                  <c:v>-1.483270881870169E-3</c:v>
                </c:pt>
                <c:pt idx="154">
                  <c:v>6.582041642398373E-2</c:v>
                </c:pt>
                <c:pt idx="155">
                  <c:v>2.1336395962379129E-4</c:v>
                </c:pt>
                <c:pt idx="156">
                  <c:v>-0.1053785772397493</c:v>
                </c:pt>
                <c:pt idx="157">
                  <c:v>5.6125126677150305E-2</c:v>
                </c:pt>
                <c:pt idx="158">
                  <c:v>-0.11855841886719176</c:v>
                </c:pt>
                <c:pt idx="159">
                  <c:v>0.18029695418271352</c:v>
                </c:pt>
                <c:pt idx="160">
                  <c:v>0.1108744436067326</c:v>
                </c:pt>
                <c:pt idx="161">
                  <c:v>5.7102761277949554E-3</c:v>
                </c:pt>
                <c:pt idx="162">
                  <c:v>0.15397758233498138</c:v>
                </c:pt>
                <c:pt idx="163">
                  <c:v>1.3626859758888443E-2</c:v>
                </c:pt>
                <c:pt idx="164">
                  <c:v>9.0172187843016616E-2</c:v>
                </c:pt>
                <c:pt idx="165">
                  <c:v>-4.7538508695472714E-2</c:v>
                </c:pt>
                <c:pt idx="166">
                  <c:v>-1.5016918828164805E-2</c:v>
                </c:pt>
                <c:pt idx="167">
                  <c:v>-3.6774761624689845E-2</c:v>
                </c:pt>
                <c:pt idx="168">
                  <c:v>4.81685752617107E-2</c:v>
                </c:pt>
                <c:pt idx="169">
                  <c:v>-3.4793159011000441E-2</c:v>
                </c:pt>
                <c:pt idx="170">
                  <c:v>-1.2275827995535948E-2</c:v>
                </c:pt>
                <c:pt idx="171">
                  <c:v>-1.2275827995535948E-2</c:v>
                </c:pt>
                <c:pt idx="172">
                  <c:v>0.16631935991230939</c:v>
                </c:pt>
                <c:pt idx="173">
                  <c:v>-9.8660442194356435E-2</c:v>
                </c:pt>
                <c:pt idx="174">
                  <c:v>-1.4905422099337429E-2</c:v>
                </c:pt>
                <c:pt idx="175">
                  <c:v>7.6042526514717323E-2</c:v>
                </c:pt>
                <c:pt idx="176">
                  <c:v>5.2880269045187944E-2</c:v>
                </c:pt>
                <c:pt idx="177">
                  <c:v>-1.6210132845401404E-2</c:v>
                </c:pt>
                <c:pt idx="178">
                  <c:v>0.12974253146808579</c:v>
                </c:pt>
                <c:pt idx="179">
                  <c:v>-5.3142297679196204E-2</c:v>
                </c:pt>
                <c:pt idx="180">
                  <c:v>-7.1799007107305357E-2</c:v>
                </c:pt>
                <c:pt idx="181">
                  <c:v>-8.3230829261660588E-2</c:v>
                </c:pt>
                <c:pt idx="182">
                  <c:v>-5.7472133142606907E-2</c:v>
                </c:pt>
                <c:pt idx="183">
                  <c:v>4.9295842283099134E-2</c:v>
                </c:pt>
                <c:pt idx="184">
                  <c:v>2.162572368014537E-2</c:v>
                </c:pt>
                <c:pt idx="185">
                  <c:v>-0.1731065357640329</c:v>
                </c:pt>
                <c:pt idx="186">
                  <c:v>-6.6999805391045442E-2</c:v>
                </c:pt>
                <c:pt idx="187">
                  <c:v>-2.593939689201008E-2</c:v>
                </c:pt>
                <c:pt idx="188">
                  <c:v>-2.8750844555036181E-2</c:v>
                </c:pt>
                <c:pt idx="189">
                  <c:v>0.10022251129147897</c:v>
                </c:pt>
                <c:pt idx="190">
                  <c:v>5.8127581872025047E-3</c:v>
                </c:pt>
                <c:pt idx="191">
                  <c:v>-8.3938591192852741E-2</c:v>
                </c:pt>
                <c:pt idx="192">
                  <c:v>-1.2109520016903019E-3</c:v>
                </c:pt>
                <c:pt idx="193">
                  <c:v>9.9169345839985823E-2</c:v>
                </c:pt>
                <c:pt idx="194">
                  <c:v>5.6073754768824813E-2</c:v>
                </c:pt>
                <c:pt idx="195">
                  <c:v>0.16567141817160369</c:v>
                </c:pt>
                <c:pt idx="196">
                  <c:v>-7.6130978039472552E-3</c:v>
                </c:pt>
                <c:pt idx="197">
                  <c:v>6.5601404254422846E-3</c:v>
                </c:pt>
                <c:pt idx="198">
                  <c:v>-2.0771182381459141E-2</c:v>
                </c:pt>
                <c:pt idx="199">
                  <c:v>8.589927702262834E-2</c:v>
                </c:pt>
                <c:pt idx="200">
                  <c:v>-7.4889536938711032E-2</c:v>
                </c:pt>
                <c:pt idx="201">
                  <c:v>-2.396786893990388E-2</c:v>
                </c:pt>
                <c:pt idx="202">
                  <c:v>-7.1172148355799436E-2</c:v>
                </c:pt>
                <c:pt idx="203">
                  <c:v>2.5446090539224642E-2</c:v>
                </c:pt>
                <c:pt idx="204">
                  <c:v>1.7083311819495961E-2</c:v>
                </c:pt>
                <c:pt idx="205">
                  <c:v>7.0919850565598352E-2</c:v>
                </c:pt>
                <c:pt idx="206">
                  <c:v>-0.19821992124992427</c:v>
                </c:pt>
                <c:pt idx="207">
                  <c:v>6.5150495774499717E-2</c:v>
                </c:pt>
                <c:pt idx="208">
                  <c:v>3.8707640784993558E-2</c:v>
                </c:pt>
                <c:pt idx="209">
                  <c:v>7.5674337527207314E-3</c:v>
                </c:pt>
                <c:pt idx="210">
                  <c:v>9.0227161506673426E-2</c:v>
                </c:pt>
                <c:pt idx="211">
                  <c:v>2.3629982900345681E-2</c:v>
                </c:pt>
                <c:pt idx="212">
                  <c:v>-9.7277600592818203E-2</c:v>
                </c:pt>
                <c:pt idx="213">
                  <c:v>2.1095614978486665E-2</c:v>
                </c:pt>
                <c:pt idx="214">
                  <c:v>-0.12176797445808241</c:v>
                </c:pt>
                <c:pt idx="215">
                  <c:v>-4.5318330489550362E-2</c:v>
                </c:pt>
                <c:pt idx="216">
                  <c:v>-2.396786893990388E-2</c:v>
                </c:pt>
                <c:pt idx="217">
                  <c:v>-3.6313506385425853E-3</c:v>
                </c:pt>
                <c:pt idx="218">
                  <c:v>-6.8582859109051597E-2</c:v>
                </c:pt>
                <c:pt idx="219">
                  <c:v>-1.7345380428112733E-2</c:v>
                </c:pt>
                <c:pt idx="220">
                  <c:v>-2.8624953208799653E-2</c:v>
                </c:pt>
                <c:pt idx="221">
                  <c:v>0.17423746459362377</c:v>
                </c:pt>
                <c:pt idx="222">
                  <c:v>0.10401547657615495</c:v>
                </c:pt>
                <c:pt idx="223">
                  <c:v>-0.10036968916221767</c:v>
                </c:pt>
                <c:pt idx="224">
                  <c:v>9.1847695726690048E-2</c:v>
                </c:pt>
                <c:pt idx="225">
                  <c:v>-4.3485891167867052E-2</c:v>
                </c:pt>
                <c:pt idx="226">
                  <c:v>7.0919850565598352E-2</c:v>
                </c:pt>
                <c:pt idx="227">
                  <c:v>3.6766588444983483E-2</c:v>
                </c:pt>
                <c:pt idx="228">
                  <c:v>-0.1909036474578869</c:v>
                </c:pt>
                <c:pt idx="229">
                  <c:v>0.12673495472713192</c:v>
                </c:pt>
                <c:pt idx="230">
                  <c:v>-3.6376146156237965E-2</c:v>
                </c:pt>
                <c:pt idx="231">
                  <c:v>1.1122980415400718E-2</c:v>
                </c:pt>
                <c:pt idx="232">
                  <c:v>-4.3876728894490569E-2</c:v>
                </c:pt>
                <c:pt idx="233">
                  <c:v>4.118208818963609E-2</c:v>
                </c:pt>
                <c:pt idx="234">
                  <c:v>-1.5737369803389356E-2</c:v>
                </c:pt>
                <c:pt idx="235">
                  <c:v>2.111753148804496E-2</c:v>
                </c:pt>
                <c:pt idx="236">
                  <c:v>-3.7208967687391237E-2</c:v>
                </c:pt>
                <c:pt idx="237">
                  <c:v>-1.2275827995535948E-2</c:v>
                </c:pt>
                <c:pt idx="238">
                  <c:v>-0.10732838084072149</c:v>
                </c:pt>
                <c:pt idx="239">
                  <c:v>0.12521768422675805</c:v>
                </c:pt>
                <c:pt idx="240">
                  <c:v>1.3245526520222484E-4</c:v>
                </c:pt>
                <c:pt idx="241">
                  <c:v>-0.15161342938716516</c:v>
                </c:pt>
                <c:pt idx="242">
                  <c:v>-3.3192900290583083E-2</c:v>
                </c:pt>
                <c:pt idx="243">
                  <c:v>7.7335333301361331E-2</c:v>
                </c:pt>
                <c:pt idx="244">
                  <c:v>-0.20714643631630736</c:v>
                </c:pt>
                <c:pt idx="245">
                  <c:v>-6.7398865209554515E-2</c:v>
                </c:pt>
                <c:pt idx="246">
                  <c:v>2.954348498017545E-2</c:v>
                </c:pt>
                <c:pt idx="247">
                  <c:v>-6.8578504770862025E-3</c:v>
                </c:pt>
                <c:pt idx="248">
                  <c:v>1.2542685703316181E-2</c:v>
                </c:pt>
                <c:pt idx="249">
                  <c:v>0.12007603065930006</c:v>
                </c:pt>
                <c:pt idx="250">
                  <c:v>6.6011540110965328E-2</c:v>
                </c:pt>
                <c:pt idx="251">
                  <c:v>-5.0454560483959909E-2</c:v>
                </c:pt>
                <c:pt idx="252">
                  <c:v>-6.215889077214598E-4</c:v>
                </c:pt>
                <c:pt idx="253">
                  <c:v>-3.7208967687391237E-2</c:v>
                </c:pt>
                <c:pt idx="254">
                  <c:v>-0.16400489049100564</c:v>
                </c:pt>
                <c:pt idx="255">
                  <c:v>-8.1744751186088038E-2</c:v>
                </c:pt>
                <c:pt idx="256">
                  <c:v>-6.9328908181903515E-2</c:v>
                </c:pt>
                <c:pt idx="257">
                  <c:v>-0.12431171263101781</c:v>
                </c:pt>
                <c:pt idx="258">
                  <c:v>3.9616207299383532E-2</c:v>
                </c:pt>
                <c:pt idx="259">
                  <c:v>-5.3520258227116813E-2</c:v>
                </c:pt>
                <c:pt idx="260">
                  <c:v>0.10022251129147897</c:v>
                </c:pt>
                <c:pt idx="261">
                  <c:v>6.6011540110965328E-2</c:v>
                </c:pt>
                <c:pt idx="262">
                  <c:v>-1.2470625302682947E-2</c:v>
                </c:pt>
                <c:pt idx="263">
                  <c:v>-5.9268013476666326E-2</c:v>
                </c:pt>
                <c:pt idx="264">
                  <c:v>-3.577542281546009E-2</c:v>
                </c:pt>
                <c:pt idx="265">
                  <c:v>3.197360860364995E-2</c:v>
                </c:pt>
                <c:pt idx="266">
                  <c:v>-0.11359709209906299</c:v>
                </c:pt>
                <c:pt idx="267">
                  <c:v>-4.1836400436407573E-2</c:v>
                </c:pt>
                <c:pt idx="268">
                  <c:v>5.5699181610378901E-2</c:v>
                </c:pt>
                <c:pt idx="269">
                  <c:v>-9.7485969868397859E-2</c:v>
                </c:pt>
                <c:pt idx="270">
                  <c:v>2.2273581142416177E-2</c:v>
                </c:pt>
                <c:pt idx="271">
                  <c:v>6.1874624489959729E-2</c:v>
                </c:pt>
                <c:pt idx="272">
                  <c:v>-0.21675746532413598</c:v>
                </c:pt>
                <c:pt idx="273">
                  <c:v>3.6496615621944173E-2</c:v>
                </c:pt>
                <c:pt idx="274">
                  <c:v>-6.5164729305921654E-2</c:v>
                </c:pt>
                <c:pt idx="275">
                  <c:v>-4.4315413011986493E-2</c:v>
                </c:pt>
                <c:pt idx="276">
                  <c:v>-9.313208730848288E-3</c:v>
                </c:pt>
                <c:pt idx="277">
                  <c:v>1.3777517538141382E-2</c:v>
                </c:pt>
                <c:pt idx="278">
                  <c:v>-7.9735673027393261E-2</c:v>
                </c:pt>
                <c:pt idx="279">
                  <c:v>1.339633329784462E-2</c:v>
                </c:pt>
                <c:pt idx="280">
                  <c:v>4.3353345788080588E-2</c:v>
                </c:pt>
                <c:pt idx="281">
                  <c:v>1.3245526520222484E-4</c:v>
                </c:pt>
                <c:pt idx="282">
                  <c:v>-2.2588418533507237E-2</c:v>
                </c:pt>
                <c:pt idx="283">
                  <c:v>-4.1024318987783914E-2</c:v>
                </c:pt>
                <c:pt idx="284">
                  <c:v>8.8388381329316701E-2</c:v>
                </c:pt>
                <c:pt idx="285">
                  <c:v>7.9246709858507458E-2</c:v>
                </c:pt>
                <c:pt idx="286">
                  <c:v>6.4373343640424352E-2</c:v>
                </c:pt>
                <c:pt idx="287">
                  <c:v>-0.10727370452898555</c:v>
                </c:pt>
                <c:pt idx="288">
                  <c:v>-2.1970049469933528E-2</c:v>
                </c:pt>
                <c:pt idx="289">
                  <c:v>9.950492907840669E-2</c:v>
                </c:pt>
                <c:pt idx="290">
                  <c:v>0.1934509822786783</c:v>
                </c:pt>
                <c:pt idx="291">
                  <c:v>-1.381752568103245E-2</c:v>
                </c:pt>
                <c:pt idx="292">
                  <c:v>1.0581330102409581E-2</c:v>
                </c:pt>
                <c:pt idx="293">
                  <c:v>1.3245526520222484E-4</c:v>
                </c:pt>
                <c:pt idx="294">
                  <c:v>3.7122796037444061E-2</c:v>
                </c:pt>
                <c:pt idx="295">
                  <c:v>9.4688590896604197E-2</c:v>
                </c:pt>
                <c:pt idx="296">
                  <c:v>-4.1804234791813499E-2</c:v>
                </c:pt>
                <c:pt idx="297">
                  <c:v>1.10715172561342E-2</c:v>
                </c:pt>
                <c:pt idx="298">
                  <c:v>3.8231976003890722E-2</c:v>
                </c:pt>
                <c:pt idx="299">
                  <c:v>5.7751664667826219E-2</c:v>
                </c:pt>
                <c:pt idx="300">
                  <c:v>4.3331894046769293E-2</c:v>
                </c:pt>
                <c:pt idx="301">
                  <c:v>-0.1376271874124253</c:v>
                </c:pt>
                <c:pt idx="302">
                  <c:v>2.404734101193462E-2</c:v>
                </c:pt>
                <c:pt idx="303">
                  <c:v>-2.593939689201008E-2</c:v>
                </c:pt>
                <c:pt idx="304">
                  <c:v>-1.3198063397096504E-2</c:v>
                </c:pt>
                <c:pt idx="305">
                  <c:v>2.2273581142416177E-2</c:v>
                </c:pt>
                <c:pt idx="306">
                  <c:v>2.1095614978486665E-2</c:v>
                </c:pt>
                <c:pt idx="307">
                  <c:v>-1.3198063397096504E-2</c:v>
                </c:pt>
                <c:pt idx="308">
                  <c:v>0.16869915382616263</c:v>
                </c:pt>
                <c:pt idx="309">
                  <c:v>0.11371031831587075</c:v>
                </c:pt>
                <c:pt idx="310">
                  <c:v>-0.16432189335526992</c:v>
                </c:pt>
                <c:pt idx="311">
                  <c:v>4.3353345788080588E-2</c:v>
                </c:pt>
                <c:pt idx="312">
                  <c:v>-0.10271788799312453</c:v>
                </c:pt>
                <c:pt idx="313">
                  <c:v>9.9169345839985823E-2</c:v>
                </c:pt>
                <c:pt idx="314">
                  <c:v>7.9421118765814924E-2</c:v>
                </c:pt>
                <c:pt idx="315">
                  <c:v>-5.4310574661583289E-2</c:v>
                </c:pt>
                <c:pt idx="316">
                  <c:v>6.1653789062617648E-2</c:v>
                </c:pt>
                <c:pt idx="317">
                  <c:v>7.3461809855414728E-2</c:v>
                </c:pt>
                <c:pt idx="318">
                  <c:v>0.15828062475168814</c:v>
                </c:pt>
                <c:pt idx="319">
                  <c:v>0.10586559284058517</c:v>
                </c:pt>
                <c:pt idx="320">
                  <c:v>-2.834397445897352E-2</c:v>
                </c:pt>
                <c:pt idx="321">
                  <c:v>-1.3200371114580278E-2</c:v>
                </c:pt>
                <c:pt idx="322">
                  <c:v>-9.3528847984085672E-3</c:v>
                </c:pt>
                <c:pt idx="323">
                  <c:v>5.7118324077235272E-2</c:v>
                </c:pt>
                <c:pt idx="324">
                  <c:v>-0.10271788799312453</c:v>
                </c:pt>
                <c:pt idx="325">
                  <c:v>-1.0936767398970204E-3</c:v>
                </c:pt>
                <c:pt idx="326">
                  <c:v>6.3323214066850042E-2</c:v>
                </c:pt>
                <c:pt idx="327">
                  <c:v>-5.089520649306678E-2</c:v>
                </c:pt>
                <c:pt idx="328">
                  <c:v>7.5269015739300116E-2</c:v>
                </c:pt>
                <c:pt idx="329">
                  <c:v>1.1495077260109454E-2</c:v>
                </c:pt>
                <c:pt idx="330">
                  <c:v>-6.2713985457962806E-2</c:v>
                </c:pt>
                <c:pt idx="331">
                  <c:v>3.7489424754161504E-2</c:v>
                </c:pt>
                <c:pt idx="332">
                  <c:v>3.6314321388122295E-2</c:v>
                </c:pt>
                <c:pt idx="333">
                  <c:v>-1.5016918828164805E-2</c:v>
                </c:pt>
                <c:pt idx="334">
                  <c:v>6.0443956023062739E-2</c:v>
                </c:pt>
                <c:pt idx="335">
                  <c:v>-7.5206388936475577E-2</c:v>
                </c:pt>
                <c:pt idx="336">
                  <c:v>8.9861015868759608E-3</c:v>
                </c:pt>
                <c:pt idx="337">
                  <c:v>-0.10615651347285571</c:v>
                </c:pt>
                <c:pt idx="338">
                  <c:v>-0.13714658024073323</c:v>
                </c:pt>
                <c:pt idx="339">
                  <c:v>-2.8750844555036181E-2</c:v>
                </c:pt>
                <c:pt idx="340">
                  <c:v>-7.3390824243340091E-3</c:v>
                </c:pt>
                <c:pt idx="341">
                  <c:v>7.2105954890291812E-2</c:v>
                </c:pt>
                <c:pt idx="342">
                  <c:v>4.81685752617107E-2</c:v>
                </c:pt>
                <c:pt idx="343">
                  <c:v>-1.677465350832108E-2</c:v>
                </c:pt>
                <c:pt idx="344">
                  <c:v>1.3777517538141382E-2</c:v>
                </c:pt>
                <c:pt idx="345">
                  <c:v>-0.18845934895675498</c:v>
                </c:pt>
                <c:pt idx="346">
                  <c:v>7.5456511113886293E-2</c:v>
                </c:pt>
                <c:pt idx="347">
                  <c:v>-9.3318264915742688E-2</c:v>
                </c:pt>
                <c:pt idx="348">
                  <c:v>-0.23168489847700435</c:v>
                </c:pt>
                <c:pt idx="349">
                  <c:v>-6.9685140738169338E-3</c:v>
                </c:pt>
                <c:pt idx="350">
                  <c:v>2.8035080356691111E-2</c:v>
                </c:pt>
                <c:pt idx="351">
                  <c:v>0.1062389612597503</c:v>
                </c:pt>
                <c:pt idx="352">
                  <c:v>6.6508679213646005E-2</c:v>
                </c:pt>
                <c:pt idx="353">
                  <c:v>-3.2535182004274077E-2</c:v>
                </c:pt>
                <c:pt idx="354">
                  <c:v>-2.9394654327067116E-2</c:v>
                </c:pt>
                <c:pt idx="355">
                  <c:v>-0.12895675820898767</c:v>
                </c:pt>
                <c:pt idx="356">
                  <c:v>8.7083991511384795E-2</c:v>
                </c:pt>
                <c:pt idx="357">
                  <c:v>9.3091031113134548E-2</c:v>
                </c:pt>
                <c:pt idx="358">
                  <c:v>4.7671055497060522E-2</c:v>
                </c:pt>
                <c:pt idx="359">
                  <c:v>8.5117473743416383E-2</c:v>
                </c:pt>
                <c:pt idx="360">
                  <c:v>-8.4159343882610926E-2</c:v>
                </c:pt>
                <c:pt idx="361">
                  <c:v>2.9326114115001189E-2</c:v>
                </c:pt>
                <c:pt idx="362">
                  <c:v>-5.1301661879829652E-2</c:v>
                </c:pt>
                <c:pt idx="363">
                  <c:v>0.14939146600709385</c:v>
                </c:pt>
                <c:pt idx="364">
                  <c:v>-0.10180930788767917</c:v>
                </c:pt>
                <c:pt idx="365">
                  <c:v>-0.20289795780351305</c:v>
                </c:pt>
                <c:pt idx="366">
                  <c:v>-0.11397617012293537</c:v>
                </c:pt>
                <c:pt idx="367">
                  <c:v>4.81685752617107E-2</c:v>
                </c:pt>
                <c:pt idx="368">
                  <c:v>0.12454155404628509</c:v>
                </c:pt>
                <c:pt idx="369">
                  <c:v>-0.10191679908896667</c:v>
                </c:pt>
                <c:pt idx="370">
                  <c:v>-5.9247617476748005E-2</c:v>
                </c:pt>
                <c:pt idx="371">
                  <c:v>-4.4473356388857965E-2</c:v>
                </c:pt>
                <c:pt idx="372">
                  <c:v>-4.044036151138819E-2</c:v>
                </c:pt>
                <c:pt idx="373">
                  <c:v>2.2273581142416177E-2</c:v>
                </c:pt>
                <c:pt idx="374">
                  <c:v>-2.1104739511891069E-2</c:v>
                </c:pt>
                <c:pt idx="375">
                  <c:v>6.1653789062617648E-2</c:v>
                </c:pt>
                <c:pt idx="376">
                  <c:v>-5.6440702857829095E-2</c:v>
                </c:pt>
                <c:pt idx="377">
                  <c:v>-1.2470625302682947E-2</c:v>
                </c:pt>
                <c:pt idx="378">
                  <c:v>-6.7398865209554515E-2</c:v>
                </c:pt>
                <c:pt idx="379">
                  <c:v>-1.5249452617140946E-3</c:v>
                </c:pt>
                <c:pt idx="380">
                  <c:v>0.13462776266373311</c:v>
                </c:pt>
                <c:pt idx="381">
                  <c:v>9.658603559834944E-3</c:v>
                </c:pt>
                <c:pt idx="382">
                  <c:v>2.8270266398813249E-2</c:v>
                </c:pt>
                <c:pt idx="383">
                  <c:v>-3.4523140583402778E-2</c:v>
                </c:pt>
                <c:pt idx="384">
                  <c:v>-6.3854133782166755E-2</c:v>
                </c:pt>
                <c:pt idx="385">
                  <c:v>2.6144210825096437E-2</c:v>
                </c:pt>
                <c:pt idx="386">
                  <c:v>-2.8624953208799653E-2</c:v>
                </c:pt>
                <c:pt idx="387">
                  <c:v>-6.5158696541255168E-2</c:v>
                </c:pt>
                <c:pt idx="388">
                  <c:v>-5.1978285757556364E-2</c:v>
                </c:pt>
                <c:pt idx="389">
                  <c:v>3.6766588444983483E-2</c:v>
                </c:pt>
                <c:pt idx="390">
                  <c:v>2.2273581142416177E-2</c:v>
                </c:pt>
                <c:pt idx="391">
                  <c:v>3.4684202357455618E-2</c:v>
                </c:pt>
                <c:pt idx="392">
                  <c:v>0.15714150565619889</c:v>
                </c:pt>
                <c:pt idx="393">
                  <c:v>0.13709804572754791</c:v>
                </c:pt>
                <c:pt idx="394">
                  <c:v>-4.6274478416581388E-3</c:v>
                </c:pt>
                <c:pt idx="395">
                  <c:v>5.361880668404595E-2</c:v>
                </c:pt>
                <c:pt idx="396">
                  <c:v>0.10688435324547108</c:v>
                </c:pt>
                <c:pt idx="397">
                  <c:v>6.4308964868811103E-2</c:v>
                </c:pt>
                <c:pt idx="398">
                  <c:v>4.3331894046769293E-2</c:v>
                </c:pt>
                <c:pt idx="399">
                  <c:v>-3.0332503786732801E-2</c:v>
                </c:pt>
                <c:pt idx="400">
                  <c:v>-3.6710813626767091E-2</c:v>
                </c:pt>
                <c:pt idx="401">
                  <c:v>-3.0172894230126701E-2</c:v>
                </c:pt>
                <c:pt idx="402">
                  <c:v>1.1836643192308927E-2</c:v>
                </c:pt>
                <c:pt idx="403">
                  <c:v>-2.4150672813879837E-2</c:v>
                </c:pt>
                <c:pt idx="404">
                  <c:v>0.22047965466659747</c:v>
                </c:pt>
                <c:pt idx="405">
                  <c:v>2.4428671921945977E-2</c:v>
                </c:pt>
                <c:pt idx="406">
                  <c:v>-3.6442043165079596E-2</c:v>
                </c:pt>
                <c:pt idx="407">
                  <c:v>-2.2068614234994399E-2</c:v>
                </c:pt>
                <c:pt idx="408">
                  <c:v>0.13391302563339025</c:v>
                </c:pt>
                <c:pt idx="409">
                  <c:v>-8.0931722866123934E-2</c:v>
                </c:pt>
                <c:pt idx="410">
                  <c:v>5.1052545692460427E-2</c:v>
                </c:pt>
                <c:pt idx="411">
                  <c:v>-0.12676095726778058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8-4628-B7C5-FFEACB78A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32656"/>
        <c:axId val="395924752"/>
      </c:scatterChart>
      <c:valAx>
        <c:axId val="3959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4752"/>
        <c:crosses val="autoZero"/>
        <c:crossBetween val="midCat"/>
      </c:valAx>
      <c:valAx>
        <c:axId val="3959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294821</xdr:colOff>
      <xdr:row>0</xdr:row>
      <xdr:rowOff>356507</xdr:rowOff>
    </xdr:from>
    <xdr:to>
      <xdr:col>28</xdr:col>
      <xdr:colOff>222249</xdr:colOff>
      <xdr:row>12</xdr:row>
      <xdr:rowOff>86178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453571</xdr:colOff>
      <xdr:row>13</xdr:row>
      <xdr:rowOff>99784</xdr:rowOff>
    </xdr:from>
    <xdr:to>
      <xdr:col>29</xdr:col>
      <xdr:colOff>13607</xdr:colOff>
      <xdr:row>28</xdr:row>
      <xdr:rowOff>90714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628197</xdr:colOff>
      <xdr:row>27</xdr:row>
      <xdr:rowOff>81643</xdr:rowOff>
    </xdr:from>
    <xdr:to>
      <xdr:col>28</xdr:col>
      <xdr:colOff>136071</xdr:colOff>
      <xdr:row>40</xdr:row>
      <xdr:rowOff>29028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183573</xdr:colOff>
      <xdr:row>14</xdr:row>
      <xdr:rowOff>89477</xdr:rowOff>
    </xdr:from>
    <xdr:to>
      <xdr:col>49</xdr:col>
      <xdr:colOff>183574</xdr:colOff>
      <xdr:row>25</xdr:row>
      <xdr:rowOff>95827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233218</xdr:colOff>
      <xdr:row>0</xdr:row>
      <xdr:rowOff>98136</xdr:rowOff>
    </xdr:from>
    <xdr:to>
      <xdr:col>49</xdr:col>
      <xdr:colOff>233219</xdr:colOff>
      <xdr:row>9</xdr:row>
      <xdr:rowOff>98136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0</xdr:colOff>
      <xdr:row>0</xdr:row>
      <xdr:rowOff>0</xdr:rowOff>
    </xdr:from>
    <xdr:to>
      <xdr:col>56</xdr:col>
      <xdr:colOff>496455</xdr:colOff>
      <xdr:row>10</xdr:row>
      <xdr:rowOff>577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56</xdr:col>
      <xdr:colOff>531090</xdr:colOff>
      <xdr:row>0</xdr:row>
      <xdr:rowOff>46758</xdr:rowOff>
    </xdr:from>
    <xdr:to>
      <xdr:col>62</xdr:col>
      <xdr:colOff>531667</xdr:colOff>
      <xdr:row>10</xdr:row>
      <xdr:rowOff>103909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141432</xdr:colOff>
      <xdr:row>21</xdr:row>
      <xdr:rowOff>42718</xdr:rowOff>
    </xdr:from>
    <xdr:to>
      <xdr:col>60</xdr:col>
      <xdr:colOff>294409</xdr:colOff>
      <xdr:row>35</xdr:row>
      <xdr:rowOff>182418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71</xdr:col>
      <xdr:colOff>84282</xdr:colOff>
      <xdr:row>0</xdr:row>
      <xdr:rowOff>323851</xdr:rowOff>
    </xdr:from>
    <xdr:to>
      <xdr:col>77</xdr:col>
      <xdr:colOff>81396</xdr:colOff>
      <xdr:row>16</xdr:row>
      <xdr:rowOff>40410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147205</xdr:colOff>
      <xdr:row>23</xdr:row>
      <xdr:rowOff>129309</xdr:rowOff>
    </xdr:from>
    <xdr:to>
      <xdr:col>73</xdr:col>
      <xdr:colOff>233796</xdr:colOff>
      <xdr:row>38</xdr:row>
      <xdr:rowOff>78509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2</xdr:row>
      <xdr:rowOff>177800</xdr:rowOff>
    </xdr:from>
    <xdr:to>
      <xdr:col>16</xdr:col>
      <xdr:colOff>266700</xdr:colOff>
      <xdr:row>19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292100</xdr:colOff>
      <xdr:row>22</xdr:row>
      <xdr:rowOff>101600</xdr:rowOff>
    </xdr:from>
    <xdr:to>
      <xdr:col>20</xdr:col>
      <xdr:colOff>349250</xdr:colOff>
      <xdr:row>39</xdr:row>
      <xdr:rowOff>107950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254000</xdr:colOff>
      <xdr:row>22</xdr:row>
      <xdr:rowOff>63500</xdr:rowOff>
    </xdr:from>
    <xdr:to>
      <xdr:col>12</xdr:col>
      <xdr:colOff>387350</xdr:colOff>
      <xdr:row>37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53975</xdr:colOff>
      <xdr:row>5</xdr:row>
      <xdr:rowOff>19050</xdr:rowOff>
    </xdr:from>
    <xdr:to>
      <xdr:col>19</xdr:col>
      <xdr:colOff>146050</xdr:colOff>
      <xdr:row>20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401205</xdr:colOff>
      <xdr:row>8</xdr:row>
      <xdr:rowOff>129308</xdr:rowOff>
    </xdr:from>
    <xdr:to>
      <xdr:col>11</xdr:col>
      <xdr:colOff>487795</xdr:colOff>
      <xdr:row>29</xdr:row>
      <xdr:rowOff>138546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551296</xdr:colOff>
      <xdr:row>14</xdr:row>
      <xdr:rowOff>8082</xdr:rowOff>
    </xdr:from>
    <xdr:to>
      <xdr:col>13</xdr:col>
      <xdr:colOff>531092</xdr:colOff>
      <xdr:row>33</xdr:row>
      <xdr:rowOff>34637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21</xdr:col>
      <xdr:colOff>95251</xdr:colOff>
      <xdr:row>33</xdr:row>
      <xdr:rowOff>26555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548410</xdr:colOff>
      <xdr:row>27</xdr:row>
      <xdr:rowOff>86591</xdr:rowOff>
    </xdr:from>
    <xdr:to>
      <xdr:col>31</xdr:col>
      <xdr:colOff>115455</xdr:colOff>
      <xdr:row>34</xdr:row>
      <xdr:rowOff>163635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82455" y="5258955"/>
          <a:ext cx="3238500" cy="1370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266700</xdr:colOff>
      <xdr:row>0</xdr:row>
      <xdr:rowOff>177800</xdr:rowOff>
    </xdr:from>
    <xdr:to>
      <xdr:col>29</xdr:col>
      <xdr:colOff>266700</xdr:colOff>
      <xdr:row>10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558800</xdr:colOff>
      <xdr:row>11</xdr:row>
      <xdr:rowOff>88900</xdr:rowOff>
    </xdr:from>
    <xdr:to>
      <xdr:col>29</xdr:col>
      <xdr:colOff>558800</xdr:colOff>
      <xdr:row>27</xdr:row>
      <xdr:rowOff>146050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692150</xdr:colOff>
      <xdr:row>0</xdr:row>
      <xdr:rowOff>177800</xdr:rowOff>
    </xdr:from>
    <xdr:to>
      <xdr:col>16</xdr:col>
      <xdr:colOff>508000</xdr:colOff>
      <xdr:row>10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393700</xdr:colOff>
      <xdr:row>4</xdr:row>
      <xdr:rowOff>171450</xdr:rowOff>
    </xdr:from>
    <xdr:to>
      <xdr:col>17</xdr:col>
      <xdr:colOff>393700</xdr:colOff>
      <xdr:row>22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530225</xdr:colOff>
      <xdr:row>20</xdr:row>
      <xdr:rowOff>0</xdr:rowOff>
    </xdr:from>
    <xdr:to>
      <xdr:col>39</xdr:col>
      <xdr:colOff>225425</xdr:colOff>
      <xdr:row>38</xdr:row>
      <xdr:rowOff>165100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in22-lab15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tst0605.3"/>
      <sheetName val="mtst0605.3.1"/>
      <sheetName val="mtst0605.3.2"/>
      <sheetName val="mtst0605.3.4-5"/>
      <sheetName val="mtst0703.2"/>
      <sheetName val="mtst0701.2"/>
      <sheetName val="mtst0701.2.2"/>
      <sheetName val="mtst0903.3"/>
      <sheetName val="mtst0904.3"/>
      <sheetName val="mtst0906.2"/>
      <sheetName val="mtst1114.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>
            <v>1</v>
          </cell>
          <cell r="B2">
            <v>0.55000000000000004</v>
          </cell>
          <cell r="C2">
            <v>0.30250000000000005</v>
          </cell>
          <cell r="E2">
            <v>1.85</v>
          </cell>
        </row>
        <row r="3">
          <cell r="A3">
            <v>1</v>
          </cell>
          <cell r="B3">
            <v>0.39</v>
          </cell>
          <cell r="C3">
            <v>0.15210000000000001</v>
          </cell>
          <cell r="E3">
            <v>3.4820000000000002</v>
          </cell>
        </row>
        <row r="4">
          <cell r="A4">
            <v>1</v>
          </cell>
          <cell r="B4">
            <v>0.04</v>
          </cell>
          <cell r="C4">
            <v>1.6000000000000001E-3</v>
          </cell>
          <cell r="E4">
            <v>7.56</v>
          </cell>
        </row>
        <row r="5">
          <cell r="A5">
            <v>1</v>
          </cell>
          <cell r="B5">
            <v>0.81</v>
          </cell>
          <cell r="C5">
            <v>0.65610000000000013</v>
          </cell>
          <cell r="E5">
            <v>0.39500000000000002</v>
          </cell>
        </row>
        <row r="6">
          <cell r="A6">
            <v>1</v>
          </cell>
          <cell r="B6">
            <v>0.56000000000000005</v>
          </cell>
          <cell r="C6">
            <v>0.31360000000000005</v>
          </cell>
          <cell r="E6">
            <v>1.851</v>
          </cell>
        </row>
        <row r="7">
          <cell r="A7">
            <v>1</v>
          </cell>
          <cell r="B7">
            <v>0.9</v>
          </cell>
          <cell r="C7">
            <v>0.81</v>
          </cell>
          <cell r="E7">
            <v>0.253</v>
          </cell>
        </row>
        <row r="8">
          <cell r="A8">
            <v>1</v>
          </cell>
          <cell r="B8">
            <v>0.12</v>
          </cell>
          <cell r="C8">
            <v>1.44E-2</v>
          </cell>
          <cell r="E8">
            <v>5.7780000000000005</v>
          </cell>
        </row>
        <row r="9">
          <cell r="A9">
            <v>1</v>
          </cell>
          <cell r="B9">
            <v>0.59</v>
          </cell>
          <cell r="C9">
            <v>0.34809999999999997</v>
          </cell>
          <cell r="E9">
            <v>1.3680000000000001</v>
          </cell>
        </row>
        <row r="10">
          <cell r="A10">
            <v>1</v>
          </cell>
          <cell r="B10">
            <v>0.96</v>
          </cell>
          <cell r="C10">
            <v>0.92159999999999997</v>
          </cell>
          <cell r="E10">
            <v>0.17599999999999999</v>
          </cell>
        </row>
        <row r="11">
          <cell r="A11">
            <v>1</v>
          </cell>
          <cell r="B11">
            <v>0.6</v>
          </cell>
          <cell r="C11">
            <v>0.36</v>
          </cell>
          <cell r="E11">
            <v>1.381</v>
          </cell>
          <cell r="G11">
            <v>0.3862274653533575</v>
          </cell>
          <cell r="H11">
            <v>-1.4101591645693252</v>
          </cell>
          <cell r="I11">
            <v>1.1815983489678883</v>
          </cell>
        </row>
        <row r="12">
          <cell r="A12">
            <v>1</v>
          </cell>
          <cell r="B12">
            <v>0.79</v>
          </cell>
          <cell r="C12">
            <v>0.6241000000000001</v>
          </cell>
          <cell r="E12">
            <v>0.34800000000000003</v>
          </cell>
          <cell r="G12">
            <v>-1.4101591645693254</v>
          </cell>
          <cell r="H12">
            <v>6.2508914690260751</v>
          </cell>
          <cell r="I12">
            <v>-5.8997608116326683</v>
          </cell>
        </row>
        <row r="13">
          <cell r="A13">
            <v>1</v>
          </cell>
          <cell r="B13">
            <v>0.32</v>
          </cell>
          <cell r="C13">
            <v>0.1024</v>
          </cell>
          <cell r="E13">
            <v>3.7290000000000001</v>
          </cell>
          <cell r="G13">
            <v>1.1815983489678885</v>
          </cell>
          <cell r="H13">
            <v>-5.8997608116326683</v>
          </cell>
          <cell r="I13">
            <v>6.0320241442805687</v>
          </cell>
        </row>
        <row r="14">
          <cell r="A14">
            <v>1</v>
          </cell>
          <cell r="B14">
            <v>0.24</v>
          </cell>
          <cell r="C14">
            <v>5.7599999999999998E-2</v>
          </cell>
          <cell r="E14">
            <v>4.008</v>
          </cell>
        </row>
        <row r="15">
          <cell r="A15">
            <v>1</v>
          </cell>
          <cell r="B15">
            <v>0.63</v>
          </cell>
          <cell r="C15">
            <v>0.39690000000000003</v>
          </cell>
          <cell r="E15">
            <v>1.129</v>
          </cell>
        </row>
        <row r="16">
          <cell r="A16">
            <v>1</v>
          </cell>
          <cell r="B16">
            <v>0.37</v>
          </cell>
          <cell r="C16">
            <v>0.13689999999999999</v>
          </cell>
          <cell r="E16">
            <v>3.048</v>
          </cell>
          <cell r="G16">
            <v>8.1044843793808319</v>
          </cell>
        </row>
        <row r="17">
          <cell r="A17">
            <v>1</v>
          </cell>
          <cell r="B17">
            <v>0.64</v>
          </cell>
          <cell r="C17">
            <v>0.40960000000000002</v>
          </cell>
          <cell r="E17">
            <v>1.2490000000000001</v>
          </cell>
          <cell r="G17">
            <v>-15.936505038582979</v>
          </cell>
        </row>
        <row r="18">
          <cell r="A18">
            <v>1</v>
          </cell>
          <cell r="B18">
            <v>0.72</v>
          </cell>
          <cell r="C18">
            <v>0.51839999999999997</v>
          </cell>
          <cell r="E18">
            <v>0.79900000000000004</v>
          </cell>
          <cell r="G18">
            <v>7.9624610029577951</v>
          </cell>
        </row>
        <row r="19">
          <cell r="A19">
            <v>1</v>
          </cell>
          <cell r="B19">
            <v>0.23</v>
          </cell>
          <cell r="C19">
            <v>5.2900000000000003E-2</v>
          </cell>
          <cell r="E19">
            <v>4.9889999999999999</v>
          </cell>
        </row>
        <row r="20">
          <cell r="A20">
            <v>1</v>
          </cell>
          <cell r="B20">
            <v>0.16</v>
          </cell>
          <cell r="C20">
            <v>2.5600000000000001E-2</v>
          </cell>
          <cell r="E20">
            <v>5.9649999999999999</v>
          </cell>
        </row>
        <row r="21">
          <cell r="A21">
            <v>1</v>
          </cell>
          <cell r="B21">
            <v>0.65</v>
          </cell>
          <cell r="C21">
            <v>0.42250000000000004</v>
          </cell>
          <cell r="E21">
            <v>1.262</v>
          </cell>
        </row>
        <row r="22">
          <cell r="A22">
            <v>1</v>
          </cell>
          <cell r="B22">
            <v>0.32</v>
          </cell>
          <cell r="C22">
            <v>0.1024</v>
          </cell>
          <cell r="E22">
            <v>3.706</v>
          </cell>
        </row>
        <row r="23">
          <cell r="A23">
            <v>1</v>
          </cell>
          <cell r="B23">
            <v>0.2</v>
          </cell>
          <cell r="C23">
            <v>4.0000000000000008E-2</v>
          </cell>
          <cell r="E23">
            <v>4.992</v>
          </cell>
        </row>
        <row r="24">
          <cell r="A24">
            <v>1</v>
          </cell>
          <cell r="B24">
            <v>0.1</v>
          </cell>
          <cell r="C24">
            <v>1.0000000000000002E-2</v>
          </cell>
          <cell r="E24">
            <v>7.375</v>
          </cell>
        </row>
        <row r="25">
          <cell r="A25">
            <v>1</v>
          </cell>
          <cell r="B25">
            <v>0.93</v>
          </cell>
          <cell r="C25">
            <v>0.86490000000000011</v>
          </cell>
          <cell r="E25">
            <v>0.06</v>
          </cell>
        </row>
        <row r="26">
          <cell r="A26">
            <v>1</v>
          </cell>
          <cell r="B26">
            <v>0.36</v>
          </cell>
          <cell r="C26">
            <v>0.12959999999999999</v>
          </cell>
          <cell r="E26">
            <v>3.2109999999999999</v>
          </cell>
        </row>
        <row r="27">
          <cell r="A27">
            <v>1</v>
          </cell>
          <cell r="B27">
            <v>0.62</v>
          </cell>
          <cell r="C27">
            <v>0.38440000000000002</v>
          </cell>
          <cell r="E27">
            <v>1.1830000000000001</v>
          </cell>
        </row>
        <row r="28">
          <cell r="A28">
            <v>1</v>
          </cell>
          <cell r="B28">
            <v>0.51</v>
          </cell>
          <cell r="C28">
            <v>0.2601</v>
          </cell>
          <cell r="E28">
            <v>2.0329999999999999</v>
          </cell>
          <cell r="G28">
            <v>2.0117405137297641</v>
          </cell>
        </row>
        <row r="29">
          <cell r="A29">
            <v>1</v>
          </cell>
          <cell r="B29">
            <v>0.56999999999999995</v>
          </cell>
          <cell r="C29">
            <v>0.32489999999999997</v>
          </cell>
          <cell r="E29">
            <v>1.8120000000000001</v>
          </cell>
        </row>
        <row r="30">
          <cell r="A30">
            <v>1</v>
          </cell>
          <cell r="B30">
            <v>0.59</v>
          </cell>
          <cell r="C30">
            <v>0.34809999999999997</v>
          </cell>
          <cell r="E30">
            <v>1.843</v>
          </cell>
        </row>
        <row r="31">
          <cell r="A31">
            <v>1</v>
          </cell>
          <cell r="B31">
            <v>0.7</v>
          </cell>
          <cell r="C31">
            <v>0.48999999999999994</v>
          </cell>
          <cell r="E31">
            <v>0.84599999999999997</v>
          </cell>
          <cell r="G31">
            <v>0.25422681538129205</v>
          </cell>
        </row>
        <row r="32">
          <cell r="A32">
            <v>1</v>
          </cell>
          <cell r="B32">
            <v>0.56000000000000005</v>
          </cell>
          <cell r="C32">
            <v>0.31360000000000005</v>
          </cell>
          <cell r="E32">
            <v>1.5680000000000001</v>
          </cell>
        </row>
        <row r="33">
          <cell r="A33">
            <v>1</v>
          </cell>
          <cell r="B33">
            <v>0.5</v>
          </cell>
          <cell r="C33">
            <v>0.25</v>
          </cell>
          <cell r="E33">
            <v>1.7170000000000001</v>
          </cell>
        </row>
        <row r="34">
          <cell r="A34">
            <v>1</v>
          </cell>
          <cell r="B34">
            <v>0.56000000000000005</v>
          </cell>
          <cell r="C34">
            <v>0.31360000000000005</v>
          </cell>
          <cell r="E34">
            <v>1.893</v>
          </cell>
        </row>
        <row r="35">
          <cell r="A35">
            <v>1</v>
          </cell>
          <cell r="B35">
            <v>0.54</v>
          </cell>
          <cell r="C35">
            <v>0.29160000000000003</v>
          </cell>
          <cell r="E35">
            <v>2.0939999999999999</v>
          </cell>
        </row>
        <row r="36">
          <cell r="A36">
            <v>1</v>
          </cell>
          <cell r="B36">
            <v>0.54</v>
          </cell>
          <cell r="C36">
            <v>0.29160000000000003</v>
          </cell>
          <cell r="E36">
            <v>2.0299999999999998</v>
          </cell>
        </row>
        <row r="37">
          <cell r="A37">
            <v>1</v>
          </cell>
          <cell r="B37">
            <v>0.63</v>
          </cell>
          <cell r="C37">
            <v>0.39690000000000003</v>
          </cell>
          <cell r="E37">
            <v>0.94200000000000006</v>
          </cell>
        </row>
        <row r="38">
          <cell r="A38">
            <v>1</v>
          </cell>
          <cell r="B38">
            <v>0.42</v>
          </cell>
          <cell r="C38">
            <v>0.17639999999999997</v>
          </cell>
          <cell r="E38">
            <v>3.1430000000000002</v>
          </cell>
        </row>
        <row r="39">
          <cell r="A39">
            <v>1</v>
          </cell>
          <cell r="B39">
            <v>0.63</v>
          </cell>
          <cell r="C39">
            <v>0.39690000000000003</v>
          </cell>
          <cell r="E39">
            <v>0.83699999999999997</v>
          </cell>
        </row>
        <row r="40">
          <cell r="A40">
            <v>1</v>
          </cell>
          <cell r="B40">
            <v>0.49</v>
          </cell>
          <cell r="C40">
            <v>0.24009999999999998</v>
          </cell>
          <cell r="E40">
            <v>2.31</v>
          </cell>
        </row>
        <row r="41">
          <cell r="A41">
            <v>1</v>
          </cell>
          <cell r="B41">
            <v>0.55000000000000004</v>
          </cell>
          <cell r="C41">
            <v>0.30250000000000005</v>
          </cell>
          <cell r="E41">
            <v>1.639</v>
          </cell>
        </row>
        <row r="42">
          <cell r="A42">
            <v>1</v>
          </cell>
          <cell r="B42">
            <v>0.62</v>
          </cell>
          <cell r="C42">
            <v>0.38440000000000002</v>
          </cell>
          <cell r="E42">
            <v>1.6380000000000001</v>
          </cell>
        </row>
        <row r="43">
          <cell r="A43">
            <v>1</v>
          </cell>
          <cell r="B43">
            <v>0.4</v>
          </cell>
          <cell r="C43">
            <v>0.16000000000000003</v>
          </cell>
          <cell r="E43">
            <v>3.0190000000000001</v>
          </cell>
        </row>
        <row r="44">
          <cell r="A44">
            <v>1</v>
          </cell>
          <cell r="B44">
            <v>0.63</v>
          </cell>
          <cell r="C44">
            <v>0.39690000000000003</v>
          </cell>
          <cell r="E44">
            <v>1.1919999999999999</v>
          </cell>
        </row>
        <row r="45">
          <cell r="A45">
            <v>1</v>
          </cell>
          <cell r="B45">
            <v>0.7</v>
          </cell>
          <cell r="C45">
            <v>0.48999999999999994</v>
          </cell>
          <cell r="E45">
            <v>0.74399999999999999</v>
          </cell>
        </row>
        <row r="46">
          <cell r="A46">
            <v>1</v>
          </cell>
          <cell r="B46">
            <v>0.61</v>
          </cell>
          <cell r="C46">
            <v>0.37209999999999999</v>
          </cell>
          <cell r="E46">
            <v>1.3180000000000001</v>
          </cell>
        </row>
        <row r="47">
          <cell r="A47">
            <v>1</v>
          </cell>
          <cell r="B47">
            <v>0.71</v>
          </cell>
          <cell r="C47">
            <v>0.50409999999999999</v>
          </cell>
          <cell r="E47">
            <v>0.86599999999999999</v>
          </cell>
        </row>
        <row r="48">
          <cell r="A48">
            <v>1</v>
          </cell>
          <cell r="B48">
            <v>0.47</v>
          </cell>
          <cell r="C48">
            <v>0.22089999999999999</v>
          </cell>
          <cell r="E48">
            <v>2.347</v>
          </cell>
        </row>
        <row r="49">
          <cell r="A49">
            <v>1</v>
          </cell>
          <cell r="B49">
            <v>0.56000000000000005</v>
          </cell>
          <cell r="C49">
            <v>0.31360000000000005</v>
          </cell>
          <cell r="E49">
            <v>1.464</v>
          </cell>
        </row>
        <row r="50">
          <cell r="A50">
            <v>1</v>
          </cell>
          <cell r="B50">
            <v>0.61</v>
          </cell>
          <cell r="C50">
            <v>0.37209999999999999</v>
          </cell>
          <cell r="E50">
            <v>1.4330000000000001</v>
          </cell>
        </row>
        <row r="51">
          <cell r="A51">
            <v>1</v>
          </cell>
          <cell r="B51">
            <v>0.57999999999999996</v>
          </cell>
          <cell r="C51">
            <v>0.33639999999999998</v>
          </cell>
          <cell r="E51">
            <v>1.5860000000000001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30" zoomScaleNormal="130" workbookViewId="0">
      <selection activeCell="A7" sqref="A7"/>
    </sheetView>
  </sheetViews>
  <sheetFormatPr defaultRowHeight="14.5" x14ac:dyDescent="0.35"/>
  <sheetData>
    <row r="1" spans="1:11" x14ac:dyDescent="0.35">
      <c r="A1" s="18" t="s">
        <v>368</v>
      </c>
      <c r="B1" s="18"/>
      <c r="C1" s="18"/>
      <c r="D1" s="18"/>
      <c r="E1" s="18"/>
      <c r="F1" s="18"/>
      <c r="G1" s="18"/>
      <c r="H1" s="18"/>
      <c r="I1" s="18" t="s">
        <v>370</v>
      </c>
      <c r="J1" s="18"/>
      <c r="K1" s="18"/>
    </row>
    <row r="2" spans="1:1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1:11" x14ac:dyDescent="0.35">
      <c r="A4" s="19" t="s">
        <v>369</v>
      </c>
    </row>
    <row r="5" spans="1:11" x14ac:dyDescent="0.35">
      <c r="A5" s="19" t="s">
        <v>417</v>
      </c>
    </row>
    <row r="6" spans="1:11" x14ac:dyDescent="0.35">
      <c r="A6" s="19" t="s">
        <v>418</v>
      </c>
    </row>
  </sheetData>
  <mergeCells count="2">
    <mergeCell ref="A1:H2"/>
    <mergeCell ref="I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178"/>
  <sheetViews>
    <sheetView zoomScale="110" zoomScaleNormal="110" workbookViewId="0">
      <selection activeCell="F5" sqref="F1:L1048576"/>
    </sheetView>
  </sheetViews>
  <sheetFormatPr defaultColWidth="9.1796875" defaultRowHeight="14.5" x14ac:dyDescent="0.35"/>
  <cols>
    <col min="1" max="1" width="4" style="5" bestFit="1" customWidth="1"/>
    <col min="2" max="2" width="6.7265625" style="5" bestFit="1" customWidth="1"/>
    <col min="3" max="3" width="9.1796875" style="5" bestFit="1" customWidth="1"/>
    <col min="4" max="4" width="6.7265625" style="5" bestFit="1" customWidth="1"/>
    <col min="5" max="13" width="9.1796875" style="3"/>
    <col min="14" max="14" width="4" style="5" bestFit="1" customWidth="1"/>
    <col min="15" max="15" width="6.7265625" style="5" bestFit="1" customWidth="1"/>
    <col min="16" max="16" width="6.7265625" style="5" customWidth="1"/>
    <col min="17" max="17" width="9.1796875" style="5" bestFit="1" customWidth="1"/>
    <col min="18" max="18" width="8.1796875" style="5" customWidth="1"/>
    <col min="19" max="30" width="9.1796875" style="3"/>
    <col min="31" max="31" width="4" style="5" bestFit="1" customWidth="1"/>
    <col min="32" max="32" width="6.7265625" style="5" bestFit="1" customWidth="1"/>
    <col min="33" max="33" width="6.7265625" style="5" customWidth="1"/>
    <col min="34" max="34" width="9.1796875" style="5" bestFit="1" customWidth="1"/>
    <col min="35" max="36" width="9.1796875" style="5" customWidth="1"/>
    <col min="37" max="37" width="8.1796875" style="5" customWidth="1"/>
    <col min="38" max="16384" width="9.1796875" style="3"/>
  </cols>
  <sheetData>
    <row r="1" spans="1:72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17" t="s">
        <v>371</v>
      </c>
      <c r="G1" s="17"/>
      <c r="H1" s="17"/>
      <c r="I1" s="17"/>
      <c r="J1" s="17"/>
      <c r="K1" s="17"/>
      <c r="L1" s="17"/>
      <c r="M1" s="2"/>
      <c r="N1" s="1" t="s">
        <v>0</v>
      </c>
      <c r="O1" s="1" t="s">
        <v>1</v>
      </c>
      <c r="P1" s="1" t="s">
        <v>4</v>
      </c>
      <c r="Q1" s="1" t="s">
        <v>2</v>
      </c>
      <c r="R1" s="1" t="s">
        <v>372</v>
      </c>
      <c r="T1" t="s">
        <v>373</v>
      </c>
      <c r="U1"/>
      <c r="V1"/>
      <c r="W1"/>
      <c r="X1"/>
      <c r="Y1"/>
      <c r="Z1"/>
      <c r="AA1"/>
      <c r="AB1"/>
      <c r="AE1" s="1" t="s">
        <v>0</v>
      </c>
      <c r="AF1" s="1" t="s">
        <v>1</v>
      </c>
      <c r="AG1" s="1" t="s">
        <v>4</v>
      </c>
      <c r="AH1" s="1" t="s">
        <v>2</v>
      </c>
      <c r="AI1" s="1" t="s">
        <v>402</v>
      </c>
      <c r="AJ1" s="1" t="s">
        <v>404</v>
      </c>
      <c r="AK1" s="1" t="s">
        <v>372</v>
      </c>
      <c r="AM1" t="s">
        <v>373</v>
      </c>
      <c r="AN1"/>
      <c r="AO1"/>
      <c r="AP1"/>
      <c r="AQ1"/>
      <c r="AR1"/>
      <c r="AS1"/>
      <c r="AT1"/>
      <c r="AU1"/>
      <c r="AY1" t="s">
        <v>373</v>
      </c>
      <c r="AZ1"/>
      <c r="BA1"/>
      <c r="BB1"/>
      <c r="BC1"/>
      <c r="BD1"/>
      <c r="BE1"/>
      <c r="BF1"/>
      <c r="BG1"/>
      <c r="BL1" t="s">
        <v>373</v>
      </c>
      <c r="BM1"/>
      <c r="BN1"/>
      <c r="BO1"/>
      <c r="BP1"/>
      <c r="BQ1"/>
      <c r="BR1"/>
      <c r="BS1"/>
      <c r="BT1"/>
    </row>
    <row r="2" spans="1:72" ht="15" thickBot="1" x14ac:dyDescent="0.4">
      <c r="A2" s="4">
        <v>1</v>
      </c>
      <c r="B2" s="4" t="s">
        <v>4</v>
      </c>
      <c r="C2" s="5">
        <v>1500</v>
      </c>
      <c r="D2" s="5">
        <v>8800</v>
      </c>
      <c r="E2" s="2"/>
      <c r="F2" s="17"/>
      <c r="G2" s="17"/>
      <c r="H2" s="17"/>
      <c r="I2" s="17"/>
      <c r="J2" s="17"/>
      <c r="K2" s="17"/>
      <c r="L2" s="17"/>
      <c r="M2" s="2"/>
      <c r="N2" s="4">
        <v>1</v>
      </c>
      <c r="O2" s="4" t="s">
        <v>4</v>
      </c>
      <c r="P2" s="4">
        <f>IF(O2=P$1,1,0)</f>
        <v>1</v>
      </c>
      <c r="Q2" s="5">
        <v>1500</v>
      </c>
      <c r="R2" s="5">
        <v>8800</v>
      </c>
      <c r="T2"/>
      <c r="U2"/>
      <c r="V2"/>
      <c r="W2"/>
      <c r="X2"/>
      <c r="Y2"/>
      <c r="Z2"/>
      <c r="AA2"/>
      <c r="AB2"/>
      <c r="AE2" s="4">
        <v>1</v>
      </c>
      <c r="AF2" s="4" t="s">
        <v>4</v>
      </c>
      <c r="AG2" s="4">
        <f>IF(AF2=AG$1,1,0)</f>
        <v>1</v>
      </c>
      <c r="AH2" s="5">
        <v>1500</v>
      </c>
      <c r="AI2" s="5">
        <f>AH2^2</f>
        <v>2250000</v>
      </c>
      <c r="AJ2" s="5">
        <f>AG2*AH2</f>
        <v>1500</v>
      </c>
      <c r="AK2" s="5">
        <v>8800</v>
      </c>
      <c r="AM2"/>
      <c r="AN2"/>
      <c r="AO2"/>
      <c r="AP2"/>
      <c r="AQ2"/>
      <c r="AR2"/>
      <c r="AS2"/>
      <c r="AT2"/>
      <c r="AU2"/>
      <c r="AY2"/>
      <c r="AZ2"/>
      <c r="BA2"/>
      <c r="BB2"/>
      <c r="BC2"/>
      <c r="BD2"/>
      <c r="BE2"/>
      <c r="BF2"/>
      <c r="BG2"/>
      <c r="BL2"/>
      <c r="BM2"/>
      <c r="BN2"/>
      <c r="BO2"/>
      <c r="BP2"/>
      <c r="BQ2"/>
      <c r="BR2"/>
      <c r="BS2"/>
      <c r="BT2"/>
    </row>
    <row r="3" spans="1:72" x14ac:dyDescent="0.35">
      <c r="A3" s="4">
        <v>2</v>
      </c>
      <c r="B3" s="4" t="s">
        <v>5</v>
      </c>
      <c r="C3" s="5">
        <v>1550</v>
      </c>
      <c r="D3" s="5">
        <v>15000</v>
      </c>
      <c r="E3" s="6"/>
      <c r="F3" s="17"/>
      <c r="G3" s="17"/>
      <c r="H3" s="17"/>
      <c r="I3" s="17"/>
      <c r="J3" s="17"/>
      <c r="K3" s="17"/>
      <c r="L3" s="17"/>
      <c r="M3" s="2"/>
      <c r="N3" s="4">
        <v>2</v>
      </c>
      <c r="O3" s="4" t="s">
        <v>5</v>
      </c>
      <c r="P3" s="4">
        <f t="shared" ref="P3:P66" si="0">IF(O3=P$1,1,0)</f>
        <v>0</v>
      </c>
      <c r="Q3" s="5">
        <v>1550</v>
      </c>
      <c r="R3" s="5">
        <v>15000</v>
      </c>
      <c r="T3" s="23" t="s">
        <v>374</v>
      </c>
      <c r="U3" s="23"/>
      <c r="V3"/>
      <c r="W3"/>
      <c r="X3"/>
      <c r="Y3"/>
      <c r="Z3"/>
      <c r="AA3"/>
      <c r="AB3"/>
      <c r="AE3" s="4">
        <v>2</v>
      </c>
      <c r="AF3" s="4" t="s">
        <v>5</v>
      </c>
      <c r="AG3" s="4">
        <f t="shared" ref="AG3:AG66" si="1">IF(AF3=AG$1,1,0)</f>
        <v>0</v>
      </c>
      <c r="AH3" s="5">
        <v>1550</v>
      </c>
      <c r="AI3" s="5">
        <f t="shared" ref="AI3:AI66" si="2">AH3^2</f>
        <v>2402500</v>
      </c>
      <c r="AJ3" s="5">
        <f t="shared" ref="AJ3:AJ66" si="3">AG3*AH3</f>
        <v>0</v>
      </c>
      <c r="AK3" s="5">
        <v>15000</v>
      </c>
      <c r="AM3" s="23" t="s">
        <v>374</v>
      </c>
      <c r="AN3" s="23"/>
      <c r="AO3"/>
      <c r="AP3"/>
      <c r="AQ3"/>
      <c r="AR3"/>
      <c r="AS3"/>
      <c r="AT3"/>
      <c r="AU3"/>
      <c r="AY3" s="23" t="s">
        <v>374</v>
      </c>
      <c r="AZ3" s="23"/>
      <c r="BA3"/>
      <c r="BB3"/>
      <c r="BC3"/>
      <c r="BD3"/>
      <c r="BE3"/>
      <c r="BF3"/>
      <c r="BG3"/>
      <c r="BL3" s="23" t="s">
        <v>374</v>
      </c>
      <c r="BM3" s="23"/>
      <c r="BN3"/>
      <c r="BO3"/>
      <c r="BP3"/>
      <c r="BQ3"/>
      <c r="BR3"/>
      <c r="BS3"/>
      <c r="BT3"/>
    </row>
    <row r="4" spans="1:72" ht="15" customHeight="1" x14ac:dyDescent="0.35">
      <c r="A4" s="4">
        <v>3</v>
      </c>
      <c r="B4" s="4" t="s">
        <v>4</v>
      </c>
      <c r="C4" s="5">
        <v>1050</v>
      </c>
      <c r="D4" s="5">
        <v>9900</v>
      </c>
      <c r="E4" s="6"/>
      <c r="F4" s="17"/>
      <c r="G4" s="17"/>
      <c r="H4" s="17"/>
      <c r="I4" s="17"/>
      <c r="J4" s="17"/>
      <c r="K4" s="17"/>
      <c r="L4" s="17"/>
      <c r="M4" s="2"/>
      <c r="N4" s="4">
        <v>3</v>
      </c>
      <c r="O4" s="4" t="s">
        <v>4</v>
      </c>
      <c r="P4" s="4">
        <f t="shared" si="0"/>
        <v>1</v>
      </c>
      <c r="Q4" s="5">
        <v>1050</v>
      </c>
      <c r="R4" s="5">
        <v>9900</v>
      </c>
      <c r="T4" s="20" t="s">
        <v>375</v>
      </c>
      <c r="U4" s="20">
        <v>0.91543846032406362</v>
      </c>
      <c r="V4"/>
      <c r="W4"/>
      <c r="X4"/>
      <c r="Y4"/>
      <c r="Z4"/>
      <c r="AA4"/>
      <c r="AB4"/>
      <c r="AE4" s="4">
        <v>3</v>
      </c>
      <c r="AF4" s="4" t="s">
        <v>4</v>
      </c>
      <c r="AG4" s="4">
        <f t="shared" si="1"/>
        <v>1</v>
      </c>
      <c r="AH4" s="5">
        <v>1050</v>
      </c>
      <c r="AI4" s="5">
        <f t="shared" si="2"/>
        <v>1102500</v>
      </c>
      <c r="AJ4" s="5">
        <f t="shared" si="3"/>
        <v>1050</v>
      </c>
      <c r="AK4" s="5">
        <v>9900</v>
      </c>
      <c r="AM4" s="20" t="s">
        <v>375</v>
      </c>
      <c r="AN4" s="20">
        <v>0.9246578491526467</v>
      </c>
      <c r="AO4"/>
      <c r="AP4"/>
      <c r="AQ4"/>
      <c r="AR4"/>
      <c r="AS4"/>
      <c r="AT4"/>
      <c r="AU4"/>
      <c r="AY4" s="20" t="s">
        <v>375</v>
      </c>
      <c r="AZ4" s="20">
        <v>0.94547822066604337</v>
      </c>
      <c r="BA4"/>
      <c r="BB4"/>
      <c r="BC4"/>
      <c r="BD4"/>
      <c r="BE4"/>
      <c r="BF4"/>
      <c r="BG4"/>
      <c r="BL4" s="20" t="s">
        <v>375</v>
      </c>
      <c r="BM4" s="20">
        <v>0.94807436225241581</v>
      </c>
      <c r="BN4"/>
      <c r="BO4"/>
      <c r="BP4"/>
      <c r="BQ4"/>
      <c r="BR4"/>
      <c r="BS4"/>
      <c r="BT4"/>
    </row>
    <row r="5" spans="1:72" x14ac:dyDescent="0.35">
      <c r="A5" s="4">
        <v>4</v>
      </c>
      <c r="B5" s="4" t="s">
        <v>4</v>
      </c>
      <c r="C5" s="5">
        <v>1350</v>
      </c>
      <c r="D5" s="5">
        <v>9000</v>
      </c>
      <c r="E5" s="6"/>
      <c r="F5" s="7"/>
      <c r="G5" s="7"/>
      <c r="H5" s="7"/>
      <c r="I5" s="7"/>
      <c r="J5" s="7"/>
      <c r="K5" s="7"/>
      <c r="L5" s="7"/>
      <c r="M5" s="2"/>
      <c r="N5" s="4">
        <v>4</v>
      </c>
      <c r="O5" s="4" t="s">
        <v>4</v>
      </c>
      <c r="P5" s="4">
        <f t="shared" si="0"/>
        <v>1</v>
      </c>
      <c r="Q5" s="5">
        <v>1350</v>
      </c>
      <c r="R5" s="5">
        <v>9000</v>
      </c>
      <c r="T5" s="20" t="s">
        <v>376</v>
      </c>
      <c r="U5" s="20">
        <v>0.83802757464049216</v>
      </c>
      <c r="V5"/>
      <c r="W5"/>
      <c r="X5"/>
      <c r="Y5"/>
      <c r="Z5"/>
      <c r="AA5"/>
      <c r="AB5"/>
      <c r="AE5" s="4">
        <v>4</v>
      </c>
      <c r="AF5" s="4" t="s">
        <v>4</v>
      </c>
      <c r="AG5" s="4">
        <f t="shared" si="1"/>
        <v>1</v>
      </c>
      <c r="AH5" s="5">
        <v>1350</v>
      </c>
      <c r="AI5" s="5">
        <f t="shared" si="2"/>
        <v>1822500</v>
      </c>
      <c r="AJ5" s="5">
        <f t="shared" si="3"/>
        <v>1350</v>
      </c>
      <c r="AK5" s="5">
        <v>9000</v>
      </c>
      <c r="AM5" s="20" t="s">
        <v>376</v>
      </c>
      <c r="AN5" s="20">
        <v>0.85499213799959872</v>
      </c>
      <c r="AO5"/>
      <c r="AP5"/>
      <c r="AQ5"/>
      <c r="AR5"/>
      <c r="AS5"/>
      <c r="AT5"/>
      <c r="AU5"/>
      <c r="AY5" s="20" t="s">
        <v>376</v>
      </c>
      <c r="AZ5" s="20">
        <v>0.89392906575382736</v>
      </c>
      <c r="BA5"/>
      <c r="BB5"/>
      <c r="BC5"/>
      <c r="BD5"/>
      <c r="BE5"/>
      <c r="BF5"/>
      <c r="BG5"/>
      <c r="BL5" s="20" t="s">
        <v>376</v>
      </c>
      <c r="BM5" s="20">
        <v>0.898844996360325</v>
      </c>
      <c r="BN5"/>
      <c r="BO5"/>
      <c r="BP5"/>
      <c r="BQ5"/>
      <c r="BR5"/>
      <c r="BS5"/>
      <c r="BT5"/>
    </row>
    <row r="6" spans="1:72" ht="15" customHeight="1" x14ac:dyDescent="0.35">
      <c r="A6" s="4">
        <v>5</v>
      </c>
      <c r="B6" s="4" t="s">
        <v>4</v>
      </c>
      <c r="C6" s="5">
        <v>1650</v>
      </c>
      <c r="D6" s="5">
        <v>8750</v>
      </c>
      <c r="E6" s="6"/>
      <c r="F6" s="17" t="s">
        <v>6</v>
      </c>
      <c r="G6" s="17"/>
      <c r="H6" s="17"/>
      <c r="I6" s="17"/>
      <c r="J6" s="17"/>
      <c r="K6" s="17"/>
      <c r="L6" s="17"/>
      <c r="M6" s="2"/>
      <c r="N6" s="4">
        <v>5</v>
      </c>
      <c r="O6" s="4" t="s">
        <v>4</v>
      </c>
      <c r="P6" s="4">
        <f t="shared" si="0"/>
        <v>1</v>
      </c>
      <c r="Q6" s="5">
        <v>1650</v>
      </c>
      <c r="R6" s="5">
        <v>8750</v>
      </c>
      <c r="T6" s="20" t="s">
        <v>377</v>
      </c>
      <c r="U6" s="20">
        <v>0.83723746524849463</v>
      </c>
      <c r="V6"/>
      <c r="W6"/>
      <c r="X6"/>
      <c r="Y6"/>
      <c r="Z6"/>
      <c r="AA6"/>
      <c r="AB6"/>
      <c r="AE6" s="4">
        <v>5</v>
      </c>
      <c r="AF6" s="4" t="s">
        <v>4</v>
      </c>
      <c r="AG6" s="4">
        <f t="shared" si="1"/>
        <v>1</v>
      </c>
      <c r="AH6" s="5">
        <v>1650</v>
      </c>
      <c r="AI6" s="5">
        <f t="shared" si="2"/>
        <v>2722500</v>
      </c>
      <c r="AJ6" s="5">
        <f t="shared" si="3"/>
        <v>1650</v>
      </c>
      <c r="AK6" s="5">
        <v>8750</v>
      </c>
      <c r="AM6" s="20" t="s">
        <v>377</v>
      </c>
      <c r="AN6" s="20">
        <v>0.85428305309984121</v>
      </c>
      <c r="AO6"/>
      <c r="AP6"/>
      <c r="AQ6"/>
      <c r="AR6"/>
      <c r="AS6"/>
      <c r="AT6"/>
      <c r="AU6"/>
      <c r="AY6" s="20" t="s">
        <v>377</v>
      </c>
      <c r="AZ6" s="20">
        <v>0.89314913241378191</v>
      </c>
      <c r="BA6"/>
      <c r="BB6"/>
      <c r="BC6"/>
      <c r="BD6"/>
      <c r="BE6"/>
      <c r="BF6"/>
      <c r="BG6"/>
      <c r="BL6" s="20" t="s">
        <v>377</v>
      </c>
      <c r="BM6" s="20">
        <v>0.89785084399040194</v>
      </c>
      <c r="BN6"/>
      <c r="BO6"/>
      <c r="BP6"/>
      <c r="BQ6"/>
      <c r="BR6"/>
      <c r="BS6"/>
      <c r="BT6"/>
    </row>
    <row r="7" spans="1:72" x14ac:dyDescent="0.35">
      <c r="A7" s="4">
        <v>6</v>
      </c>
      <c r="B7" s="4" t="s">
        <v>5</v>
      </c>
      <c r="C7" s="5">
        <v>1600</v>
      </c>
      <c r="D7" s="5">
        <v>13300</v>
      </c>
      <c r="E7" s="6"/>
      <c r="F7" s="17"/>
      <c r="G7" s="17"/>
      <c r="H7" s="17"/>
      <c r="I7" s="17"/>
      <c r="J7" s="17"/>
      <c r="K7" s="17"/>
      <c r="L7" s="17"/>
      <c r="M7" s="2"/>
      <c r="N7" s="4">
        <v>6</v>
      </c>
      <c r="O7" s="4" t="s">
        <v>5</v>
      </c>
      <c r="P7" s="4">
        <f t="shared" si="0"/>
        <v>0</v>
      </c>
      <c r="Q7" s="5">
        <v>1600</v>
      </c>
      <c r="R7" s="5">
        <v>13300</v>
      </c>
      <c r="T7" s="20" t="s">
        <v>378</v>
      </c>
      <c r="U7" s="20">
        <v>1381.639006506804</v>
      </c>
      <c r="V7"/>
      <c r="W7"/>
      <c r="X7"/>
      <c r="Y7"/>
      <c r="Z7"/>
      <c r="AA7"/>
      <c r="AB7"/>
      <c r="AE7" s="4">
        <v>6</v>
      </c>
      <c r="AF7" s="4" t="s">
        <v>5</v>
      </c>
      <c r="AG7" s="4">
        <f t="shared" si="1"/>
        <v>0</v>
      </c>
      <c r="AH7" s="5">
        <v>1600</v>
      </c>
      <c r="AI7" s="5">
        <f t="shared" si="2"/>
        <v>2560000</v>
      </c>
      <c r="AJ7" s="5">
        <f t="shared" si="3"/>
        <v>0</v>
      </c>
      <c r="AK7" s="5">
        <v>13300</v>
      </c>
      <c r="AM7" s="20" t="s">
        <v>378</v>
      </c>
      <c r="AN7" s="20">
        <v>1308.6249581481472</v>
      </c>
      <c r="AO7"/>
      <c r="AP7"/>
      <c r="AQ7"/>
      <c r="AR7"/>
      <c r="AS7"/>
      <c r="AT7"/>
      <c r="AU7"/>
      <c r="AY7" s="20" t="s">
        <v>378</v>
      </c>
      <c r="AZ7" s="20">
        <v>1120.5963246365666</v>
      </c>
      <c r="BA7" t="s">
        <v>405</v>
      </c>
      <c r="BB7"/>
      <c r="BC7"/>
      <c r="BD7"/>
      <c r="BE7"/>
      <c r="BF7"/>
      <c r="BG7"/>
      <c r="BL7" s="20" t="s">
        <v>378</v>
      </c>
      <c r="BM7" s="20">
        <v>1095.6644195614738</v>
      </c>
      <c r="BN7" t="s">
        <v>405</v>
      </c>
      <c r="BO7" t="s">
        <v>406</v>
      </c>
      <c r="BP7"/>
      <c r="BQ7"/>
      <c r="BR7"/>
      <c r="BS7"/>
      <c r="BT7"/>
    </row>
    <row r="8" spans="1:72" ht="15" customHeight="1" thickBot="1" x14ac:dyDescent="0.4">
      <c r="A8" s="4">
        <v>7</v>
      </c>
      <c r="B8" s="4" t="s">
        <v>5</v>
      </c>
      <c r="C8" s="5">
        <v>2300</v>
      </c>
      <c r="D8" s="5">
        <v>20250</v>
      </c>
      <c r="E8" s="6"/>
      <c r="F8" s="17"/>
      <c r="G8" s="17"/>
      <c r="H8" s="17"/>
      <c r="I8" s="17"/>
      <c r="J8" s="17"/>
      <c r="K8" s="17"/>
      <c r="L8" s="17"/>
      <c r="M8" s="2"/>
      <c r="N8" s="4">
        <v>7</v>
      </c>
      <c r="O8" s="4" t="s">
        <v>5</v>
      </c>
      <c r="P8" s="4">
        <f t="shared" si="0"/>
        <v>0</v>
      </c>
      <c r="Q8" s="5">
        <v>2300</v>
      </c>
      <c r="R8" s="5">
        <v>20250</v>
      </c>
      <c r="T8" s="21" t="s">
        <v>379</v>
      </c>
      <c r="U8" s="21">
        <v>413</v>
      </c>
      <c r="V8"/>
      <c r="W8"/>
      <c r="X8"/>
      <c r="Y8"/>
      <c r="Z8"/>
      <c r="AA8"/>
      <c r="AB8"/>
      <c r="AE8" s="4">
        <v>7</v>
      </c>
      <c r="AF8" s="4" t="s">
        <v>5</v>
      </c>
      <c r="AG8" s="4">
        <f t="shared" si="1"/>
        <v>0</v>
      </c>
      <c r="AH8" s="5">
        <v>2300</v>
      </c>
      <c r="AI8" s="5">
        <f t="shared" si="2"/>
        <v>5290000</v>
      </c>
      <c r="AJ8" s="5">
        <f t="shared" si="3"/>
        <v>0</v>
      </c>
      <c r="AK8" s="5">
        <v>20250</v>
      </c>
      <c r="AM8" s="21" t="s">
        <v>379</v>
      </c>
      <c r="AN8" s="21">
        <v>412</v>
      </c>
      <c r="AO8"/>
      <c r="AP8"/>
      <c r="AQ8"/>
      <c r="AR8"/>
      <c r="AS8"/>
      <c r="AT8"/>
      <c r="AU8"/>
      <c r="AY8" s="21" t="s">
        <v>379</v>
      </c>
      <c r="AZ8" s="21">
        <v>412</v>
      </c>
      <c r="BA8"/>
      <c r="BB8"/>
      <c r="BC8"/>
      <c r="BD8"/>
      <c r="BE8"/>
      <c r="BF8"/>
      <c r="BG8"/>
      <c r="BL8" s="21" t="s">
        <v>379</v>
      </c>
      <c r="BM8" s="21">
        <v>412</v>
      </c>
      <c r="BN8"/>
      <c r="BO8"/>
      <c r="BP8"/>
      <c r="BQ8"/>
      <c r="BR8"/>
      <c r="BS8"/>
      <c r="BT8"/>
    </row>
    <row r="9" spans="1:72" x14ac:dyDescent="0.35">
      <c r="A9" s="4">
        <v>8</v>
      </c>
      <c r="B9" s="4" t="s">
        <v>5</v>
      </c>
      <c r="C9" s="5">
        <v>1350</v>
      </c>
      <c r="D9" s="5">
        <v>11450</v>
      </c>
      <c r="E9" s="6"/>
      <c r="M9" s="2"/>
      <c r="N9" s="4">
        <v>8</v>
      </c>
      <c r="O9" s="4" t="s">
        <v>5</v>
      </c>
      <c r="P9" s="4">
        <f t="shared" si="0"/>
        <v>0</v>
      </c>
      <c r="Q9" s="5">
        <v>1350</v>
      </c>
      <c r="R9" s="5">
        <v>11450</v>
      </c>
      <c r="T9"/>
      <c r="U9"/>
      <c r="V9"/>
      <c r="W9"/>
      <c r="X9"/>
      <c r="Y9"/>
      <c r="Z9"/>
      <c r="AA9"/>
      <c r="AB9"/>
      <c r="AE9" s="4">
        <v>8</v>
      </c>
      <c r="AF9" s="4" t="s">
        <v>5</v>
      </c>
      <c r="AG9" s="4">
        <f t="shared" si="1"/>
        <v>0</v>
      </c>
      <c r="AH9" s="5">
        <v>1350</v>
      </c>
      <c r="AI9" s="5">
        <f t="shared" si="2"/>
        <v>1822500</v>
      </c>
      <c r="AJ9" s="5">
        <f t="shared" si="3"/>
        <v>0</v>
      </c>
      <c r="AK9" s="5">
        <v>11450</v>
      </c>
      <c r="AM9"/>
      <c r="AN9"/>
      <c r="AO9"/>
      <c r="AP9"/>
      <c r="AQ9"/>
      <c r="AR9"/>
      <c r="AS9"/>
      <c r="AT9"/>
      <c r="AU9"/>
      <c r="AY9"/>
      <c r="AZ9"/>
      <c r="BA9"/>
      <c r="BB9"/>
      <c r="BC9"/>
      <c r="BD9"/>
      <c r="BE9"/>
      <c r="BF9"/>
      <c r="BG9"/>
      <c r="BL9"/>
      <c r="BM9"/>
      <c r="BN9"/>
      <c r="BO9"/>
      <c r="BP9"/>
      <c r="BQ9"/>
      <c r="BR9"/>
      <c r="BS9"/>
      <c r="BT9"/>
    </row>
    <row r="10" spans="1:72" ht="15" customHeight="1" thickBot="1" x14ac:dyDescent="0.4">
      <c r="A10" s="4">
        <v>9</v>
      </c>
      <c r="B10" s="4" t="s">
        <v>5</v>
      </c>
      <c r="C10" s="5">
        <v>1150</v>
      </c>
      <c r="D10" s="5">
        <v>11350</v>
      </c>
      <c r="E10" s="6"/>
      <c r="F10" s="17" t="s">
        <v>7</v>
      </c>
      <c r="G10" s="17"/>
      <c r="H10" s="17"/>
      <c r="I10" s="17"/>
      <c r="J10" s="17"/>
      <c r="K10" s="17"/>
      <c r="L10" s="17"/>
      <c r="M10" s="2"/>
      <c r="N10" s="4">
        <v>9</v>
      </c>
      <c r="O10" s="4" t="s">
        <v>5</v>
      </c>
      <c r="P10" s="4">
        <f t="shared" si="0"/>
        <v>0</v>
      </c>
      <c r="Q10" s="5">
        <v>1150</v>
      </c>
      <c r="R10" s="5">
        <v>11350</v>
      </c>
      <c r="T10" t="s">
        <v>380</v>
      </c>
      <c r="U10"/>
      <c r="V10"/>
      <c r="W10"/>
      <c r="X10"/>
      <c r="Y10"/>
      <c r="Z10"/>
      <c r="AA10"/>
      <c r="AB10"/>
      <c r="AE10" s="4">
        <v>9</v>
      </c>
      <c r="AF10" s="4" t="s">
        <v>5</v>
      </c>
      <c r="AG10" s="4">
        <f t="shared" si="1"/>
        <v>0</v>
      </c>
      <c r="AH10" s="5">
        <v>1150</v>
      </c>
      <c r="AI10" s="5">
        <f t="shared" si="2"/>
        <v>1322500</v>
      </c>
      <c r="AJ10" s="5">
        <f t="shared" si="3"/>
        <v>0</v>
      </c>
      <c r="AK10" s="5">
        <v>11350</v>
      </c>
      <c r="AM10" t="s">
        <v>380</v>
      </c>
      <c r="AN10"/>
      <c r="AO10"/>
      <c r="AP10"/>
      <c r="AQ10"/>
      <c r="AR10"/>
      <c r="AS10"/>
      <c r="AT10"/>
      <c r="AU10"/>
      <c r="AY10" t="s">
        <v>380</v>
      </c>
      <c r="AZ10"/>
      <c r="BA10"/>
      <c r="BB10"/>
      <c r="BC10"/>
      <c r="BD10"/>
      <c r="BE10"/>
      <c r="BF10"/>
      <c r="BG10"/>
      <c r="BL10" t="s">
        <v>380</v>
      </c>
      <c r="BM10"/>
      <c r="BN10"/>
      <c r="BO10"/>
      <c r="BP10"/>
      <c r="BQ10"/>
      <c r="BR10"/>
      <c r="BS10"/>
      <c r="BT10"/>
    </row>
    <row r="11" spans="1:72" x14ac:dyDescent="0.35">
      <c r="A11" s="4">
        <v>10</v>
      </c>
      <c r="B11" s="4" t="s">
        <v>4</v>
      </c>
      <c r="C11" s="5">
        <v>1600</v>
      </c>
      <c r="D11" s="5">
        <v>9200</v>
      </c>
      <c r="E11" s="6"/>
      <c r="F11" s="17"/>
      <c r="G11" s="17"/>
      <c r="H11" s="17"/>
      <c r="I11" s="17"/>
      <c r="J11" s="17"/>
      <c r="K11" s="17"/>
      <c r="L11" s="17"/>
      <c r="M11" s="2"/>
      <c r="N11" s="4">
        <v>10</v>
      </c>
      <c r="O11" s="4" t="s">
        <v>4</v>
      </c>
      <c r="P11" s="4">
        <f t="shared" si="0"/>
        <v>1</v>
      </c>
      <c r="Q11" s="5">
        <v>1600</v>
      </c>
      <c r="R11" s="5">
        <v>9200</v>
      </c>
      <c r="T11" s="22"/>
      <c r="U11" s="22" t="s">
        <v>385</v>
      </c>
      <c r="V11" s="22" t="s">
        <v>386</v>
      </c>
      <c r="W11" s="22" t="s">
        <v>387</v>
      </c>
      <c r="X11" s="22" t="s">
        <v>4</v>
      </c>
      <c r="Y11" s="22" t="s">
        <v>388</v>
      </c>
      <c r="Z11"/>
      <c r="AA11"/>
      <c r="AB11"/>
      <c r="AE11" s="4">
        <v>10</v>
      </c>
      <c r="AF11" s="4" t="s">
        <v>4</v>
      </c>
      <c r="AG11" s="4">
        <f t="shared" si="1"/>
        <v>1</v>
      </c>
      <c r="AH11" s="5">
        <v>1600</v>
      </c>
      <c r="AI11" s="5">
        <f t="shared" si="2"/>
        <v>2560000</v>
      </c>
      <c r="AJ11" s="5">
        <f t="shared" si="3"/>
        <v>1600</v>
      </c>
      <c r="AK11" s="5">
        <v>9200</v>
      </c>
      <c r="AM11" s="22"/>
      <c r="AN11" s="22" t="s">
        <v>385</v>
      </c>
      <c r="AO11" s="22" t="s">
        <v>386</v>
      </c>
      <c r="AP11" s="22" t="s">
        <v>387</v>
      </c>
      <c r="AQ11" s="22" t="s">
        <v>4</v>
      </c>
      <c r="AR11" s="22" t="s">
        <v>388</v>
      </c>
      <c r="AS11"/>
      <c r="AT11" s="27" t="s">
        <v>401</v>
      </c>
      <c r="AU11"/>
      <c r="AY11" s="22"/>
      <c r="AZ11" s="22" t="s">
        <v>385</v>
      </c>
      <c r="BA11" s="22" t="s">
        <v>386</v>
      </c>
      <c r="BB11" s="22" t="s">
        <v>387</v>
      </c>
      <c r="BC11" s="22" t="s">
        <v>4</v>
      </c>
      <c r="BD11" s="22" t="s">
        <v>388</v>
      </c>
      <c r="BE11"/>
      <c r="BF11"/>
      <c r="BG11"/>
      <c r="BL11" s="22"/>
      <c r="BM11" s="22" t="s">
        <v>385</v>
      </c>
      <c r="BN11" s="22" t="s">
        <v>386</v>
      </c>
      <c r="BO11" s="22" t="s">
        <v>387</v>
      </c>
      <c r="BP11" s="22" t="s">
        <v>4</v>
      </c>
      <c r="BQ11" s="22" t="s">
        <v>388</v>
      </c>
      <c r="BR11"/>
      <c r="BS11"/>
      <c r="BT11"/>
    </row>
    <row r="12" spans="1:72" x14ac:dyDescent="0.35">
      <c r="A12" s="4">
        <v>11</v>
      </c>
      <c r="B12" s="4" t="s">
        <v>5</v>
      </c>
      <c r="C12" s="5">
        <v>1750</v>
      </c>
      <c r="D12" s="5">
        <v>13500</v>
      </c>
      <c r="E12" s="6"/>
      <c r="F12" s="7"/>
      <c r="G12" s="7"/>
      <c r="H12" s="7"/>
      <c r="I12" s="7"/>
      <c r="J12" s="7"/>
      <c r="K12" s="7"/>
      <c r="L12" s="7"/>
      <c r="M12" s="2"/>
      <c r="N12" s="4">
        <v>11</v>
      </c>
      <c r="O12" s="4" t="s">
        <v>5</v>
      </c>
      <c r="P12" s="4">
        <f t="shared" si="0"/>
        <v>0</v>
      </c>
      <c r="Q12" s="5">
        <v>1750</v>
      </c>
      <c r="R12" s="5">
        <v>13500</v>
      </c>
      <c r="T12" s="20" t="s">
        <v>381</v>
      </c>
      <c r="U12" s="20">
        <v>2</v>
      </c>
      <c r="V12" s="20">
        <v>4049396022.0811033</v>
      </c>
      <c r="W12" s="20">
        <v>2024698011.0405517</v>
      </c>
      <c r="X12" s="20">
        <v>1060.647529479106</v>
      </c>
      <c r="Y12" s="20">
        <v>8.6183175352157494E-163</v>
      </c>
      <c r="Z12"/>
      <c r="AA12"/>
      <c r="AB12"/>
      <c r="AE12" s="4">
        <v>11</v>
      </c>
      <c r="AF12" s="4" t="s">
        <v>5</v>
      </c>
      <c r="AG12" s="4">
        <f t="shared" si="1"/>
        <v>0</v>
      </c>
      <c r="AH12" s="5">
        <v>1750</v>
      </c>
      <c r="AI12" s="5">
        <f t="shared" si="2"/>
        <v>3062500</v>
      </c>
      <c r="AJ12" s="5">
        <f t="shared" si="3"/>
        <v>0</v>
      </c>
      <c r="AK12" s="5">
        <v>13500</v>
      </c>
      <c r="AM12" s="20" t="s">
        <v>381</v>
      </c>
      <c r="AN12" s="20">
        <v>2</v>
      </c>
      <c r="AO12" s="20">
        <v>4129754905.6853938</v>
      </c>
      <c r="AP12" s="20">
        <v>2064877452.8426969</v>
      </c>
      <c r="AQ12" s="20">
        <v>1205.7683618591252</v>
      </c>
      <c r="AR12" s="20">
        <v>3.1957429600213974E-172</v>
      </c>
      <c r="AS12"/>
      <c r="AT12"/>
      <c r="AU12"/>
      <c r="AY12" s="20" t="s">
        <v>381</v>
      </c>
      <c r="AZ12" s="20">
        <v>3</v>
      </c>
      <c r="BA12" s="20">
        <v>4317826773.5525799</v>
      </c>
      <c r="BB12" s="20">
        <v>1439275591.1841934</v>
      </c>
      <c r="BC12" s="20">
        <v>1146.1608574161044</v>
      </c>
      <c r="BD12" s="20">
        <v>2.5439508739662751E-198</v>
      </c>
      <c r="BE12"/>
      <c r="BF12"/>
      <c r="BG12" t="s">
        <v>403</v>
      </c>
      <c r="BL12" s="20" t="s">
        <v>381</v>
      </c>
      <c r="BM12" s="20">
        <v>4</v>
      </c>
      <c r="BN12" s="20">
        <v>4341571539.8912411</v>
      </c>
      <c r="BO12" s="20">
        <v>1085392884.9728103</v>
      </c>
      <c r="BP12" s="20">
        <v>904.13202598899022</v>
      </c>
      <c r="BQ12" s="20">
        <v>6.0193119873526172E-201</v>
      </c>
      <c r="BR12"/>
      <c r="BS12"/>
      <c r="BT12"/>
    </row>
    <row r="13" spans="1:72" x14ac:dyDescent="0.35">
      <c r="A13" s="4">
        <v>12</v>
      </c>
      <c r="B13" s="4" t="s">
        <v>5</v>
      </c>
      <c r="C13" s="5">
        <v>1350</v>
      </c>
      <c r="D13" s="5">
        <v>12600</v>
      </c>
      <c r="E13" s="6"/>
      <c r="F13" s="17" t="s">
        <v>8</v>
      </c>
      <c r="G13" s="17"/>
      <c r="H13" s="17"/>
      <c r="I13" s="17"/>
      <c r="J13" s="17"/>
      <c r="K13" s="17"/>
      <c r="L13" s="17"/>
      <c r="M13" s="2"/>
      <c r="N13" s="4">
        <v>12</v>
      </c>
      <c r="O13" s="4" t="s">
        <v>5</v>
      </c>
      <c r="P13" s="4">
        <f t="shared" si="0"/>
        <v>0</v>
      </c>
      <c r="Q13" s="5">
        <v>1350</v>
      </c>
      <c r="R13" s="5">
        <v>12600</v>
      </c>
      <c r="T13" s="20" t="s">
        <v>382</v>
      </c>
      <c r="U13" s="20">
        <v>410</v>
      </c>
      <c r="V13" s="20">
        <v>782659801.16345429</v>
      </c>
      <c r="W13" s="20">
        <v>1908926.344301108</v>
      </c>
      <c r="X13" s="20"/>
      <c r="Y13" s="20"/>
      <c r="Z13"/>
      <c r="AA13"/>
      <c r="AB13"/>
      <c r="AE13" s="4">
        <v>12</v>
      </c>
      <c r="AF13" s="4" t="s">
        <v>5</v>
      </c>
      <c r="AG13" s="4">
        <f t="shared" si="1"/>
        <v>0</v>
      </c>
      <c r="AH13" s="5">
        <v>1350</v>
      </c>
      <c r="AI13" s="5">
        <f t="shared" si="2"/>
        <v>1822500</v>
      </c>
      <c r="AJ13" s="5">
        <f t="shared" si="3"/>
        <v>0</v>
      </c>
      <c r="AK13" s="5">
        <v>12600</v>
      </c>
      <c r="AM13" s="20" t="s">
        <v>382</v>
      </c>
      <c r="AN13" s="20">
        <v>409</v>
      </c>
      <c r="AO13" s="20">
        <v>700412205.96509016</v>
      </c>
      <c r="AP13" s="20">
        <v>1712499.28108824</v>
      </c>
      <c r="AQ13" s="20"/>
      <c r="AR13" s="20"/>
      <c r="AS13"/>
      <c r="AT13"/>
      <c r="AU13"/>
      <c r="AY13" s="20" t="s">
        <v>382</v>
      </c>
      <c r="AZ13" s="20">
        <v>408</v>
      </c>
      <c r="BA13" s="20">
        <v>512340338.09790438</v>
      </c>
      <c r="BB13" s="20">
        <v>1255736.1227889813</v>
      </c>
      <c r="BC13" s="20"/>
      <c r="BD13" s="20"/>
      <c r="BE13"/>
      <c r="BF13"/>
      <c r="BG13"/>
      <c r="BL13" s="20" t="s">
        <v>382</v>
      </c>
      <c r="BM13" s="20">
        <v>407</v>
      </c>
      <c r="BN13" s="20">
        <v>488595571.75924337</v>
      </c>
      <c r="BO13" s="20">
        <v>1200480.5202929813</v>
      </c>
      <c r="BP13" s="20"/>
      <c r="BQ13" s="20"/>
      <c r="BR13"/>
      <c r="BS13"/>
      <c r="BT13"/>
    </row>
    <row r="14" spans="1:72" ht="15" thickBot="1" x14ac:dyDescent="0.4">
      <c r="A14" s="4">
        <v>13</v>
      </c>
      <c r="B14" s="4" t="s">
        <v>4</v>
      </c>
      <c r="C14" s="5">
        <v>1200</v>
      </c>
      <c r="D14" s="5">
        <v>9950</v>
      </c>
      <c r="E14" s="6"/>
      <c r="F14" s="17"/>
      <c r="G14" s="17"/>
      <c r="H14" s="17"/>
      <c r="I14" s="17"/>
      <c r="J14" s="17"/>
      <c r="K14" s="17"/>
      <c r="L14" s="17"/>
      <c r="M14" s="2"/>
      <c r="N14" s="4">
        <v>13</v>
      </c>
      <c r="O14" s="4" t="s">
        <v>4</v>
      </c>
      <c r="P14" s="4">
        <f t="shared" si="0"/>
        <v>1</v>
      </c>
      <c r="Q14" s="5">
        <v>1200</v>
      </c>
      <c r="R14" s="5">
        <v>9950</v>
      </c>
      <c r="T14" s="21" t="s">
        <v>383</v>
      </c>
      <c r="U14" s="21">
        <v>412</v>
      </c>
      <c r="V14" s="21">
        <v>4832055823.2445574</v>
      </c>
      <c r="W14" s="21"/>
      <c r="X14" s="21"/>
      <c r="Y14" s="21"/>
      <c r="Z14"/>
      <c r="AA14"/>
      <c r="AB14"/>
      <c r="AE14" s="4">
        <v>13</v>
      </c>
      <c r="AF14" s="4" t="s">
        <v>4</v>
      </c>
      <c r="AG14" s="4">
        <f t="shared" si="1"/>
        <v>1</v>
      </c>
      <c r="AH14" s="5">
        <v>1200</v>
      </c>
      <c r="AI14" s="5">
        <f t="shared" si="2"/>
        <v>1440000</v>
      </c>
      <c r="AJ14" s="5">
        <f t="shared" si="3"/>
        <v>1200</v>
      </c>
      <c r="AK14" s="5">
        <v>9950</v>
      </c>
      <c r="AM14" s="21" t="s">
        <v>383</v>
      </c>
      <c r="AN14" s="21">
        <v>411</v>
      </c>
      <c r="AO14" s="21">
        <v>4830167111.6504841</v>
      </c>
      <c r="AP14" s="21"/>
      <c r="AQ14" s="21"/>
      <c r="AR14" s="21"/>
      <c r="AS14"/>
      <c r="AT14"/>
      <c r="AU14"/>
      <c r="AY14" s="21" t="s">
        <v>383</v>
      </c>
      <c r="AZ14" s="21">
        <v>411</v>
      </c>
      <c r="BA14" s="21">
        <v>4830167111.6504841</v>
      </c>
      <c r="BB14" s="21"/>
      <c r="BC14" s="21"/>
      <c r="BD14" s="21"/>
      <c r="BE14"/>
      <c r="BF14"/>
      <c r="BG14"/>
      <c r="BL14" s="21" t="s">
        <v>383</v>
      </c>
      <c r="BM14" s="21">
        <v>411</v>
      </c>
      <c r="BN14" s="21">
        <v>4830167111.6504841</v>
      </c>
      <c r="BO14" s="21"/>
      <c r="BP14" s="21"/>
      <c r="BQ14" s="21"/>
      <c r="BR14"/>
      <c r="BS14"/>
      <c r="BT14"/>
    </row>
    <row r="15" spans="1:72" ht="15" thickBot="1" x14ac:dyDescent="0.4">
      <c r="A15" s="4">
        <v>14</v>
      </c>
      <c r="B15" s="4" t="s">
        <v>4</v>
      </c>
      <c r="C15" s="5">
        <v>1100</v>
      </c>
      <c r="D15" s="5">
        <v>9900</v>
      </c>
      <c r="E15" s="6"/>
      <c r="F15" s="7"/>
      <c r="G15" s="7"/>
      <c r="H15" s="7"/>
      <c r="I15" s="7"/>
      <c r="J15" s="7"/>
      <c r="K15" s="7"/>
      <c r="L15" s="7"/>
      <c r="M15" s="2"/>
      <c r="N15" s="4">
        <v>14</v>
      </c>
      <c r="O15" s="4" t="s">
        <v>4</v>
      </c>
      <c r="P15" s="4">
        <f t="shared" si="0"/>
        <v>1</v>
      </c>
      <c r="Q15" s="5">
        <v>1100</v>
      </c>
      <c r="R15" s="5">
        <v>9900</v>
      </c>
      <c r="T15"/>
      <c r="U15"/>
      <c r="V15"/>
      <c r="W15"/>
      <c r="X15"/>
      <c r="Y15"/>
      <c r="Z15"/>
      <c r="AA15"/>
      <c r="AB15"/>
      <c r="AE15" s="4">
        <v>14</v>
      </c>
      <c r="AF15" s="4" t="s">
        <v>4</v>
      </c>
      <c r="AG15" s="4">
        <f t="shared" si="1"/>
        <v>1</v>
      </c>
      <c r="AH15" s="5">
        <v>1100</v>
      </c>
      <c r="AI15" s="5">
        <f t="shared" si="2"/>
        <v>1210000</v>
      </c>
      <c r="AJ15" s="5">
        <f t="shared" si="3"/>
        <v>1100</v>
      </c>
      <c r="AK15" s="5">
        <v>9900</v>
      </c>
      <c r="AM15"/>
      <c r="AN15"/>
      <c r="AO15"/>
      <c r="AP15"/>
      <c r="AQ15"/>
      <c r="AR15"/>
      <c r="AS15"/>
      <c r="AT15"/>
      <c r="AU15"/>
      <c r="AY15"/>
      <c r="AZ15"/>
      <c r="BA15"/>
      <c r="BB15"/>
      <c r="BC15"/>
      <c r="BD15"/>
      <c r="BE15"/>
      <c r="BF15"/>
      <c r="BG15"/>
      <c r="BL15"/>
      <c r="BM15"/>
      <c r="BN15"/>
      <c r="BO15"/>
      <c r="BP15"/>
      <c r="BQ15"/>
      <c r="BR15"/>
      <c r="BS15"/>
      <c r="BT15"/>
    </row>
    <row r="16" spans="1:72" ht="15" customHeight="1" x14ac:dyDescent="0.35">
      <c r="A16" s="4">
        <v>15</v>
      </c>
      <c r="B16" s="4" t="s">
        <v>4</v>
      </c>
      <c r="C16" s="5">
        <v>1350</v>
      </c>
      <c r="D16" s="5">
        <v>8500</v>
      </c>
      <c r="E16" s="6"/>
      <c r="F16" s="17" t="s">
        <v>9</v>
      </c>
      <c r="G16" s="17"/>
      <c r="H16" s="17"/>
      <c r="I16" s="17"/>
      <c r="J16" s="17"/>
      <c r="K16" s="17"/>
      <c r="L16" s="17"/>
      <c r="M16" s="2"/>
      <c r="N16" s="4">
        <v>15</v>
      </c>
      <c r="O16" s="4" t="s">
        <v>4</v>
      </c>
      <c r="P16" s="4">
        <f t="shared" si="0"/>
        <v>1</v>
      </c>
      <c r="Q16" s="5">
        <v>1350</v>
      </c>
      <c r="R16" s="5">
        <v>8500</v>
      </c>
      <c r="T16" s="22"/>
      <c r="U16" s="22" t="s">
        <v>389</v>
      </c>
      <c r="V16" s="22" t="s">
        <v>378</v>
      </c>
      <c r="W16" s="22" t="s">
        <v>390</v>
      </c>
      <c r="X16" s="22" t="s">
        <v>391</v>
      </c>
      <c r="Y16" s="22" t="s">
        <v>392</v>
      </c>
      <c r="Z16" s="22" t="s">
        <v>393</v>
      </c>
      <c r="AA16" s="22" t="s">
        <v>394</v>
      </c>
      <c r="AB16" s="22" t="s">
        <v>395</v>
      </c>
      <c r="AE16" s="4">
        <v>15</v>
      </c>
      <c r="AF16" s="4" t="s">
        <v>4</v>
      </c>
      <c r="AG16" s="4">
        <f t="shared" si="1"/>
        <v>1</v>
      </c>
      <c r="AH16" s="5">
        <v>1350</v>
      </c>
      <c r="AI16" s="5">
        <f t="shared" si="2"/>
        <v>1822500</v>
      </c>
      <c r="AJ16" s="5">
        <f t="shared" si="3"/>
        <v>1350</v>
      </c>
      <c r="AK16" s="5">
        <v>8500</v>
      </c>
      <c r="AM16" s="22"/>
      <c r="AN16" s="22" t="s">
        <v>389</v>
      </c>
      <c r="AO16" s="22" t="s">
        <v>378</v>
      </c>
      <c r="AP16" s="22" t="s">
        <v>390</v>
      </c>
      <c r="AQ16" s="22" t="s">
        <v>391</v>
      </c>
      <c r="AR16" s="22" t="s">
        <v>392</v>
      </c>
      <c r="AS16" s="22" t="s">
        <v>393</v>
      </c>
      <c r="AT16" s="22" t="s">
        <v>394</v>
      </c>
      <c r="AU16" s="22" t="s">
        <v>395</v>
      </c>
      <c r="AY16" s="22"/>
      <c r="AZ16" s="22" t="s">
        <v>389</v>
      </c>
      <c r="BA16" s="22" t="s">
        <v>378</v>
      </c>
      <c r="BB16" s="22" t="s">
        <v>390</v>
      </c>
      <c r="BC16" s="22" t="s">
        <v>391</v>
      </c>
      <c r="BD16" s="22" t="s">
        <v>392</v>
      </c>
      <c r="BE16" s="22" t="s">
        <v>393</v>
      </c>
      <c r="BF16" s="22" t="s">
        <v>394</v>
      </c>
      <c r="BG16" s="22" t="s">
        <v>395</v>
      </c>
      <c r="BL16" s="22"/>
      <c r="BM16" s="22" t="s">
        <v>389</v>
      </c>
      <c r="BN16" s="22" t="s">
        <v>378</v>
      </c>
      <c r="BO16" s="22" t="s">
        <v>390</v>
      </c>
      <c r="BP16" s="22" t="s">
        <v>391</v>
      </c>
      <c r="BQ16" s="22" t="s">
        <v>392</v>
      </c>
      <c r="BR16" s="22" t="s">
        <v>393</v>
      </c>
      <c r="BS16" s="22" t="s">
        <v>394</v>
      </c>
      <c r="BT16" s="22" t="s">
        <v>395</v>
      </c>
    </row>
    <row r="17" spans="1:72" ht="15" customHeight="1" x14ac:dyDescent="0.35">
      <c r="A17" s="4">
        <v>16</v>
      </c>
      <c r="B17" s="4" t="s">
        <v>4</v>
      </c>
      <c r="C17" s="5">
        <v>1500</v>
      </c>
      <c r="D17" s="5">
        <v>8550</v>
      </c>
      <c r="E17" s="6"/>
      <c r="F17" s="17"/>
      <c r="G17" s="17"/>
      <c r="H17" s="17"/>
      <c r="I17" s="17"/>
      <c r="J17" s="17"/>
      <c r="K17" s="17"/>
      <c r="L17" s="17"/>
      <c r="N17" s="4">
        <v>16</v>
      </c>
      <c r="O17" s="4" t="s">
        <v>4</v>
      </c>
      <c r="P17" s="4">
        <f t="shared" si="0"/>
        <v>1</v>
      </c>
      <c r="Q17" s="5">
        <v>1500</v>
      </c>
      <c r="R17" s="5">
        <v>8550</v>
      </c>
      <c r="T17" s="20" t="s">
        <v>384</v>
      </c>
      <c r="U17" s="20">
        <v>4423.2214704252347</v>
      </c>
      <c r="V17" s="20">
        <v>341.52588699705763</v>
      </c>
      <c r="W17" s="20">
        <v>12.951350509085545</v>
      </c>
      <c r="X17" s="20">
        <v>2.1243362801753994E-32</v>
      </c>
      <c r="Y17" s="20">
        <v>3751.8612068796892</v>
      </c>
      <c r="Z17" s="20">
        <v>5094.5817339707801</v>
      </c>
      <c r="AA17" s="20">
        <v>3751.8612068796892</v>
      </c>
      <c r="AB17" s="20">
        <v>5094.5817339707801</v>
      </c>
      <c r="AE17" s="4">
        <v>16</v>
      </c>
      <c r="AF17" s="4" t="s">
        <v>4</v>
      </c>
      <c r="AG17" s="4">
        <f t="shared" si="1"/>
        <v>1</v>
      </c>
      <c r="AH17" s="5">
        <v>1500</v>
      </c>
      <c r="AI17" s="5">
        <f t="shared" si="2"/>
        <v>2250000</v>
      </c>
      <c r="AJ17" s="5">
        <f t="shared" si="3"/>
        <v>1500</v>
      </c>
      <c r="AK17" s="5">
        <v>8550</v>
      </c>
      <c r="AM17" s="20" t="s">
        <v>384</v>
      </c>
      <c r="AN17" s="20">
        <v>4160.1355694287704</v>
      </c>
      <c r="AO17" s="20">
        <v>325.69755737331377</v>
      </c>
      <c r="AP17" s="20">
        <v>12.773002054358157</v>
      </c>
      <c r="AQ17" s="20">
        <v>1.1281613571282131E-31</v>
      </c>
      <c r="AR17" s="20">
        <v>3519.8854769543714</v>
      </c>
      <c r="AS17" s="20">
        <v>4800.3856619031694</v>
      </c>
      <c r="AT17" s="20">
        <v>3519.8854769543714</v>
      </c>
      <c r="AU17" s="20">
        <v>4800.3856619031694</v>
      </c>
      <c r="AY17" s="20" t="s">
        <v>384</v>
      </c>
      <c r="AZ17" s="20">
        <v>13647.676057409644</v>
      </c>
      <c r="BA17" s="20">
        <v>823.89040031262778</v>
      </c>
      <c r="BB17" s="20">
        <v>16.564916950398974</v>
      </c>
      <c r="BC17" s="20">
        <v>1.6741074988010137E-47</v>
      </c>
      <c r="BD17" s="20">
        <v>12028.076124645338</v>
      </c>
      <c r="BE17" s="20">
        <v>15267.27599017395</v>
      </c>
      <c r="BF17" s="20">
        <v>12028.076124645338</v>
      </c>
      <c r="BG17" s="20">
        <v>15267.27599017395</v>
      </c>
      <c r="BL17" s="20" t="s">
        <v>384</v>
      </c>
      <c r="BM17" s="20">
        <v>10810.885556529574</v>
      </c>
      <c r="BN17" s="20">
        <v>1027.5133153697809</v>
      </c>
      <c r="BO17" s="20">
        <v>10.521406773827509</v>
      </c>
      <c r="BP17" s="20">
        <v>4.6299533907573307E-23</v>
      </c>
      <c r="BQ17" s="20">
        <v>8790.9898754755704</v>
      </c>
      <c r="BR17" s="20">
        <v>12830.781237583578</v>
      </c>
      <c r="BS17" s="20">
        <v>8790.9898754755704</v>
      </c>
      <c r="BT17" s="20">
        <v>12830.781237583578</v>
      </c>
    </row>
    <row r="18" spans="1:72" x14ac:dyDescent="0.35">
      <c r="A18" s="4">
        <v>17</v>
      </c>
      <c r="B18" s="4" t="s">
        <v>5</v>
      </c>
      <c r="C18" s="5">
        <v>2150</v>
      </c>
      <c r="D18" s="5">
        <v>16500</v>
      </c>
      <c r="E18" s="6"/>
      <c r="N18" s="4">
        <v>17</v>
      </c>
      <c r="O18" s="4" t="s">
        <v>5</v>
      </c>
      <c r="P18" s="4">
        <f t="shared" si="0"/>
        <v>0</v>
      </c>
      <c r="Q18" s="5">
        <v>2150</v>
      </c>
      <c r="R18" s="5">
        <v>16500</v>
      </c>
      <c r="T18" s="20" t="s">
        <v>4</v>
      </c>
      <c r="U18" s="20">
        <v>-2931.9362837211643</v>
      </c>
      <c r="V18" s="20">
        <v>153.09296451833382</v>
      </c>
      <c r="W18" s="20">
        <v>-19.15134567382453</v>
      </c>
      <c r="X18" s="20">
        <v>7.3677906816541973E-59</v>
      </c>
      <c r="Y18" s="20">
        <v>-3232.8813567571151</v>
      </c>
      <c r="Z18" s="20">
        <v>-2630.9912106852134</v>
      </c>
      <c r="AA18" s="20">
        <v>-3232.8813567571151</v>
      </c>
      <c r="AB18" s="20">
        <v>-2630.9912106852134</v>
      </c>
      <c r="AE18" s="4">
        <v>17</v>
      </c>
      <c r="AF18" s="4" t="s">
        <v>5</v>
      </c>
      <c r="AG18" s="4">
        <f t="shared" si="1"/>
        <v>0</v>
      </c>
      <c r="AH18" s="5">
        <v>2150</v>
      </c>
      <c r="AI18" s="5">
        <f t="shared" si="2"/>
        <v>4622500</v>
      </c>
      <c r="AJ18" s="5">
        <f t="shared" si="3"/>
        <v>0</v>
      </c>
      <c r="AK18" s="5">
        <v>16500</v>
      </c>
      <c r="AM18" s="20" t="s">
        <v>4</v>
      </c>
      <c r="AN18" s="20">
        <v>-2910.745953427896</v>
      </c>
      <c r="AO18" s="20">
        <v>145.03485394004713</v>
      </c>
      <c r="AP18" s="20">
        <v>-20.069285929236756</v>
      </c>
      <c r="AQ18" s="20">
        <v>7.3218154609841685E-63</v>
      </c>
      <c r="AR18" s="20">
        <v>-3195.8527236352384</v>
      </c>
      <c r="AS18" s="20">
        <v>-2625.6391832205536</v>
      </c>
      <c r="AT18" s="20">
        <v>-3195.8527236352384</v>
      </c>
      <c r="AU18" s="20">
        <v>-2625.6391832205536</v>
      </c>
      <c r="AY18" s="20" t="s">
        <v>4</v>
      </c>
      <c r="AZ18" s="20">
        <v>-3001.4881673735549</v>
      </c>
      <c r="BA18" s="20">
        <v>124.41678929352248</v>
      </c>
      <c r="BB18" s="20">
        <v>-24.124462497520994</v>
      </c>
      <c r="BC18" s="20">
        <v>1.5030667337813289E-80</v>
      </c>
      <c r="BD18" s="20">
        <v>-3246.0661154817958</v>
      </c>
      <c r="BE18" s="20">
        <v>-2756.910219265314</v>
      </c>
      <c r="BF18" s="20">
        <v>-3246.0661154817958</v>
      </c>
      <c r="BG18" s="20">
        <v>-2756.910219265314</v>
      </c>
      <c r="BL18" s="20" t="s">
        <v>4</v>
      </c>
      <c r="BM18" s="20">
        <v>-4.060896058881486</v>
      </c>
      <c r="BN18" s="20">
        <v>684.86313209621846</v>
      </c>
      <c r="BO18" s="20">
        <v>-5.929500171007831E-3</v>
      </c>
      <c r="BP18" s="20">
        <v>0.99527187629354397</v>
      </c>
      <c r="BQ18" s="20">
        <v>-1350.3715101811219</v>
      </c>
      <c r="BR18" s="20">
        <v>1342.2497180633588</v>
      </c>
      <c r="BS18" s="20">
        <v>-1350.3715101811219</v>
      </c>
      <c r="BT18" s="20">
        <v>1342.2497180633588</v>
      </c>
    </row>
    <row r="19" spans="1:72" ht="15" thickBot="1" x14ac:dyDescent="0.4">
      <c r="A19" s="4">
        <v>18</v>
      </c>
      <c r="B19" s="4" t="s">
        <v>5</v>
      </c>
      <c r="C19" s="5">
        <v>1850</v>
      </c>
      <c r="D19" s="5">
        <v>14500</v>
      </c>
      <c r="E19" s="6"/>
      <c r="F19" s="7"/>
      <c r="G19" s="7"/>
      <c r="H19" s="7"/>
      <c r="I19" s="7"/>
      <c r="J19" s="7"/>
      <c r="K19" s="7"/>
      <c r="L19" s="7"/>
      <c r="M19" s="2"/>
      <c r="N19" s="4">
        <v>18</v>
      </c>
      <c r="O19" s="4" t="s">
        <v>5</v>
      </c>
      <c r="P19" s="4">
        <f t="shared" si="0"/>
        <v>0</v>
      </c>
      <c r="Q19" s="5">
        <v>1850</v>
      </c>
      <c r="R19" s="5">
        <v>14500</v>
      </c>
      <c r="T19" s="21" t="s">
        <v>2</v>
      </c>
      <c r="U19" s="21">
        <v>5.7935090129265125</v>
      </c>
      <c r="V19" s="21">
        <v>0.19223284457417375</v>
      </c>
      <c r="W19" s="21">
        <v>30.13797681535668</v>
      </c>
      <c r="X19" s="21">
        <v>4.938889667389088E-106</v>
      </c>
      <c r="Y19" s="21">
        <v>5.4156240615683773</v>
      </c>
      <c r="Z19" s="21">
        <v>6.1713939642846478</v>
      </c>
      <c r="AA19" s="21">
        <v>5.4156240615683773</v>
      </c>
      <c r="AB19" s="21">
        <v>6.1713939642846478</v>
      </c>
      <c r="AE19" s="4">
        <v>18</v>
      </c>
      <c r="AF19" s="4" t="s">
        <v>5</v>
      </c>
      <c r="AG19" s="4">
        <f t="shared" si="1"/>
        <v>0</v>
      </c>
      <c r="AH19" s="5">
        <v>1850</v>
      </c>
      <c r="AI19" s="5">
        <f t="shared" si="2"/>
        <v>3422500</v>
      </c>
      <c r="AJ19" s="5">
        <f t="shared" si="3"/>
        <v>0</v>
      </c>
      <c r="AK19" s="5">
        <v>14500</v>
      </c>
      <c r="AM19" s="21" t="s">
        <v>2</v>
      </c>
      <c r="AN19" s="21">
        <v>5.967945168964425</v>
      </c>
      <c r="AO19" s="21">
        <v>0.18380569097932778</v>
      </c>
      <c r="AP19" s="21">
        <v>32.468772523673529</v>
      </c>
      <c r="AQ19" s="21">
        <v>2.871562795943198E-115</v>
      </c>
      <c r="AR19" s="21">
        <v>5.6066234212795045</v>
      </c>
      <c r="AS19" s="21">
        <v>6.3292669166493454</v>
      </c>
      <c r="AT19" s="21">
        <v>5.6066234212795045</v>
      </c>
      <c r="AU19" s="21">
        <v>6.3292669166493454</v>
      </c>
      <c r="AY19" s="20" t="s">
        <v>2</v>
      </c>
      <c r="AZ19" s="20">
        <v>-5.4953570381904466</v>
      </c>
      <c r="BA19" s="20">
        <v>0.94982427306079253</v>
      </c>
      <c r="BB19" s="20">
        <v>-5.7856565620098888</v>
      </c>
      <c r="BC19" s="20">
        <v>1.4402358521671021E-8</v>
      </c>
      <c r="BD19" s="20">
        <v>-7.3625171946911649</v>
      </c>
      <c r="BE19" s="20">
        <v>-3.6281968816897288</v>
      </c>
      <c r="BF19" s="20">
        <v>-7.3625171946911649</v>
      </c>
      <c r="BG19" s="20">
        <v>-3.6281968816897288</v>
      </c>
      <c r="BL19" s="20" t="s">
        <v>2</v>
      </c>
      <c r="BM19" s="20">
        <v>-2.4948291825342519</v>
      </c>
      <c r="BN19" s="20">
        <v>1.1478884405455476</v>
      </c>
      <c r="BO19" s="20">
        <v>-2.1734073577294275</v>
      </c>
      <c r="BP19" s="20">
        <v>3.0325632351190075E-2</v>
      </c>
      <c r="BQ19" s="20">
        <v>-4.7513594568454369</v>
      </c>
      <c r="BR19" s="20">
        <v>-0.23829890822306732</v>
      </c>
      <c r="BS19" s="20">
        <v>-4.7513594568454369</v>
      </c>
      <c r="BT19" s="20">
        <v>-0.23829890822306732</v>
      </c>
    </row>
    <row r="20" spans="1:72" ht="15" thickBot="1" x14ac:dyDescent="0.4">
      <c r="A20" s="4">
        <v>19</v>
      </c>
      <c r="B20" s="4" t="s">
        <v>5</v>
      </c>
      <c r="C20" s="5">
        <v>1850</v>
      </c>
      <c r="D20" s="5">
        <v>14500</v>
      </c>
      <c r="E20" s="6"/>
      <c r="F20" s="7"/>
      <c r="G20" s="7"/>
      <c r="H20" s="7"/>
      <c r="I20" s="7"/>
      <c r="J20" s="7"/>
      <c r="K20" s="7"/>
      <c r="L20" s="7"/>
      <c r="M20" s="2"/>
      <c r="N20" s="4">
        <v>19</v>
      </c>
      <c r="O20" s="4" t="s">
        <v>5</v>
      </c>
      <c r="P20" s="4">
        <f t="shared" si="0"/>
        <v>0</v>
      </c>
      <c r="Q20" s="5">
        <v>1850</v>
      </c>
      <c r="R20" s="5">
        <v>14500</v>
      </c>
      <c r="T20"/>
      <c r="U20"/>
      <c r="V20"/>
      <c r="W20"/>
      <c r="X20"/>
      <c r="Y20"/>
      <c r="Z20"/>
      <c r="AA20"/>
      <c r="AB20"/>
      <c r="AE20" s="4">
        <v>19</v>
      </c>
      <c r="AF20" s="4" t="s">
        <v>5</v>
      </c>
      <c r="AG20" s="4">
        <f t="shared" si="1"/>
        <v>0</v>
      </c>
      <c r="AH20" s="5">
        <v>1850</v>
      </c>
      <c r="AI20" s="5">
        <f t="shared" si="2"/>
        <v>3422500</v>
      </c>
      <c r="AJ20" s="5">
        <f t="shared" si="3"/>
        <v>0</v>
      </c>
      <c r="AK20" s="5">
        <v>14500</v>
      </c>
      <c r="AM20"/>
      <c r="AN20"/>
      <c r="AO20"/>
      <c r="AP20"/>
      <c r="AQ20"/>
      <c r="AR20"/>
      <c r="AS20"/>
      <c r="AT20"/>
      <c r="AU20"/>
      <c r="AY20" s="21" t="s">
        <v>402</v>
      </c>
      <c r="AZ20" s="21">
        <v>3.2763635302522336E-3</v>
      </c>
      <c r="BA20" s="21">
        <v>2.6771910094300773E-4</v>
      </c>
      <c r="BB20" s="21">
        <v>12.238064145261376</v>
      </c>
      <c r="BC20" s="21">
        <v>1.5024765398848697E-29</v>
      </c>
      <c r="BD20" s="21">
        <v>2.7500825616640747E-3</v>
      </c>
      <c r="BE20" s="21">
        <v>3.8026444988403926E-3</v>
      </c>
      <c r="BF20" s="21">
        <v>2.7500825616640747E-3</v>
      </c>
      <c r="BG20" s="21">
        <v>3.8026444988403926E-3</v>
      </c>
      <c r="BL20" s="20" t="s">
        <v>402</v>
      </c>
      <c r="BM20" s="20">
        <v>2.5327620317234564E-3</v>
      </c>
      <c r="BN20" s="20">
        <v>3.1060461816809779E-4</v>
      </c>
      <c r="BO20" s="20">
        <v>8.1542961165913415</v>
      </c>
      <c r="BP20" s="20">
        <v>4.3965247054724273E-15</v>
      </c>
      <c r="BQ20" s="20">
        <v>1.922172448728725E-3</v>
      </c>
      <c r="BR20" s="20">
        <v>3.1433516147181878E-3</v>
      </c>
      <c r="BS20" s="20">
        <v>1.922172448728725E-3</v>
      </c>
      <c r="BT20" s="20">
        <v>3.1433516147181878E-3</v>
      </c>
    </row>
    <row r="21" spans="1:72" ht="15" thickBot="1" x14ac:dyDescent="0.4">
      <c r="A21" s="4">
        <v>20</v>
      </c>
      <c r="B21" s="4" t="s">
        <v>4</v>
      </c>
      <c r="C21" s="5">
        <v>1300</v>
      </c>
      <c r="D21" s="5">
        <v>9350</v>
      </c>
      <c r="E21" s="6"/>
      <c r="F21" s="7"/>
      <c r="G21" s="7"/>
      <c r="H21" s="7"/>
      <c r="I21" s="7"/>
      <c r="J21" s="7"/>
      <c r="K21" s="7"/>
      <c r="L21" s="7"/>
      <c r="M21" s="2"/>
      <c r="N21" s="4">
        <v>20</v>
      </c>
      <c r="O21" s="4" t="s">
        <v>4</v>
      </c>
      <c r="P21" s="4">
        <f t="shared" si="0"/>
        <v>1</v>
      </c>
      <c r="Q21" s="5">
        <v>1300</v>
      </c>
      <c r="R21" s="5">
        <v>9350</v>
      </c>
      <c r="T21"/>
      <c r="U21"/>
      <c r="V21"/>
      <c r="W21"/>
      <c r="X21"/>
      <c r="Y21"/>
      <c r="Z21"/>
      <c r="AA21"/>
      <c r="AB21"/>
      <c r="AE21" s="4">
        <v>20</v>
      </c>
      <c r="AF21" s="4" t="s">
        <v>4</v>
      </c>
      <c r="AG21" s="4">
        <f t="shared" si="1"/>
        <v>1</v>
      </c>
      <c r="AH21" s="5">
        <v>1300</v>
      </c>
      <c r="AI21" s="5">
        <f t="shared" si="2"/>
        <v>1690000</v>
      </c>
      <c r="AJ21" s="5">
        <f t="shared" si="3"/>
        <v>1300</v>
      </c>
      <c r="AK21" s="5">
        <v>9350</v>
      </c>
      <c r="AM21"/>
      <c r="AN21"/>
      <c r="AO21"/>
      <c r="AP21"/>
      <c r="AQ21"/>
      <c r="AR21"/>
      <c r="AS21"/>
      <c r="AT21"/>
      <c r="AU21"/>
      <c r="AY21"/>
      <c r="AZ21"/>
      <c r="BA21"/>
      <c r="BB21"/>
      <c r="BC21"/>
      <c r="BD21"/>
      <c r="BE21"/>
      <c r="BF21"/>
      <c r="BG21"/>
      <c r="BL21" s="21" t="s">
        <v>404</v>
      </c>
      <c r="BM21" s="21">
        <v>-2.0525926952599076</v>
      </c>
      <c r="BN21" s="21">
        <v>0.46152622910252833</v>
      </c>
      <c r="BO21" s="21">
        <v>-4.447402045277741</v>
      </c>
      <c r="BP21" s="21">
        <v>1.1228281037680588E-5</v>
      </c>
      <c r="BQ21" s="21">
        <v>-2.9598654506712041</v>
      </c>
      <c r="BR21" s="21">
        <v>-1.1453199398486114</v>
      </c>
      <c r="BS21" s="21">
        <v>-2.9598654506712041</v>
      </c>
      <c r="BT21" s="21">
        <v>-1.1453199398486114</v>
      </c>
    </row>
    <row r="22" spans="1:72" x14ac:dyDescent="0.35">
      <c r="A22" s="4">
        <v>21</v>
      </c>
      <c r="B22" s="4" t="s">
        <v>4</v>
      </c>
      <c r="C22" s="5">
        <v>1600</v>
      </c>
      <c r="D22" s="5">
        <v>9500</v>
      </c>
      <c r="E22" s="6"/>
      <c r="F22" s="7"/>
      <c r="G22" s="7"/>
      <c r="H22" s="7"/>
      <c r="I22" s="7"/>
      <c r="J22" s="7"/>
      <c r="K22" s="7"/>
      <c r="L22" s="7"/>
      <c r="M22" s="2"/>
      <c r="N22" s="4">
        <v>21</v>
      </c>
      <c r="O22" s="4" t="s">
        <v>4</v>
      </c>
      <c r="P22" s="4">
        <f t="shared" si="0"/>
        <v>1</v>
      </c>
      <c r="Q22" s="5">
        <v>1600</v>
      </c>
      <c r="R22" s="5">
        <v>9500</v>
      </c>
      <c r="T22"/>
      <c r="U22"/>
      <c r="V22"/>
      <c r="W22"/>
      <c r="X22"/>
      <c r="Y22"/>
      <c r="Z22"/>
      <c r="AA22"/>
      <c r="AB22"/>
      <c r="AE22" s="4">
        <v>21</v>
      </c>
      <c r="AF22" s="4" t="s">
        <v>4</v>
      </c>
      <c r="AG22" s="4">
        <f t="shared" si="1"/>
        <v>1</v>
      </c>
      <c r="AH22" s="5">
        <v>1600</v>
      </c>
      <c r="AI22" s="5">
        <f t="shared" si="2"/>
        <v>2560000</v>
      </c>
      <c r="AJ22" s="5">
        <f t="shared" si="3"/>
        <v>1600</v>
      </c>
      <c r="AK22" s="5">
        <v>9500</v>
      </c>
      <c r="AM22"/>
      <c r="AN22"/>
      <c r="AO22"/>
      <c r="AP22"/>
      <c r="AQ22"/>
      <c r="AR22"/>
      <c r="AS22"/>
      <c r="AT22"/>
      <c r="AU22"/>
      <c r="AY22"/>
      <c r="AZ22"/>
      <c r="BA22"/>
      <c r="BB22"/>
      <c r="BC22"/>
      <c r="BD22"/>
      <c r="BE22"/>
      <c r="BF22"/>
      <c r="BG22"/>
      <c r="BL22"/>
      <c r="BM22"/>
      <c r="BN22"/>
      <c r="BO22"/>
      <c r="BP22"/>
      <c r="BQ22"/>
      <c r="BR22"/>
      <c r="BS22"/>
      <c r="BT22"/>
    </row>
    <row r="23" spans="1:72" x14ac:dyDescent="0.35">
      <c r="A23" s="4">
        <v>22</v>
      </c>
      <c r="B23" s="4" t="s">
        <v>4</v>
      </c>
      <c r="C23" s="5">
        <v>1350</v>
      </c>
      <c r="D23" s="5">
        <v>7750</v>
      </c>
      <c r="E23" s="6"/>
      <c r="M23" s="2"/>
      <c r="N23" s="4">
        <v>22</v>
      </c>
      <c r="O23" s="4" t="s">
        <v>4</v>
      </c>
      <c r="P23" s="4">
        <f t="shared" si="0"/>
        <v>1</v>
      </c>
      <c r="Q23" s="5">
        <v>1350</v>
      </c>
      <c r="R23" s="5">
        <v>7750</v>
      </c>
      <c r="T23" t="s">
        <v>396</v>
      </c>
      <c r="U23"/>
      <c r="V23"/>
      <c r="W23"/>
      <c r="X23"/>
      <c r="Y23"/>
      <c r="Z23"/>
      <c r="AA23"/>
      <c r="AB23"/>
      <c r="AE23" s="4">
        <v>22</v>
      </c>
      <c r="AF23" s="4" t="s">
        <v>4</v>
      </c>
      <c r="AG23" s="4">
        <f t="shared" si="1"/>
        <v>1</v>
      </c>
      <c r="AH23" s="5">
        <v>1350</v>
      </c>
      <c r="AI23" s="5">
        <f t="shared" si="2"/>
        <v>1822500</v>
      </c>
      <c r="AJ23" s="5">
        <f t="shared" si="3"/>
        <v>1350</v>
      </c>
      <c r="AK23" s="5">
        <v>7750</v>
      </c>
      <c r="AM23" t="s">
        <v>396</v>
      </c>
      <c r="AN23"/>
      <c r="AO23"/>
      <c r="AP23"/>
      <c r="AQ23"/>
      <c r="AR23"/>
      <c r="AS23"/>
      <c r="AT23"/>
      <c r="AU23"/>
      <c r="AY23"/>
      <c r="AZ23"/>
      <c r="BA23"/>
      <c r="BB23"/>
      <c r="BC23"/>
      <c r="BD23"/>
      <c r="BE23"/>
      <c r="BF23"/>
      <c r="BG23"/>
      <c r="BL23"/>
      <c r="BM23"/>
      <c r="BN23"/>
      <c r="BO23" t="s">
        <v>407</v>
      </c>
      <c r="BP23"/>
      <c r="BQ23"/>
      <c r="BR23"/>
      <c r="BS23"/>
      <c r="BT23"/>
    </row>
    <row r="24" spans="1:72" ht="15" thickBot="1" x14ac:dyDescent="0.4">
      <c r="A24" s="4">
        <v>23</v>
      </c>
      <c r="B24" s="4" t="s">
        <v>5</v>
      </c>
      <c r="C24" s="5">
        <v>1500</v>
      </c>
      <c r="D24" s="5">
        <v>14900</v>
      </c>
      <c r="E24" s="6"/>
      <c r="M24" s="2"/>
      <c r="N24" s="4">
        <v>23</v>
      </c>
      <c r="O24" s="4" t="s">
        <v>5</v>
      </c>
      <c r="P24" s="4">
        <f t="shared" si="0"/>
        <v>0</v>
      </c>
      <c r="Q24" s="5">
        <v>1500</v>
      </c>
      <c r="R24" s="5">
        <v>14900</v>
      </c>
      <c r="T24"/>
      <c r="U24"/>
      <c r="V24"/>
      <c r="W24"/>
      <c r="X24"/>
      <c r="Y24"/>
      <c r="Z24"/>
      <c r="AA24"/>
      <c r="AB24"/>
      <c r="AE24" s="4">
        <v>23</v>
      </c>
      <c r="AF24" s="4" t="s">
        <v>5</v>
      </c>
      <c r="AG24" s="4">
        <f t="shared" si="1"/>
        <v>0</v>
      </c>
      <c r="AH24" s="5">
        <v>1500</v>
      </c>
      <c r="AI24" s="5">
        <f t="shared" si="2"/>
        <v>2250000</v>
      </c>
      <c r="AJ24" s="5">
        <f t="shared" si="3"/>
        <v>0</v>
      </c>
      <c r="AK24" s="5">
        <v>14900</v>
      </c>
      <c r="AM24"/>
      <c r="AN24"/>
      <c r="AO24"/>
      <c r="AP24"/>
      <c r="AQ24"/>
      <c r="AR24"/>
      <c r="AS24"/>
      <c r="AT24"/>
      <c r="AU24"/>
      <c r="AY24" t="s">
        <v>396</v>
      </c>
      <c r="AZ24"/>
      <c r="BA24"/>
      <c r="BB24"/>
      <c r="BC24"/>
      <c r="BD24"/>
      <c r="BE24"/>
      <c r="BF24"/>
      <c r="BG24"/>
      <c r="BL24"/>
      <c r="BM24"/>
      <c r="BN24"/>
      <c r="BO24"/>
      <c r="BP24"/>
      <c r="BQ24"/>
      <c r="BR24"/>
      <c r="BS24"/>
      <c r="BT24"/>
    </row>
    <row r="25" spans="1:72" ht="15" thickBot="1" x14ac:dyDescent="0.4">
      <c r="A25" s="4">
        <v>24</v>
      </c>
      <c r="B25" s="4" t="s">
        <v>4</v>
      </c>
      <c r="C25" s="5">
        <v>1800</v>
      </c>
      <c r="D25" s="5">
        <v>10300</v>
      </c>
      <c r="E25" s="6"/>
      <c r="F25" s="7"/>
      <c r="G25" s="7"/>
      <c r="H25" s="7"/>
      <c r="I25" s="7"/>
      <c r="J25" s="7"/>
      <c r="K25" s="7"/>
      <c r="L25" s="7"/>
      <c r="M25" s="2"/>
      <c r="N25" s="4">
        <v>24</v>
      </c>
      <c r="O25" s="4" t="s">
        <v>4</v>
      </c>
      <c r="P25" s="4">
        <f t="shared" si="0"/>
        <v>1</v>
      </c>
      <c r="Q25" s="5">
        <v>1800</v>
      </c>
      <c r="R25" s="5">
        <v>10300</v>
      </c>
      <c r="T25" s="22" t="s">
        <v>397</v>
      </c>
      <c r="U25" s="22" t="s">
        <v>398</v>
      </c>
      <c r="V25" s="22" t="s">
        <v>399</v>
      </c>
      <c r="W25"/>
      <c r="X25"/>
      <c r="Y25"/>
      <c r="Z25"/>
      <c r="AA25"/>
      <c r="AB25"/>
      <c r="AE25" s="4">
        <v>24</v>
      </c>
      <c r="AF25" s="4" t="s">
        <v>4</v>
      </c>
      <c r="AG25" s="4">
        <f t="shared" si="1"/>
        <v>1</v>
      </c>
      <c r="AH25" s="5">
        <v>1800</v>
      </c>
      <c r="AI25" s="5">
        <f t="shared" si="2"/>
        <v>3240000</v>
      </c>
      <c r="AJ25" s="5">
        <f t="shared" si="3"/>
        <v>1800</v>
      </c>
      <c r="AK25" s="5">
        <v>10300</v>
      </c>
      <c r="AM25" s="22" t="s">
        <v>397</v>
      </c>
      <c r="AN25" s="22" t="s">
        <v>398</v>
      </c>
      <c r="AO25" s="22" t="s">
        <v>399</v>
      </c>
      <c r="AP25"/>
      <c r="AQ25"/>
      <c r="AR25"/>
      <c r="AS25"/>
      <c r="AT25"/>
      <c r="AU25"/>
      <c r="AY25"/>
      <c r="AZ25"/>
      <c r="BA25"/>
      <c r="BB25"/>
      <c r="BC25"/>
      <c r="BD25"/>
      <c r="BE25"/>
      <c r="BF25"/>
      <c r="BG25"/>
      <c r="BL25" t="s">
        <v>396</v>
      </c>
      <c r="BM25"/>
      <c r="BN25"/>
      <c r="BO25"/>
      <c r="BP25"/>
      <c r="BQ25"/>
      <c r="BR25"/>
      <c r="BS25"/>
      <c r="BT25"/>
    </row>
    <row r="26" spans="1:72" ht="15" thickBot="1" x14ac:dyDescent="0.4">
      <c r="A26" s="4">
        <v>25</v>
      </c>
      <c r="B26" s="4" t="s">
        <v>5</v>
      </c>
      <c r="C26" s="5">
        <v>1850</v>
      </c>
      <c r="D26" s="5">
        <v>13300</v>
      </c>
      <c r="E26" s="6"/>
      <c r="M26" s="2"/>
      <c r="N26" s="4">
        <v>25</v>
      </c>
      <c r="O26" s="4" t="s">
        <v>5</v>
      </c>
      <c r="P26" s="4">
        <f t="shared" si="0"/>
        <v>0</v>
      </c>
      <c r="Q26" s="5">
        <v>1850</v>
      </c>
      <c r="R26" s="5">
        <v>13300</v>
      </c>
      <c r="T26" s="20">
        <v>1</v>
      </c>
      <c r="U26" s="20">
        <v>10181.548706093839</v>
      </c>
      <c r="V26" s="20">
        <v>-1381.5487060938394</v>
      </c>
      <c r="W26"/>
      <c r="X26"/>
      <c r="Y26"/>
      <c r="Z26"/>
      <c r="AA26"/>
      <c r="AB26"/>
      <c r="AE26" s="4">
        <v>25</v>
      </c>
      <c r="AF26" s="4" t="s">
        <v>5</v>
      </c>
      <c r="AG26" s="4">
        <f t="shared" si="1"/>
        <v>0</v>
      </c>
      <c r="AH26" s="5">
        <v>1850</v>
      </c>
      <c r="AI26" s="5">
        <f t="shared" si="2"/>
        <v>3422500</v>
      </c>
      <c r="AJ26" s="5">
        <f t="shared" si="3"/>
        <v>0</v>
      </c>
      <c r="AK26" s="5">
        <v>13300</v>
      </c>
      <c r="AM26" s="20">
        <v>1</v>
      </c>
      <c r="AN26" s="20">
        <v>10201.307369447513</v>
      </c>
      <c r="AO26" s="20">
        <v>-1401.3073694475133</v>
      </c>
      <c r="AP26"/>
      <c r="AQ26"/>
      <c r="AR26"/>
      <c r="AS26"/>
      <c r="AT26"/>
      <c r="AU26"/>
      <c r="AY26" s="22" t="s">
        <v>397</v>
      </c>
      <c r="AZ26" s="22" t="s">
        <v>398</v>
      </c>
      <c r="BA26" s="22" t="s">
        <v>399</v>
      </c>
      <c r="BB26"/>
      <c r="BC26"/>
      <c r="BD26"/>
      <c r="BE26"/>
      <c r="BF26"/>
      <c r="BG26"/>
      <c r="BL26"/>
      <c r="BM26"/>
      <c r="BN26"/>
      <c r="BO26"/>
      <c r="BP26"/>
      <c r="BQ26"/>
      <c r="BR26"/>
      <c r="BS26"/>
      <c r="BT26"/>
    </row>
    <row r="27" spans="1:72" x14ac:dyDescent="0.35">
      <c r="A27" s="4">
        <v>26</v>
      </c>
      <c r="B27" s="4" t="s">
        <v>4</v>
      </c>
      <c r="C27" s="5">
        <v>1500</v>
      </c>
      <c r="D27" s="5">
        <v>10100</v>
      </c>
      <c r="E27" s="6"/>
      <c r="M27" s="2"/>
      <c r="N27" s="4">
        <v>26</v>
      </c>
      <c r="O27" s="4" t="s">
        <v>4</v>
      </c>
      <c r="P27" s="4">
        <f t="shared" si="0"/>
        <v>1</v>
      </c>
      <c r="Q27" s="5">
        <v>1500</v>
      </c>
      <c r="R27" s="5">
        <v>10100</v>
      </c>
      <c r="T27" s="20">
        <v>2</v>
      </c>
      <c r="U27" s="20">
        <v>13403.16044046133</v>
      </c>
      <c r="V27" s="20">
        <v>1596.8395595386701</v>
      </c>
      <c r="W27"/>
      <c r="X27"/>
      <c r="Y27"/>
      <c r="Z27"/>
      <c r="AA27"/>
      <c r="AB27"/>
      <c r="AE27" s="4">
        <v>26</v>
      </c>
      <c r="AF27" s="4" t="s">
        <v>4</v>
      </c>
      <c r="AG27" s="4">
        <f t="shared" si="1"/>
        <v>1</v>
      </c>
      <c r="AH27" s="5">
        <v>1500</v>
      </c>
      <c r="AI27" s="5">
        <f t="shared" si="2"/>
        <v>2250000</v>
      </c>
      <c r="AJ27" s="5">
        <f t="shared" si="3"/>
        <v>1500</v>
      </c>
      <c r="AK27" s="5">
        <v>10100</v>
      </c>
      <c r="AM27" s="20">
        <v>2</v>
      </c>
      <c r="AN27" s="20">
        <v>13410.450581323628</v>
      </c>
      <c r="AO27" s="20">
        <v>1589.5494186763717</v>
      </c>
      <c r="AP27"/>
      <c r="AQ27"/>
      <c r="AR27"/>
      <c r="AS27"/>
      <c r="AT27"/>
      <c r="AU27"/>
      <c r="AY27" s="20">
        <v>1</v>
      </c>
      <c r="AZ27" s="20">
        <v>9774.9702758179446</v>
      </c>
      <c r="BA27" s="20">
        <v>-974.97027581794464</v>
      </c>
      <c r="BB27"/>
      <c r="BC27"/>
      <c r="BD27"/>
      <c r="BE27"/>
      <c r="BF27"/>
      <c r="BG27"/>
      <c r="BL27" s="22" t="s">
        <v>397</v>
      </c>
      <c r="BM27" s="22" t="s">
        <v>398</v>
      </c>
      <c r="BN27" s="22" t="s">
        <v>399</v>
      </c>
      <c r="BO27"/>
      <c r="BP27"/>
      <c r="BQ27"/>
      <c r="BR27"/>
      <c r="BS27"/>
      <c r="BT27"/>
    </row>
    <row r="28" spans="1:72" x14ac:dyDescent="0.35">
      <c r="A28" s="4">
        <v>27</v>
      </c>
      <c r="B28" s="4" t="s">
        <v>5</v>
      </c>
      <c r="C28" s="5">
        <v>1650</v>
      </c>
      <c r="D28" s="5">
        <v>13200</v>
      </c>
      <c r="E28" s="6"/>
      <c r="F28" s="2"/>
      <c r="G28" s="2"/>
      <c r="H28" s="2"/>
      <c r="I28" s="2"/>
      <c r="J28" s="2"/>
      <c r="K28" s="2"/>
      <c r="L28" s="2"/>
      <c r="M28" s="2"/>
      <c r="N28" s="4">
        <v>27</v>
      </c>
      <c r="O28" s="4" t="s">
        <v>5</v>
      </c>
      <c r="P28" s="4">
        <f t="shared" si="0"/>
        <v>0</v>
      </c>
      <c r="Q28" s="5">
        <v>1650</v>
      </c>
      <c r="R28" s="5">
        <v>13200</v>
      </c>
      <c r="T28" s="20">
        <v>3</v>
      </c>
      <c r="U28" s="20">
        <v>7574.4696502769093</v>
      </c>
      <c r="V28" s="20">
        <v>2325.5303497230907</v>
      </c>
      <c r="W28"/>
      <c r="X28"/>
      <c r="Y28"/>
      <c r="Z28"/>
      <c r="AA28"/>
      <c r="AB28"/>
      <c r="AE28" s="4">
        <v>27</v>
      </c>
      <c r="AF28" s="4" t="s">
        <v>5</v>
      </c>
      <c r="AG28" s="4">
        <f t="shared" si="1"/>
        <v>0</v>
      </c>
      <c r="AH28" s="5">
        <v>1650</v>
      </c>
      <c r="AI28" s="5">
        <f t="shared" si="2"/>
        <v>2722500</v>
      </c>
      <c r="AJ28" s="5">
        <f t="shared" si="3"/>
        <v>0</v>
      </c>
      <c r="AK28" s="5">
        <v>13200</v>
      </c>
      <c r="AM28" s="20">
        <v>3</v>
      </c>
      <c r="AN28" s="20">
        <v>7515.7320434135208</v>
      </c>
      <c r="AO28" s="20">
        <v>2384.2679565864792</v>
      </c>
      <c r="AP28"/>
      <c r="AQ28"/>
      <c r="AR28"/>
      <c r="AS28"/>
      <c r="AT28"/>
      <c r="AU28"/>
      <c r="AY28" s="20">
        <v>2</v>
      </c>
      <c r="AZ28" s="20">
        <v>13001.336029645443</v>
      </c>
      <c r="BA28" s="20">
        <v>1998.663970354557</v>
      </c>
      <c r="BB28"/>
      <c r="BC28"/>
      <c r="BD28"/>
      <c r="BE28"/>
      <c r="BF28"/>
      <c r="BG28"/>
      <c r="BL28" s="20">
        <v>1</v>
      </c>
      <c r="BM28" s="20">
        <v>9684.4064151572311</v>
      </c>
      <c r="BN28" s="20">
        <v>-884.40641515723109</v>
      </c>
      <c r="BO28"/>
      <c r="BP28"/>
      <c r="BQ28"/>
      <c r="BR28"/>
      <c r="BS28"/>
      <c r="BT28"/>
    </row>
    <row r="29" spans="1:72" ht="15" customHeight="1" x14ac:dyDescent="0.35">
      <c r="A29" s="4">
        <v>28</v>
      </c>
      <c r="B29" s="4" t="s">
        <v>4</v>
      </c>
      <c r="C29" s="5">
        <v>1400</v>
      </c>
      <c r="D29" s="5">
        <v>7050</v>
      </c>
      <c r="E29" s="6"/>
      <c r="F29" s="2"/>
      <c r="G29" s="2"/>
      <c r="H29" s="2"/>
      <c r="I29" s="2"/>
      <c r="J29" s="2"/>
      <c r="K29" s="2"/>
      <c r="L29" s="2"/>
      <c r="M29" s="2"/>
      <c r="N29" s="4">
        <v>28</v>
      </c>
      <c r="O29" s="4" t="s">
        <v>4</v>
      </c>
      <c r="P29" s="4">
        <f t="shared" si="0"/>
        <v>1</v>
      </c>
      <c r="Q29" s="5">
        <v>1400</v>
      </c>
      <c r="R29" s="5">
        <v>7050</v>
      </c>
      <c r="T29" s="20">
        <v>4</v>
      </c>
      <c r="U29" s="20">
        <v>9312.5223541548621</v>
      </c>
      <c r="V29" s="20">
        <v>-312.52235415486211</v>
      </c>
      <c r="W29"/>
      <c r="X29"/>
      <c r="Y29"/>
      <c r="Z29"/>
      <c r="AA29"/>
      <c r="AB29"/>
      <c r="AE29" s="4">
        <v>28</v>
      </c>
      <c r="AF29" s="4" t="s">
        <v>4</v>
      </c>
      <c r="AG29" s="4">
        <f t="shared" si="1"/>
        <v>1</v>
      </c>
      <c r="AH29" s="5">
        <v>1400</v>
      </c>
      <c r="AI29" s="5">
        <f t="shared" si="2"/>
        <v>1960000</v>
      </c>
      <c r="AJ29" s="5">
        <f t="shared" si="3"/>
        <v>1400</v>
      </c>
      <c r="AK29" s="5">
        <v>7050</v>
      </c>
      <c r="AM29" s="20">
        <v>4</v>
      </c>
      <c r="AN29" s="20">
        <v>9306.1155941028483</v>
      </c>
      <c r="AO29" s="20">
        <v>-306.11559410284826</v>
      </c>
      <c r="AP29"/>
      <c r="AQ29"/>
      <c r="AR29"/>
      <c r="AS29"/>
      <c r="AT29"/>
      <c r="AU29"/>
      <c r="AY29" s="20">
        <v>3</v>
      </c>
      <c r="AZ29" s="20">
        <v>8488.2537920392078</v>
      </c>
      <c r="BA29" s="20">
        <v>1411.7462079607922</v>
      </c>
      <c r="BB29"/>
      <c r="BC29"/>
      <c r="BD29"/>
      <c r="BE29"/>
      <c r="BF29"/>
      <c r="BG29"/>
      <c r="BL29" s="20">
        <v>2</v>
      </c>
      <c r="BM29" s="20">
        <v>13028.861104817088</v>
      </c>
      <c r="BN29" s="20">
        <v>1971.1388951829122</v>
      </c>
      <c r="BO29"/>
      <c r="BP29"/>
      <c r="BQ29"/>
      <c r="BR29"/>
      <c r="BS29"/>
      <c r="BT29"/>
    </row>
    <row r="30" spans="1:72" x14ac:dyDescent="0.35">
      <c r="A30" s="4">
        <v>29</v>
      </c>
      <c r="B30" s="4" t="s">
        <v>4</v>
      </c>
      <c r="C30" s="5">
        <v>1250</v>
      </c>
      <c r="D30" s="5">
        <v>9100</v>
      </c>
      <c r="E30" s="6"/>
      <c r="F30" s="2"/>
      <c r="G30" s="2"/>
      <c r="H30" s="2"/>
      <c r="I30" s="2"/>
      <c r="J30" s="2"/>
      <c r="K30" s="2"/>
      <c r="L30" s="2"/>
      <c r="M30" s="2"/>
      <c r="N30" s="4">
        <v>29</v>
      </c>
      <c r="O30" s="4" t="s">
        <v>4</v>
      </c>
      <c r="P30" s="4">
        <f t="shared" si="0"/>
        <v>1</v>
      </c>
      <c r="Q30" s="5">
        <v>1250</v>
      </c>
      <c r="R30" s="5">
        <v>9100</v>
      </c>
      <c r="T30" s="20">
        <v>5</v>
      </c>
      <c r="U30" s="20">
        <v>11050.575058032815</v>
      </c>
      <c r="V30" s="20">
        <v>-2300.5750580328149</v>
      </c>
      <c r="W30"/>
      <c r="X30"/>
      <c r="Y30"/>
      <c r="Z30"/>
      <c r="AA30"/>
      <c r="AB30"/>
      <c r="AE30" s="4">
        <v>29</v>
      </c>
      <c r="AF30" s="4" t="s">
        <v>4</v>
      </c>
      <c r="AG30" s="4">
        <f t="shared" si="1"/>
        <v>1</v>
      </c>
      <c r="AH30" s="5">
        <v>1250</v>
      </c>
      <c r="AI30" s="5">
        <f t="shared" si="2"/>
        <v>1562500</v>
      </c>
      <c r="AJ30" s="5">
        <f t="shared" si="3"/>
        <v>1250</v>
      </c>
      <c r="AK30" s="5">
        <v>9100</v>
      </c>
      <c r="AM30" s="20">
        <v>5</v>
      </c>
      <c r="AN30" s="20">
        <v>11096.499144792175</v>
      </c>
      <c r="AO30" s="20">
        <v>-2346.4991447921748</v>
      </c>
      <c r="AP30"/>
      <c r="AQ30"/>
      <c r="AR30"/>
      <c r="AS30"/>
      <c r="AT30"/>
      <c r="AU30"/>
      <c r="AY30" s="20">
        <v>4</v>
      </c>
      <c r="AZ30" s="20">
        <v>9198.6284223636831</v>
      </c>
      <c r="BA30" s="20">
        <v>-198.62842236368306</v>
      </c>
      <c r="BB30"/>
      <c r="BC30"/>
      <c r="BD30"/>
      <c r="BE30"/>
      <c r="BF30"/>
      <c r="BG30"/>
      <c r="BL30" s="20">
        <v>3</v>
      </c>
      <c r="BM30" s="20">
        <v>8824.4018287619347</v>
      </c>
      <c r="BN30" s="20">
        <v>1075.5981712380653</v>
      </c>
      <c r="BO30"/>
      <c r="BP30"/>
      <c r="BQ30"/>
      <c r="BR30"/>
      <c r="BS30"/>
      <c r="BT30"/>
    </row>
    <row r="31" spans="1:72" x14ac:dyDescent="0.35">
      <c r="A31" s="4">
        <v>30</v>
      </c>
      <c r="B31" s="4" t="s">
        <v>4</v>
      </c>
      <c r="C31" s="5">
        <v>1350</v>
      </c>
      <c r="D31" s="5">
        <v>9100</v>
      </c>
      <c r="E31" s="6"/>
      <c r="F31" s="2"/>
      <c r="G31" s="2"/>
      <c r="H31" s="2"/>
      <c r="I31" s="2"/>
      <c r="J31" s="2"/>
      <c r="K31" s="2"/>
      <c r="L31" s="2"/>
      <c r="M31" s="2"/>
      <c r="N31" s="4">
        <v>30</v>
      </c>
      <c r="O31" s="4" t="s">
        <v>4</v>
      </c>
      <c r="P31" s="4">
        <f t="shared" si="0"/>
        <v>1</v>
      </c>
      <c r="Q31" s="5">
        <v>1350</v>
      </c>
      <c r="R31" s="5">
        <v>9100</v>
      </c>
      <c r="T31" s="20">
        <v>6</v>
      </c>
      <c r="U31" s="20">
        <v>13692.835891107654</v>
      </c>
      <c r="V31" s="20">
        <v>-392.83589110765388</v>
      </c>
      <c r="W31"/>
      <c r="X31"/>
      <c r="Y31"/>
      <c r="Z31"/>
      <c r="AA31"/>
      <c r="AB31"/>
      <c r="AE31" s="4">
        <v>30</v>
      </c>
      <c r="AF31" s="4" t="s">
        <v>4</v>
      </c>
      <c r="AG31" s="4">
        <f t="shared" si="1"/>
        <v>1</v>
      </c>
      <c r="AH31" s="5">
        <v>1350</v>
      </c>
      <c r="AI31" s="5">
        <f t="shared" si="2"/>
        <v>1822500</v>
      </c>
      <c r="AJ31" s="5">
        <f t="shared" si="3"/>
        <v>1350</v>
      </c>
      <c r="AK31" s="5">
        <v>9100</v>
      </c>
      <c r="AM31" s="20">
        <v>6</v>
      </c>
      <c r="AN31" s="20">
        <v>13708.84783977185</v>
      </c>
      <c r="AO31" s="20">
        <v>-408.84783977184998</v>
      </c>
      <c r="AP31"/>
      <c r="AQ31"/>
      <c r="AR31"/>
      <c r="AS31"/>
      <c r="AT31"/>
      <c r="AU31"/>
      <c r="AY31" s="20">
        <v>5</v>
      </c>
      <c r="AZ31" s="20">
        <v>10498.748488133559</v>
      </c>
      <c r="BA31" s="20">
        <v>-1748.7484881335586</v>
      </c>
      <c r="BB31"/>
      <c r="BC31"/>
      <c r="BD31"/>
      <c r="BE31"/>
      <c r="BF31"/>
      <c r="BG31"/>
      <c r="BL31" s="20">
        <v>4</v>
      </c>
      <c r="BM31" s="20">
        <v>9283.7639282645778</v>
      </c>
      <c r="BN31" s="20">
        <v>-283.76392826457777</v>
      </c>
      <c r="BO31"/>
      <c r="BP31"/>
      <c r="BQ31"/>
      <c r="BR31"/>
      <c r="BS31"/>
      <c r="BT31"/>
    </row>
    <row r="32" spans="1:72" x14ac:dyDescent="0.35">
      <c r="A32" s="4">
        <v>31</v>
      </c>
      <c r="B32" s="4" t="s">
        <v>5</v>
      </c>
      <c r="C32" s="5">
        <v>2050</v>
      </c>
      <c r="D32" s="5">
        <v>17500</v>
      </c>
      <c r="E32" s="6"/>
      <c r="F32" s="2"/>
      <c r="G32" s="2"/>
      <c r="H32" s="2"/>
      <c r="I32" s="2"/>
      <c r="J32" s="2"/>
      <c r="K32" s="2"/>
      <c r="L32" s="2"/>
      <c r="M32" s="2"/>
      <c r="N32" s="4">
        <v>31</v>
      </c>
      <c r="O32" s="4" t="s">
        <v>5</v>
      </c>
      <c r="P32" s="4">
        <f t="shared" si="0"/>
        <v>0</v>
      </c>
      <c r="Q32" s="5">
        <v>2050</v>
      </c>
      <c r="R32" s="5">
        <v>17500</v>
      </c>
      <c r="T32" s="20">
        <v>7</v>
      </c>
      <c r="U32" s="20">
        <v>17748.292200156211</v>
      </c>
      <c r="V32" s="20">
        <v>2501.707799843789</v>
      </c>
      <c r="W32"/>
      <c r="X32"/>
      <c r="Y32"/>
      <c r="Z32"/>
      <c r="AA32"/>
      <c r="AB32"/>
      <c r="AE32" s="4">
        <v>31</v>
      </c>
      <c r="AF32" s="4" t="s">
        <v>5</v>
      </c>
      <c r="AG32" s="4">
        <f t="shared" si="1"/>
        <v>0</v>
      </c>
      <c r="AH32" s="5">
        <v>2050</v>
      </c>
      <c r="AI32" s="5">
        <f t="shared" si="2"/>
        <v>4202500</v>
      </c>
      <c r="AJ32" s="5">
        <f t="shared" si="3"/>
        <v>0</v>
      </c>
      <c r="AK32" s="5">
        <v>17500</v>
      </c>
      <c r="AM32" s="20">
        <v>7</v>
      </c>
      <c r="AN32" s="20">
        <v>17886.409458046946</v>
      </c>
      <c r="AO32" s="20">
        <v>2363.5905419530536</v>
      </c>
      <c r="AP32"/>
      <c r="AQ32"/>
      <c r="AR32"/>
      <c r="AS32"/>
      <c r="AT32"/>
      <c r="AU32"/>
      <c r="AY32" s="20">
        <v>6</v>
      </c>
      <c r="AZ32" s="20">
        <v>13242.595433750648</v>
      </c>
      <c r="BA32" s="20">
        <v>57.404566249351774</v>
      </c>
      <c r="BB32"/>
      <c r="BC32"/>
      <c r="BD32"/>
      <c r="BE32"/>
      <c r="BF32"/>
      <c r="BG32"/>
      <c r="BL32" s="20">
        <v>5</v>
      </c>
      <c r="BM32" s="20">
        <v>10199.02319347744</v>
      </c>
      <c r="BN32" s="20">
        <v>-1449.0231934774401</v>
      </c>
      <c r="BO32"/>
      <c r="BP32"/>
      <c r="BQ32"/>
      <c r="BR32"/>
      <c r="BS32"/>
      <c r="BT32"/>
    </row>
    <row r="33" spans="1:72" x14ac:dyDescent="0.35">
      <c r="A33" s="4">
        <v>32</v>
      </c>
      <c r="B33" s="4" t="s">
        <v>5</v>
      </c>
      <c r="C33" s="5">
        <v>2500</v>
      </c>
      <c r="D33" s="5">
        <v>21750</v>
      </c>
      <c r="E33" s="6"/>
      <c r="F33" s="7"/>
      <c r="G33" s="7"/>
      <c r="H33" s="7"/>
      <c r="I33" s="7"/>
      <c r="J33" s="7"/>
      <c r="K33" s="7"/>
      <c r="L33" s="7"/>
      <c r="M33" s="2"/>
      <c r="N33" s="4">
        <v>32</v>
      </c>
      <c r="O33" s="4" t="s">
        <v>5</v>
      </c>
      <c r="P33" s="4">
        <f t="shared" si="0"/>
        <v>0</v>
      </c>
      <c r="Q33" s="5">
        <v>2500</v>
      </c>
      <c r="R33" s="5">
        <v>21750</v>
      </c>
      <c r="T33" s="20">
        <v>8</v>
      </c>
      <c r="U33" s="20">
        <v>12244.458637876027</v>
      </c>
      <c r="V33" s="20">
        <v>-794.45863787602684</v>
      </c>
      <c r="W33"/>
      <c r="X33"/>
      <c r="Y33"/>
      <c r="Z33"/>
      <c r="AA33"/>
      <c r="AB33"/>
      <c r="AE33" s="4">
        <v>32</v>
      </c>
      <c r="AF33" s="4" t="s">
        <v>5</v>
      </c>
      <c r="AG33" s="4">
        <f t="shared" si="1"/>
        <v>0</v>
      </c>
      <c r="AH33" s="5">
        <v>2500</v>
      </c>
      <c r="AI33" s="5">
        <f t="shared" si="2"/>
        <v>6250000</v>
      </c>
      <c r="AJ33" s="5">
        <f t="shared" si="3"/>
        <v>0</v>
      </c>
      <c r="AK33" s="5">
        <v>21750</v>
      </c>
      <c r="AM33" s="20">
        <v>8</v>
      </c>
      <c r="AN33" s="20">
        <v>12216.861547530745</v>
      </c>
      <c r="AO33" s="20">
        <v>-766.86154753074516</v>
      </c>
      <c r="AP33"/>
      <c r="AQ33"/>
      <c r="AR33"/>
      <c r="AS33"/>
      <c r="AT33"/>
      <c r="AU33"/>
      <c r="AY33" s="20">
        <v>7</v>
      </c>
      <c r="AZ33" s="20">
        <v>18340.317944605933</v>
      </c>
      <c r="BA33" s="20">
        <v>1909.682055394067</v>
      </c>
      <c r="BB33"/>
      <c r="BC33"/>
      <c r="BD33"/>
      <c r="BE33"/>
      <c r="BF33"/>
      <c r="BG33"/>
      <c r="BL33" s="20">
        <v>6</v>
      </c>
      <c r="BM33" s="20">
        <v>13303.029665686819</v>
      </c>
      <c r="BN33" s="20">
        <v>-3.0296656868194987</v>
      </c>
      <c r="BO33"/>
      <c r="BP33"/>
      <c r="BQ33"/>
      <c r="BR33"/>
      <c r="BS33"/>
      <c r="BT33"/>
    </row>
    <row r="34" spans="1:72" x14ac:dyDescent="0.35">
      <c r="A34" s="4">
        <v>33</v>
      </c>
      <c r="B34" s="4" t="s">
        <v>5</v>
      </c>
      <c r="C34" s="5">
        <v>2450</v>
      </c>
      <c r="D34" s="5">
        <v>19750</v>
      </c>
      <c r="E34" s="6"/>
      <c r="F34" s="7"/>
      <c r="G34" s="7"/>
      <c r="H34" s="7"/>
      <c r="I34" s="7"/>
      <c r="J34" s="7"/>
      <c r="K34" s="7"/>
      <c r="L34" s="7"/>
      <c r="M34" s="2"/>
      <c r="N34" s="4">
        <v>33</v>
      </c>
      <c r="O34" s="4" t="s">
        <v>5</v>
      </c>
      <c r="P34" s="4">
        <f t="shared" si="0"/>
        <v>0</v>
      </c>
      <c r="Q34" s="5">
        <v>2450</v>
      </c>
      <c r="R34" s="5">
        <v>19750</v>
      </c>
      <c r="T34" s="20">
        <v>9</v>
      </c>
      <c r="U34" s="20">
        <v>11085.756835290724</v>
      </c>
      <c r="V34" s="20">
        <v>264.24316470927624</v>
      </c>
      <c r="W34"/>
      <c r="X34"/>
      <c r="Y34"/>
      <c r="Z34"/>
      <c r="AA34"/>
      <c r="AB34"/>
      <c r="AE34" s="4">
        <v>33</v>
      </c>
      <c r="AF34" s="4" t="s">
        <v>5</v>
      </c>
      <c r="AG34" s="4">
        <f t="shared" si="1"/>
        <v>0</v>
      </c>
      <c r="AH34" s="5">
        <v>2450</v>
      </c>
      <c r="AI34" s="5">
        <f t="shared" si="2"/>
        <v>6002500</v>
      </c>
      <c r="AJ34" s="5">
        <f t="shared" si="3"/>
        <v>0</v>
      </c>
      <c r="AK34" s="5">
        <v>19750</v>
      </c>
      <c r="AM34" s="20">
        <v>9</v>
      </c>
      <c r="AN34" s="20">
        <v>11023.272513737858</v>
      </c>
      <c r="AO34" s="20">
        <v>326.72748626214161</v>
      </c>
      <c r="AP34"/>
      <c r="AQ34"/>
      <c r="AR34"/>
      <c r="AS34"/>
      <c r="AT34"/>
      <c r="AU34"/>
      <c r="AY34" s="20">
        <v>8</v>
      </c>
      <c r="AZ34" s="20">
        <v>12200.116589737238</v>
      </c>
      <c r="BA34" s="20">
        <v>-750.11658973723752</v>
      </c>
      <c r="BB34"/>
      <c r="BC34"/>
      <c r="BD34"/>
      <c r="BE34"/>
      <c r="BF34"/>
      <c r="BG34"/>
      <c r="BL34" s="20">
        <v>7</v>
      </c>
      <c r="BM34" s="20">
        <v>18471.089584517882</v>
      </c>
      <c r="BN34" s="20">
        <v>1778.910415482118</v>
      </c>
      <c r="BO34"/>
      <c r="BP34"/>
      <c r="BQ34"/>
      <c r="BR34"/>
      <c r="BS34"/>
      <c r="BT34"/>
    </row>
    <row r="35" spans="1:72" x14ac:dyDescent="0.35">
      <c r="A35" s="4">
        <v>34</v>
      </c>
      <c r="B35" s="4" t="s">
        <v>5</v>
      </c>
      <c r="C35" s="5">
        <v>2000</v>
      </c>
      <c r="D35" s="5">
        <v>18000</v>
      </c>
      <c r="E35" s="6"/>
      <c r="F35" s="7"/>
      <c r="G35" s="7"/>
      <c r="H35" s="7"/>
      <c r="I35" s="7"/>
      <c r="J35" s="7"/>
      <c r="K35" s="7"/>
      <c r="L35" s="7"/>
      <c r="M35" s="2"/>
      <c r="N35" s="4">
        <v>34</v>
      </c>
      <c r="O35" s="4" t="s">
        <v>5</v>
      </c>
      <c r="P35" s="4">
        <f t="shared" si="0"/>
        <v>0</v>
      </c>
      <c r="Q35" s="5">
        <v>2000</v>
      </c>
      <c r="R35" s="5">
        <v>18000</v>
      </c>
      <c r="T35" s="20">
        <v>10</v>
      </c>
      <c r="U35" s="20">
        <v>10760.899607386489</v>
      </c>
      <c r="V35" s="20">
        <v>-1560.8996073864892</v>
      </c>
      <c r="W35"/>
      <c r="X35"/>
      <c r="Y35"/>
      <c r="Z35"/>
      <c r="AA35"/>
      <c r="AB35"/>
      <c r="AE35" s="4">
        <v>34</v>
      </c>
      <c r="AF35" s="4" t="s">
        <v>5</v>
      </c>
      <c r="AG35" s="4">
        <f t="shared" si="1"/>
        <v>0</v>
      </c>
      <c r="AH35" s="5">
        <v>2000</v>
      </c>
      <c r="AI35" s="5">
        <f t="shared" si="2"/>
        <v>4000000</v>
      </c>
      <c r="AJ35" s="5">
        <f t="shared" si="3"/>
        <v>0</v>
      </c>
      <c r="AK35" s="5">
        <v>18000</v>
      </c>
      <c r="AM35" s="20">
        <v>10</v>
      </c>
      <c r="AN35" s="20">
        <v>10798.101886343953</v>
      </c>
      <c r="AO35" s="20">
        <v>-1598.1018863439531</v>
      </c>
      <c r="AP35"/>
      <c r="AQ35"/>
      <c r="AR35"/>
      <c r="AS35"/>
      <c r="AT35"/>
      <c r="AU35"/>
      <c r="AY35" s="20">
        <v>9</v>
      </c>
      <c r="AZ35" s="20">
        <v>11661.006232249209</v>
      </c>
      <c r="BA35" s="20">
        <v>-311.00623224920855</v>
      </c>
      <c r="BB35"/>
      <c r="BC35"/>
      <c r="BD35"/>
      <c r="BE35"/>
      <c r="BF35"/>
      <c r="BG35"/>
      <c r="BL35" s="20">
        <v>8</v>
      </c>
      <c r="BM35" s="20">
        <v>12058.824962924335</v>
      </c>
      <c r="BN35" s="20">
        <v>-608.82496292433461</v>
      </c>
      <c r="BO35"/>
      <c r="BP35"/>
      <c r="BQ35"/>
      <c r="BR35"/>
      <c r="BS35"/>
      <c r="BT35"/>
    </row>
    <row r="36" spans="1:72" x14ac:dyDescent="0.35">
      <c r="A36" s="4">
        <v>35</v>
      </c>
      <c r="B36" s="4" t="s">
        <v>4</v>
      </c>
      <c r="C36" s="5">
        <v>1550</v>
      </c>
      <c r="D36" s="5">
        <v>9100</v>
      </c>
      <c r="E36" s="6"/>
      <c r="F36" s="7"/>
      <c r="G36" s="7"/>
      <c r="H36" s="7"/>
      <c r="I36" s="7"/>
      <c r="J36" s="7"/>
      <c r="K36" s="7"/>
      <c r="L36" s="7"/>
      <c r="M36" s="2"/>
      <c r="N36" s="4">
        <v>35</v>
      </c>
      <c r="O36" s="4" t="s">
        <v>4</v>
      </c>
      <c r="P36" s="4">
        <f t="shared" si="0"/>
        <v>1</v>
      </c>
      <c r="Q36" s="5">
        <v>1550</v>
      </c>
      <c r="R36" s="5">
        <v>9100</v>
      </c>
      <c r="T36" s="20">
        <v>11</v>
      </c>
      <c r="U36" s="20">
        <v>14561.862243046631</v>
      </c>
      <c r="V36" s="20">
        <v>-1061.8622430466312</v>
      </c>
      <c r="W36"/>
      <c r="X36"/>
      <c r="Y36"/>
      <c r="Z36"/>
      <c r="AA36"/>
      <c r="AB36"/>
      <c r="AE36" s="4">
        <v>35</v>
      </c>
      <c r="AF36" s="4" t="s">
        <v>4</v>
      </c>
      <c r="AG36" s="4">
        <f t="shared" si="1"/>
        <v>1</v>
      </c>
      <c r="AH36" s="5">
        <v>1550</v>
      </c>
      <c r="AI36" s="5">
        <f t="shared" si="2"/>
        <v>2402500</v>
      </c>
      <c r="AJ36" s="5">
        <f t="shared" si="3"/>
        <v>1550</v>
      </c>
      <c r="AK36" s="5">
        <v>9100</v>
      </c>
      <c r="AM36" s="20">
        <v>11</v>
      </c>
      <c r="AN36" s="20">
        <v>14604.039615116513</v>
      </c>
      <c r="AO36" s="20">
        <v>-1104.0396151165132</v>
      </c>
      <c r="AP36"/>
      <c r="AQ36"/>
      <c r="AR36"/>
      <c r="AS36"/>
      <c r="AT36"/>
      <c r="AU36"/>
      <c r="AY36" s="20">
        <v>10</v>
      </c>
      <c r="AZ36" s="20">
        <v>10241.107266377094</v>
      </c>
      <c r="BA36" s="20">
        <v>-1041.1072663770938</v>
      </c>
      <c r="BB36"/>
      <c r="BC36"/>
      <c r="BD36"/>
      <c r="BE36"/>
      <c r="BF36"/>
      <c r="BG36"/>
      <c r="BL36" s="20">
        <v>9</v>
      </c>
      <c r="BM36" s="20">
        <v>11291.409783569456</v>
      </c>
      <c r="BN36" s="20">
        <v>58.590216430544388</v>
      </c>
      <c r="BO36"/>
      <c r="BP36"/>
      <c r="BQ36"/>
      <c r="BR36"/>
      <c r="BS36"/>
      <c r="BT36"/>
    </row>
    <row r="37" spans="1:72" x14ac:dyDescent="0.35">
      <c r="A37" s="4">
        <v>36</v>
      </c>
      <c r="B37" s="4" t="s">
        <v>5</v>
      </c>
      <c r="C37" s="5">
        <v>2150</v>
      </c>
      <c r="D37" s="5">
        <v>16200</v>
      </c>
      <c r="E37" s="6"/>
      <c r="F37" s="2"/>
      <c r="G37" s="2"/>
      <c r="H37" s="2"/>
      <c r="I37" s="2"/>
      <c r="J37" s="2"/>
      <c r="K37" s="2"/>
      <c r="L37" s="2"/>
      <c r="M37" s="2"/>
      <c r="N37" s="4">
        <v>36</v>
      </c>
      <c r="O37" s="4" t="s">
        <v>5</v>
      </c>
      <c r="P37" s="4">
        <f t="shared" si="0"/>
        <v>0</v>
      </c>
      <c r="Q37" s="5">
        <v>2150</v>
      </c>
      <c r="R37" s="5">
        <v>16200</v>
      </c>
      <c r="T37" s="20">
        <v>12</v>
      </c>
      <c r="U37" s="20">
        <v>12244.458637876027</v>
      </c>
      <c r="V37" s="20">
        <v>355.54136212397316</v>
      </c>
      <c r="W37"/>
      <c r="X37"/>
      <c r="Y37"/>
      <c r="Z37"/>
      <c r="AA37"/>
      <c r="AB37"/>
      <c r="AE37" s="4">
        <v>36</v>
      </c>
      <c r="AF37" s="4" t="s">
        <v>5</v>
      </c>
      <c r="AG37" s="4">
        <f t="shared" si="1"/>
        <v>0</v>
      </c>
      <c r="AH37" s="5">
        <v>2150</v>
      </c>
      <c r="AI37" s="5">
        <f t="shared" si="2"/>
        <v>4622500</v>
      </c>
      <c r="AJ37" s="5">
        <f t="shared" si="3"/>
        <v>0</v>
      </c>
      <c r="AK37" s="5">
        <v>16200</v>
      </c>
      <c r="AM37" s="20">
        <v>12</v>
      </c>
      <c r="AN37" s="20">
        <v>12216.861547530745</v>
      </c>
      <c r="AO37" s="20">
        <v>383.13845246925484</v>
      </c>
      <c r="AP37"/>
      <c r="AQ37"/>
      <c r="AR37"/>
      <c r="AS37"/>
      <c r="AT37"/>
      <c r="AU37"/>
      <c r="AY37" s="20">
        <v>11</v>
      </c>
      <c r="AZ37" s="20">
        <v>14064.664551973827</v>
      </c>
      <c r="BA37" s="20">
        <v>-564.66455197382675</v>
      </c>
      <c r="BB37"/>
      <c r="BC37"/>
      <c r="BD37"/>
      <c r="BE37"/>
      <c r="BF37"/>
      <c r="BG37"/>
      <c r="BL37" s="20">
        <v>10</v>
      </c>
      <c r="BM37" s="20">
        <v>10014.820457212089</v>
      </c>
      <c r="BN37" s="20">
        <v>-814.82045721208851</v>
      </c>
      <c r="BO37"/>
      <c r="BP37"/>
      <c r="BQ37"/>
      <c r="BR37"/>
      <c r="BS37"/>
      <c r="BT37"/>
    </row>
    <row r="38" spans="1:72" x14ac:dyDescent="0.35">
      <c r="A38" s="4">
        <v>37</v>
      </c>
      <c r="B38" s="4" t="s">
        <v>5</v>
      </c>
      <c r="C38" s="5">
        <v>900</v>
      </c>
      <c r="D38" s="5">
        <v>10900</v>
      </c>
      <c r="E38" s="6"/>
      <c r="F38" s="2"/>
      <c r="G38" s="2"/>
      <c r="H38" s="2"/>
      <c r="I38" s="2"/>
      <c r="J38" s="2"/>
      <c r="K38" s="2"/>
      <c r="L38" s="2"/>
      <c r="M38" s="2"/>
      <c r="N38" s="4">
        <v>37</v>
      </c>
      <c r="O38" s="4" t="s">
        <v>5</v>
      </c>
      <c r="P38" s="4">
        <f t="shared" si="0"/>
        <v>0</v>
      </c>
      <c r="Q38" s="5">
        <v>900</v>
      </c>
      <c r="R38" s="5">
        <v>10900</v>
      </c>
      <c r="T38" s="20">
        <v>13</v>
      </c>
      <c r="U38" s="20">
        <v>8443.4960022158848</v>
      </c>
      <c r="V38" s="20">
        <v>1506.5039977841152</v>
      </c>
      <c r="W38"/>
      <c r="X38"/>
      <c r="Y38"/>
      <c r="Z38"/>
      <c r="AA38"/>
      <c r="AB38"/>
      <c r="AE38" s="4">
        <v>37</v>
      </c>
      <c r="AF38" s="4" t="s">
        <v>5</v>
      </c>
      <c r="AG38" s="4">
        <f t="shared" si="1"/>
        <v>0</v>
      </c>
      <c r="AH38" s="5">
        <v>900</v>
      </c>
      <c r="AI38" s="5">
        <f t="shared" si="2"/>
        <v>810000</v>
      </c>
      <c r="AJ38" s="5">
        <f t="shared" si="3"/>
        <v>0</v>
      </c>
      <c r="AK38" s="5">
        <v>10900</v>
      </c>
      <c r="AM38" s="20">
        <v>13</v>
      </c>
      <c r="AN38" s="20">
        <v>8410.9238187581832</v>
      </c>
      <c r="AO38" s="20">
        <v>1539.0761812418168</v>
      </c>
      <c r="AP38"/>
      <c r="AQ38"/>
      <c r="AR38"/>
      <c r="AS38"/>
      <c r="AT38"/>
      <c r="AU38"/>
      <c r="AY38" s="20">
        <v>12</v>
      </c>
      <c r="AZ38" s="20">
        <v>12200.116589737238</v>
      </c>
      <c r="BA38" s="20">
        <v>399.88341026276248</v>
      </c>
      <c r="BB38"/>
      <c r="BC38"/>
      <c r="BD38"/>
      <c r="BE38"/>
      <c r="BF38"/>
      <c r="BG38"/>
      <c r="BL38" s="20">
        <v>11</v>
      </c>
      <c r="BM38" s="20">
        <v>14201.518209247719</v>
      </c>
      <c r="BN38" s="20">
        <v>-701.51820924771891</v>
      </c>
      <c r="BO38"/>
      <c r="BP38"/>
      <c r="BQ38"/>
      <c r="BR38"/>
      <c r="BS38"/>
      <c r="BT38"/>
    </row>
    <row r="39" spans="1:72" x14ac:dyDescent="0.35">
      <c r="A39" s="4">
        <v>38</v>
      </c>
      <c r="B39" s="4" t="s">
        <v>4</v>
      </c>
      <c r="C39" s="5">
        <v>1400</v>
      </c>
      <c r="D39" s="5">
        <v>11850</v>
      </c>
      <c r="E39" s="2"/>
      <c r="F39" s="2"/>
      <c r="G39" s="2"/>
      <c r="H39" s="2"/>
      <c r="I39" s="2"/>
      <c r="J39" s="2"/>
      <c r="K39" s="2"/>
      <c r="L39" s="2"/>
      <c r="M39" s="2"/>
      <c r="N39" s="4">
        <v>38</v>
      </c>
      <c r="O39" s="4" t="s">
        <v>4</v>
      </c>
      <c r="P39" s="4">
        <f t="shared" si="0"/>
        <v>1</v>
      </c>
      <c r="Q39" s="5">
        <v>1400</v>
      </c>
      <c r="R39" s="5">
        <v>11850</v>
      </c>
      <c r="T39" s="20">
        <v>14</v>
      </c>
      <c r="U39" s="20">
        <v>7864.1451009232351</v>
      </c>
      <c r="V39" s="20">
        <v>2035.8548990767649</v>
      </c>
      <c r="W39"/>
      <c r="X39"/>
      <c r="Y39"/>
      <c r="Z39"/>
      <c r="AA39"/>
      <c r="AB39"/>
      <c r="AE39" s="4">
        <v>38</v>
      </c>
      <c r="AF39" s="4" t="s">
        <v>4</v>
      </c>
      <c r="AG39" s="4">
        <f t="shared" si="1"/>
        <v>1</v>
      </c>
      <c r="AH39" s="5">
        <v>1400</v>
      </c>
      <c r="AI39" s="5">
        <f t="shared" si="2"/>
        <v>1960000</v>
      </c>
      <c r="AJ39" s="5">
        <f t="shared" si="3"/>
        <v>1400</v>
      </c>
      <c r="AK39" s="5">
        <v>11850</v>
      </c>
      <c r="AM39" s="20">
        <v>14</v>
      </c>
      <c r="AN39" s="20">
        <v>7814.1293018617416</v>
      </c>
      <c r="AO39" s="20">
        <v>2085.8706981382584</v>
      </c>
      <c r="AP39"/>
      <c r="AQ39"/>
      <c r="AR39"/>
      <c r="AS39"/>
      <c r="AT39"/>
      <c r="AU39"/>
      <c r="AY39" s="20">
        <v>13</v>
      </c>
      <c r="AZ39" s="20">
        <v>8769.7229277707702</v>
      </c>
      <c r="BA39" s="20">
        <v>1180.2770722292298</v>
      </c>
      <c r="BB39"/>
      <c r="BC39"/>
      <c r="BD39"/>
      <c r="BE39"/>
      <c r="BF39"/>
      <c r="BG39"/>
      <c r="BL39" s="20">
        <v>12</v>
      </c>
      <c r="BM39" s="20">
        <v>12058.824962924335</v>
      </c>
      <c r="BN39" s="20">
        <v>541.17503707566539</v>
      </c>
      <c r="BO39"/>
      <c r="BP39"/>
      <c r="BQ39"/>
      <c r="BR39"/>
      <c r="BS39"/>
      <c r="BT39"/>
    </row>
    <row r="40" spans="1:72" x14ac:dyDescent="0.35">
      <c r="A40" s="4">
        <v>39</v>
      </c>
      <c r="B40" s="4" t="s">
        <v>5</v>
      </c>
      <c r="C40" s="5">
        <v>1700</v>
      </c>
      <c r="D40" s="5">
        <v>12600</v>
      </c>
      <c r="E40" s="2"/>
      <c r="F40" s="2"/>
      <c r="G40" s="2"/>
      <c r="H40" s="2"/>
      <c r="I40" s="2"/>
      <c r="J40" s="2"/>
      <c r="K40" s="2"/>
      <c r="L40" s="2"/>
      <c r="M40" s="2"/>
      <c r="N40" s="4">
        <v>39</v>
      </c>
      <c r="O40" s="4" t="s">
        <v>5</v>
      </c>
      <c r="P40" s="4">
        <f t="shared" si="0"/>
        <v>0</v>
      </c>
      <c r="Q40" s="5">
        <v>1700</v>
      </c>
      <c r="R40" s="5">
        <v>12600</v>
      </c>
      <c r="T40" s="20">
        <v>15</v>
      </c>
      <c r="U40" s="20">
        <v>9312.5223541548621</v>
      </c>
      <c r="V40" s="20">
        <v>-812.52235415486211</v>
      </c>
      <c r="W40"/>
      <c r="X40"/>
      <c r="Y40"/>
      <c r="Z40"/>
      <c r="AA40"/>
      <c r="AB40"/>
      <c r="AE40" s="4">
        <v>39</v>
      </c>
      <c r="AF40" s="4" t="s">
        <v>5</v>
      </c>
      <c r="AG40" s="4">
        <f t="shared" si="1"/>
        <v>0</v>
      </c>
      <c r="AH40" s="5">
        <v>1700</v>
      </c>
      <c r="AI40" s="5">
        <f t="shared" si="2"/>
        <v>2890000</v>
      </c>
      <c r="AJ40" s="5">
        <f t="shared" si="3"/>
        <v>0</v>
      </c>
      <c r="AK40" s="5">
        <v>12600</v>
      </c>
      <c r="AM40" s="20">
        <v>15</v>
      </c>
      <c r="AN40" s="20">
        <v>9306.1155941028483</v>
      </c>
      <c r="AO40" s="20">
        <v>-806.11559410284826</v>
      </c>
      <c r="AP40"/>
      <c r="AQ40"/>
      <c r="AR40"/>
      <c r="AS40"/>
      <c r="AT40"/>
      <c r="AU40"/>
      <c r="AY40" s="20">
        <v>14</v>
      </c>
      <c r="AZ40" s="20">
        <v>8565.6950196318012</v>
      </c>
      <c r="BA40" s="20">
        <v>1334.3049803681988</v>
      </c>
      <c r="BB40"/>
      <c r="BC40"/>
      <c r="BD40"/>
      <c r="BE40"/>
      <c r="BF40"/>
      <c r="BG40"/>
      <c r="BL40" s="20">
        <v>13</v>
      </c>
      <c r="BM40" s="20">
        <v>8997.0957327994784</v>
      </c>
      <c r="BN40" s="20">
        <v>952.90426720052164</v>
      </c>
      <c r="BO40"/>
      <c r="BP40"/>
      <c r="BQ40"/>
      <c r="BR40"/>
      <c r="BS40"/>
      <c r="BT40"/>
    </row>
    <row r="41" spans="1:72" x14ac:dyDescent="0.35">
      <c r="A41" s="4">
        <v>40</v>
      </c>
      <c r="B41" s="4" t="s">
        <v>5</v>
      </c>
      <c r="C41" s="5">
        <v>1900</v>
      </c>
      <c r="D41" s="5">
        <v>14200</v>
      </c>
      <c r="E41" s="2"/>
      <c r="F41" s="2"/>
      <c r="G41" s="2"/>
      <c r="H41" s="2"/>
      <c r="I41" s="2"/>
      <c r="J41" s="2"/>
      <c r="K41" s="2"/>
      <c r="L41" s="2"/>
      <c r="M41" s="2"/>
      <c r="N41" s="4">
        <v>40</v>
      </c>
      <c r="O41" s="4" t="s">
        <v>5</v>
      </c>
      <c r="P41" s="4">
        <f t="shared" si="0"/>
        <v>0</v>
      </c>
      <c r="Q41" s="5">
        <v>1900</v>
      </c>
      <c r="R41" s="5">
        <v>14200</v>
      </c>
      <c r="T41" s="20">
        <v>16</v>
      </c>
      <c r="U41" s="20">
        <v>10181.548706093839</v>
      </c>
      <c r="V41" s="20">
        <v>-1631.5487060938394</v>
      </c>
      <c r="W41"/>
      <c r="X41"/>
      <c r="Y41"/>
      <c r="Z41"/>
      <c r="AA41"/>
      <c r="AB41"/>
      <c r="AE41" s="4">
        <v>40</v>
      </c>
      <c r="AF41" s="4" t="s">
        <v>5</v>
      </c>
      <c r="AG41" s="4">
        <f t="shared" si="1"/>
        <v>0</v>
      </c>
      <c r="AH41" s="5">
        <v>1900</v>
      </c>
      <c r="AI41" s="5">
        <f t="shared" si="2"/>
        <v>3610000</v>
      </c>
      <c r="AJ41" s="5">
        <f t="shared" si="3"/>
        <v>0</v>
      </c>
      <c r="AK41" s="5">
        <v>14200</v>
      </c>
      <c r="AM41" s="20">
        <v>16</v>
      </c>
      <c r="AN41" s="20">
        <v>10201.307369447513</v>
      </c>
      <c r="AO41" s="20">
        <v>-1651.3073694475133</v>
      </c>
      <c r="AP41"/>
      <c r="AQ41"/>
      <c r="AR41"/>
      <c r="AS41"/>
      <c r="AT41"/>
      <c r="AU41"/>
      <c r="AY41" s="20">
        <v>15</v>
      </c>
      <c r="AZ41" s="20">
        <v>9198.6284223636831</v>
      </c>
      <c r="BA41" s="20">
        <v>-698.62842236368306</v>
      </c>
      <c r="BB41"/>
      <c r="BC41"/>
      <c r="BD41"/>
      <c r="BE41"/>
      <c r="BF41"/>
      <c r="BG41"/>
      <c r="BL41" s="20">
        <v>14</v>
      </c>
      <c r="BM41" s="20">
        <v>8869.3026532824988</v>
      </c>
      <c r="BN41" s="20">
        <v>1030.6973467175012</v>
      </c>
      <c r="BO41"/>
      <c r="BP41"/>
      <c r="BQ41"/>
      <c r="BR41"/>
      <c r="BS41"/>
      <c r="BT41"/>
    </row>
    <row r="42" spans="1:72" x14ac:dyDescent="0.35">
      <c r="A42" s="4">
        <v>41</v>
      </c>
      <c r="B42" s="4" t="s">
        <v>5</v>
      </c>
      <c r="C42" s="5">
        <v>1900</v>
      </c>
      <c r="D42" s="5">
        <v>15800</v>
      </c>
      <c r="E42" s="2"/>
      <c r="F42" s="2"/>
      <c r="G42" s="2"/>
      <c r="H42" s="2"/>
      <c r="I42" s="2"/>
      <c r="J42" s="2"/>
      <c r="K42" s="2"/>
      <c r="L42" s="2"/>
      <c r="M42" s="2"/>
      <c r="N42" s="4">
        <v>41</v>
      </c>
      <c r="O42" s="4" t="s">
        <v>5</v>
      </c>
      <c r="P42" s="4">
        <f t="shared" si="0"/>
        <v>0</v>
      </c>
      <c r="Q42" s="5">
        <v>1900</v>
      </c>
      <c r="R42" s="5">
        <v>15800</v>
      </c>
      <c r="T42" s="20">
        <v>17</v>
      </c>
      <c r="U42" s="20">
        <v>16879.265848217237</v>
      </c>
      <c r="V42" s="20">
        <v>-379.26584821723736</v>
      </c>
      <c r="W42"/>
      <c r="X42"/>
      <c r="Y42"/>
      <c r="Z42"/>
      <c r="AA42"/>
      <c r="AB42"/>
      <c r="AE42" s="4">
        <v>41</v>
      </c>
      <c r="AF42" s="4" t="s">
        <v>5</v>
      </c>
      <c r="AG42" s="4">
        <f t="shared" si="1"/>
        <v>0</v>
      </c>
      <c r="AH42" s="5">
        <v>1900</v>
      </c>
      <c r="AI42" s="5">
        <f t="shared" si="2"/>
        <v>3610000</v>
      </c>
      <c r="AJ42" s="5">
        <f t="shared" si="3"/>
        <v>0</v>
      </c>
      <c r="AK42" s="5">
        <v>15800</v>
      </c>
      <c r="AM42" s="20">
        <v>17</v>
      </c>
      <c r="AN42" s="20">
        <v>16991.217682702285</v>
      </c>
      <c r="AO42" s="20">
        <v>-491.21768270228495</v>
      </c>
      <c r="AP42"/>
      <c r="AQ42"/>
      <c r="AR42"/>
      <c r="AS42"/>
      <c r="AT42"/>
      <c r="AU42"/>
      <c r="AY42" s="20">
        <v>16</v>
      </c>
      <c r="AZ42" s="20">
        <v>9774.9702758179446</v>
      </c>
      <c r="BA42" s="20">
        <v>-1224.9702758179446</v>
      </c>
      <c r="BB42"/>
      <c r="BC42"/>
      <c r="BD42"/>
      <c r="BE42"/>
      <c r="BF42"/>
      <c r="BG42"/>
      <c r="BL42" s="20">
        <v>15</v>
      </c>
      <c r="BM42" s="20">
        <v>9283.7639282645778</v>
      </c>
      <c r="BN42" s="20">
        <v>-783.76392826457777</v>
      </c>
      <c r="BO42"/>
      <c r="BP42"/>
      <c r="BQ42"/>
      <c r="BR42"/>
      <c r="BS42"/>
      <c r="BT42"/>
    </row>
    <row r="43" spans="1:72" x14ac:dyDescent="0.35">
      <c r="A43" s="4">
        <v>42</v>
      </c>
      <c r="B43" s="4" t="s">
        <v>4</v>
      </c>
      <c r="C43" s="5">
        <v>1600</v>
      </c>
      <c r="D43" s="5">
        <v>8700</v>
      </c>
      <c r="E43" s="2"/>
      <c r="F43" s="2"/>
      <c r="G43" s="2"/>
      <c r="H43" s="2"/>
      <c r="I43" s="2"/>
      <c r="J43" s="2"/>
      <c r="K43" s="2"/>
      <c r="L43" s="2"/>
      <c r="M43" s="2"/>
      <c r="N43" s="4">
        <v>42</v>
      </c>
      <c r="O43" s="4" t="s">
        <v>4</v>
      </c>
      <c r="P43" s="4">
        <f t="shared" si="0"/>
        <v>1</v>
      </c>
      <c r="Q43" s="5">
        <v>1600</v>
      </c>
      <c r="R43" s="5">
        <v>8700</v>
      </c>
      <c r="T43" s="20">
        <v>18</v>
      </c>
      <c r="U43" s="20">
        <v>15141.213144339283</v>
      </c>
      <c r="V43" s="20">
        <v>-641.21314433928274</v>
      </c>
      <c r="W43"/>
      <c r="X43"/>
      <c r="Y43"/>
      <c r="Z43"/>
      <c r="AA43"/>
      <c r="AB43"/>
      <c r="AE43" s="4">
        <v>42</v>
      </c>
      <c r="AF43" s="4" t="s">
        <v>4</v>
      </c>
      <c r="AG43" s="4">
        <f t="shared" si="1"/>
        <v>1</v>
      </c>
      <c r="AH43" s="5">
        <v>1600</v>
      </c>
      <c r="AI43" s="5">
        <f t="shared" si="2"/>
        <v>2560000</v>
      </c>
      <c r="AJ43" s="5">
        <f t="shared" si="3"/>
        <v>1600</v>
      </c>
      <c r="AK43" s="5">
        <v>8700</v>
      </c>
      <c r="AM43" s="20">
        <v>18</v>
      </c>
      <c r="AN43" s="20">
        <v>15200.834132012957</v>
      </c>
      <c r="AO43" s="20">
        <v>-700.83413201295662</v>
      </c>
      <c r="AP43"/>
      <c r="AQ43"/>
      <c r="AR43"/>
      <c r="AS43"/>
      <c r="AT43"/>
      <c r="AU43"/>
      <c r="AY43" s="20">
        <v>17</v>
      </c>
      <c r="AZ43" s="20">
        <v>16977.648843891133</v>
      </c>
      <c r="BA43" s="20">
        <v>-477.64884389113286</v>
      </c>
      <c r="BB43"/>
      <c r="BC43"/>
      <c r="BD43"/>
      <c r="BE43"/>
      <c r="BF43"/>
      <c r="BG43"/>
      <c r="BL43" s="20">
        <v>16</v>
      </c>
      <c r="BM43" s="20">
        <v>9684.4064151572311</v>
      </c>
      <c r="BN43" s="20">
        <v>-1134.4064151572311</v>
      </c>
      <c r="BO43"/>
      <c r="BP43"/>
      <c r="BQ43"/>
      <c r="BR43"/>
      <c r="BS43"/>
      <c r="BT43"/>
    </row>
    <row r="44" spans="1:72" x14ac:dyDescent="0.35">
      <c r="A44" s="4">
        <v>43</v>
      </c>
      <c r="B44" s="4" t="s">
        <v>4</v>
      </c>
      <c r="C44" s="5">
        <v>1150</v>
      </c>
      <c r="D44" s="5">
        <v>7650</v>
      </c>
      <c r="E44" s="2"/>
      <c r="F44" s="2"/>
      <c r="G44" s="2"/>
      <c r="H44" s="2"/>
      <c r="I44" s="2"/>
      <c r="J44" s="2"/>
      <c r="K44" s="2"/>
      <c r="L44" s="2"/>
      <c r="M44" s="2"/>
      <c r="N44" s="4">
        <v>43</v>
      </c>
      <c r="O44" s="4" t="s">
        <v>4</v>
      </c>
      <c r="P44" s="4">
        <f t="shared" si="0"/>
        <v>1</v>
      </c>
      <c r="Q44" s="5">
        <v>1150</v>
      </c>
      <c r="R44" s="5">
        <v>7650</v>
      </c>
      <c r="T44" s="20">
        <v>19</v>
      </c>
      <c r="U44" s="20">
        <v>15141.213144339283</v>
      </c>
      <c r="V44" s="20">
        <v>-641.21314433928274</v>
      </c>
      <c r="W44"/>
      <c r="X44"/>
      <c r="Y44"/>
      <c r="Z44"/>
      <c r="AA44"/>
      <c r="AB44"/>
      <c r="AE44" s="4">
        <v>43</v>
      </c>
      <c r="AF44" s="4" t="s">
        <v>4</v>
      </c>
      <c r="AG44" s="4">
        <f t="shared" si="1"/>
        <v>1</v>
      </c>
      <c r="AH44" s="5">
        <v>1150</v>
      </c>
      <c r="AI44" s="5">
        <f t="shared" si="2"/>
        <v>1322500</v>
      </c>
      <c r="AJ44" s="5">
        <f t="shared" si="3"/>
        <v>1150</v>
      </c>
      <c r="AK44" s="5">
        <v>7650</v>
      </c>
      <c r="AM44" s="20">
        <v>19</v>
      </c>
      <c r="AN44" s="20">
        <v>15200.834132012957</v>
      </c>
      <c r="AO44" s="20">
        <v>-700.83413201295662</v>
      </c>
      <c r="AP44"/>
      <c r="AQ44"/>
      <c r="AR44"/>
      <c r="AS44"/>
      <c r="AT44"/>
      <c r="AU44"/>
      <c r="AY44" s="20">
        <v>18</v>
      </c>
      <c r="AZ44" s="20">
        <v>14694.619719045588</v>
      </c>
      <c r="BA44" s="20">
        <v>-194.61971904558777</v>
      </c>
      <c r="BB44"/>
      <c r="BC44"/>
      <c r="BD44"/>
      <c r="BE44"/>
      <c r="BF44"/>
      <c r="BG44"/>
      <c r="BL44" s="20">
        <v>17</v>
      </c>
      <c r="BM44" s="20">
        <v>17154.695305722609</v>
      </c>
      <c r="BN44" s="20">
        <v>-654.69530572260919</v>
      </c>
      <c r="BO44"/>
      <c r="BP44"/>
      <c r="BQ44"/>
      <c r="BR44"/>
      <c r="BS44"/>
      <c r="BT44"/>
    </row>
    <row r="45" spans="1:72" x14ac:dyDescent="0.35">
      <c r="A45" s="4">
        <v>44</v>
      </c>
      <c r="B45" s="4" t="s">
        <v>5</v>
      </c>
      <c r="C45" s="5">
        <v>1850</v>
      </c>
      <c r="D45" s="5">
        <v>15000</v>
      </c>
      <c r="E45" s="2"/>
      <c r="F45" s="2"/>
      <c r="G45" s="2"/>
      <c r="H45" s="2"/>
      <c r="I45" s="2"/>
      <c r="J45" s="2"/>
      <c r="K45" s="2"/>
      <c r="L45" s="2"/>
      <c r="M45" s="2"/>
      <c r="N45" s="4">
        <v>44</v>
      </c>
      <c r="O45" s="4" t="s">
        <v>5</v>
      </c>
      <c r="P45" s="4">
        <f t="shared" si="0"/>
        <v>0</v>
      </c>
      <c r="Q45" s="5">
        <v>1850</v>
      </c>
      <c r="R45" s="5">
        <v>15000</v>
      </c>
      <c r="T45" s="20">
        <v>20</v>
      </c>
      <c r="U45" s="20">
        <v>9022.8469035085363</v>
      </c>
      <c r="V45" s="20">
        <v>327.15309649146366</v>
      </c>
      <c r="W45"/>
      <c r="X45"/>
      <c r="Y45"/>
      <c r="Z45"/>
      <c r="AA45"/>
      <c r="AB45"/>
      <c r="AE45" s="4">
        <v>44</v>
      </c>
      <c r="AF45" s="4" t="s">
        <v>5</v>
      </c>
      <c r="AG45" s="4">
        <f t="shared" si="1"/>
        <v>0</v>
      </c>
      <c r="AH45" s="5">
        <v>1850</v>
      </c>
      <c r="AI45" s="5">
        <f t="shared" si="2"/>
        <v>3422500</v>
      </c>
      <c r="AJ45" s="5">
        <f t="shared" si="3"/>
        <v>0</v>
      </c>
      <c r="AK45" s="5">
        <v>15000</v>
      </c>
      <c r="AM45" s="20">
        <v>20</v>
      </c>
      <c r="AN45" s="20">
        <v>9007.7183356546266</v>
      </c>
      <c r="AO45" s="20">
        <v>342.28166434537343</v>
      </c>
      <c r="AP45"/>
      <c r="AQ45"/>
      <c r="AR45"/>
      <c r="AS45"/>
      <c r="AT45"/>
      <c r="AU45"/>
      <c r="AY45" s="20">
        <v>19</v>
      </c>
      <c r="AZ45" s="20">
        <v>14694.619719045588</v>
      </c>
      <c r="BA45" s="20">
        <v>-194.61971904558777</v>
      </c>
      <c r="BB45"/>
      <c r="BC45"/>
      <c r="BD45"/>
      <c r="BE45"/>
      <c r="BF45"/>
      <c r="BG45"/>
      <c r="BL45" s="20">
        <v>18</v>
      </c>
      <c r="BM45" s="20">
        <v>14863.829622414738</v>
      </c>
      <c r="BN45" s="20">
        <v>-363.82962241473797</v>
      </c>
      <c r="BO45"/>
      <c r="BP45"/>
      <c r="BQ45"/>
      <c r="BR45"/>
      <c r="BS45"/>
      <c r="BT45"/>
    </row>
    <row r="46" spans="1:72" x14ac:dyDescent="0.35">
      <c r="A46" s="4">
        <v>45</v>
      </c>
      <c r="B46" s="4" t="s">
        <v>4</v>
      </c>
      <c r="C46" s="5">
        <v>900</v>
      </c>
      <c r="D46" s="5">
        <v>9300</v>
      </c>
      <c r="E46" s="2"/>
      <c r="F46" s="2"/>
      <c r="G46" s="2"/>
      <c r="H46" s="2"/>
      <c r="I46" s="2"/>
      <c r="J46" s="2"/>
      <c r="K46" s="2"/>
      <c r="L46" s="2"/>
      <c r="M46" s="2"/>
      <c r="N46" s="4">
        <v>45</v>
      </c>
      <c r="O46" s="4" t="s">
        <v>4</v>
      </c>
      <c r="P46" s="4">
        <f t="shared" si="0"/>
        <v>1</v>
      </c>
      <c r="Q46" s="5">
        <v>900</v>
      </c>
      <c r="R46" s="5">
        <v>9300</v>
      </c>
      <c r="T46" s="20">
        <v>21</v>
      </c>
      <c r="U46" s="20">
        <v>10760.899607386489</v>
      </c>
      <c r="V46" s="20">
        <v>-1260.8996073864892</v>
      </c>
      <c r="W46"/>
      <c r="X46"/>
      <c r="Y46"/>
      <c r="Z46"/>
      <c r="AA46"/>
      <c r="AB46"/>
      <c r="AE46" s="4">
        <v>45</v>
      </c>
      <c r="AF46" s="4" t="s">
        <v>4</v>
      </c>
      <c r="AG46" s="4">
        <f t="shared" si="1"/>
        <v>1</v>
      </c>
      <c r="AH46" s="5">
        <v>900</v>
      </c>
      <c r="AI46" s="5">
        <f t="shared" si="2"/>
        <v>810000</v>
      </c>
      <c r="AJ46" s="5">
        <f t="shared" si="3"/>
        <v>900</v>
      </c>
      <c r="AK46" s="5">
        <v>9300</v>
      </c>
      <c r="AM46" s="20">
        <v>21</v>
      </c>
      <c r="AN46" s="20">
        <v>10798.101886343953</v>
      </c>
      <c r="AO46" s="20">
        <v>-1298.1018863439531</v>
      </c>
      <c r="AP46"/>
      <c r="AQ46"/>
      <c r="AR46"/>
      <c r="AS46"/>
      <c r="AT46"/>
      <c r="AU46"/>
      <c r="AY46" s="20">
        <v>20</v>
      </c>
      <c r="AZ46" s="20">
        <v>9039.2781065147828</v>
      </c>
      <c r="BA46" s="20">
        <v>310.72189348521715</v>
      </c>
      <c r="BB46"/>
      <c r="BC46"/>
      <c r="BD46"/>
      <c r="BE46"/>
      <c r="BF46"/>
      <c r="BG46"/>
      <c r="BL46" s="20">
        <v>19</v>
      </c>
      <c r="BM46" s="20">
        <v>14863.829622414738</v>
      </c>
      <c r="BN46" s="20">
        <v>-363.82962241473797</v>
      </c>
      <c r="BO46"/>
      <c r="BP46"/>
      <c r="BQ46"/>
      <c r="BR46"/>
      <c r="BS46"/>
      <c r="BT46"/>
    </row>
    <row r="47" spans="1:72" x14ac:dyDescent="0.35">
      <c r="A47" s="4">
        <v>46</v>
      </c>
      <c r="B47" s="4" t="s">
        <v>5</v>
      </c>
      <c r="C47" s="5">
        <v>1100</v>
      </c>
      <c r="D47" s="5">
        <v>9650</v>
      </c>
      <c r="E47" s="2"/>
      <c r="F47" s="2"/>
      <c r="G47" s="2"/>
      <c r="H47" s="2"/>
      <c r="I47" s="2"/>
      <c r="J47" s="2"/>
      <c r="K47" s="2"/>
      <c r="L47" s="2"/>
      <c r="M47" s="2"/>
      <c r="N47" s="4">
        <v>46</v>
      </c>
      <c r="O47" s="4" t="s">
        <v>5</v>
      </c>
      <c r="P47" s="4">
        <f t="shared" si="0"/>
        <v>0</v>
      </c>
      <c r="Q47" s="5">
        <v>1100</v>
      </c>
      <c r="R47" s="5">
        <v>9650</v>
      </c>
      <c r="T47" s="20">
        <v>22</v>
      </c>
      <c r="U47" s="20">
        <v>9312.5223541548621</v>
      </c>
      <c r="V47" s="20">
        <v>-1562.5223541548621</v>
      </c>
      <c r="W47"/>
      <c r="X47"/>
      <c r="Y47"/>
      <c r="Z47"/>
      <c r="AA47"/>
      <c r="AB47"/>
      <c r="AE47" s="4">
        <v>46</v>
      </c>
      <c r="AF47" s="4" t="s">
        <v>5</v>
      </c>
      <c r="AG47" s="4">
        <f t="shared" si="1"/>
        <v>0</v>
      </c>
      <c r="AH47" s="5">
        <v>1100</v>
      </c>
      <c r="AI47" s="5">
        <f t="shared" si="2"/>
        <v>1210000</v>
      </c>
      <c r="AJ47" s="5">
        <f t="shared" si="3"/>
        <v>0</v>
      </c>
      <c r="AK47" s="5">
        <v>9650</v>
      </c>
      <c r="AM47" s="20">
        <v>22</v>
      </c>
      <c r="AN47" s="20">
        <v>9306.1155941028483</v>
      </c>
      <c r="AO47" s="20">
        <v>-1556.1155941028483</v>
      </c>
      <c r="AP47"/>
      <c r="AQ47"/>
      <c r="AR47"/>
      <c r="AS47"/>
      <c r="AT47"/>
      <c r="AU47"/>
      <c r="AY47" s="20">
        <v>21</v>
      </c>
      <c r="AZ47" s="20">
        <v>10241.107266377094</v>
      </c>
      <c r="BA47" s="20">
        <v>-741.10726637709377</v>
      </c>
      <c r="BB47"/>
      <c r="BC47"/>
      <c r="BD47"/>
      <c r="BE47"/>
      <c r="BF47"/>
      <c r="BG47"/>
      <c r="BL47" s="20">
        <v>20</v>
      </c>
      <c r="BM47" s="20">
        <v>9175.5440529509269</v>
      </c>
      <c r="BN47" s="20">
        <v>174.45594704907307</v>
      </c>
      <c r="BO47"/>
      <c r="BP47"/>
      <c r="BQ47"/>
      <c r="BR47"/>
      <c r="BS47"/>
      <c r="BT47"/>
    </row>
    <row r="48" spans="1:72" x14ac:dyDescent="0.35">
      <c r="A48" s="4">
        <v>47</v>
      </c>
      <c r="B48" s="4" t="s">
        <v>4</v>
      </c>
      <c r="C48" s="5">
        <v>1650</v>
      </c>
      <c r="D48" s="5">
        <v>12200</v>
      </c>
      <c r="E48" s="2"/>
      <c r="F48" s="2"/>
      <c r="G48" s="2"/>
      <c r="H48" s="2"/>
      <c r="I48" s="2"/>
      <c r="J48" s="2"/>
      <c r="K48" s="2"/>
      <c r="L48" s="2"/>
      <c r="M48" s="2"/>
      <c r="N48" s="4">
        <v>47</v>
      </c>
      <c r="O48" s="4" t="s">
        <v>4</v>
      </c>
      <c r="P48" s="4">
        <f t="shared" si="0"/>
        <v>1</v>
      </c>
      <c r="Q48" s="5">
        <v>1650</v>
      </c>
      <c r="R48" s="5">
        <v>12200</v>
      </c>
      <c r="T48" s="20">
        <v>23</v>
      </c>
      <c r="U48" s="20">
        <v>13113.484989815004</v>
      </c>
      <c r="V48" s="20">
        <v>1786.5150101849958</v>
      </c>
      <c r="W48"/>
      <c r="X48"/>
      <c r="Y48"/>
      <c r="Z48"/>
      <c r="AA48"/>
      <c r="AB48"/>
      <c r="AE48" s="4">
        <v>47</v>
      </c>
      <c r="AF48" s="4" t="s">
        <v>4</v>
      </c>
      <c r="AG48" s="4">
        <f t="shared" si="1"/>
        <v>1</v>
      </c>
      <c r="AH48" s="5">
        <v>1650</v>
      </c>
      <c r="AI48" s="5">
        <f t="shared" si="2"/>
        <v>2722500</v>
      </c>
      <c r="AJ48" s="5">
        <f t="shared" si="3"/>
        <v>1650</v>
      </c>
      <c r="AK48" s="5">
        <v>12200</v>
      </c>
      <c r="AM48" s="20">
        <v>23</v>
      </c>
      <c r="AN48" s="20">
        <v>13112.053322875408</v>
      </c>
      <c r="AO48" s="20">
        <v>1787.9466771245916</v>
      </c>
      <c r="AP48"/>
      <c r="AQ48"/>
      <c r="AR48"/>
      <c r="AS48"/>
      <c r="AT48"/>
      <c r="AU48"/>
      <c r="AY48" s="20">
        <v>22</v>
      </c>
      <c r="AZ48" s="20">
        <v>9198.6284223636831</v>
      </c>
      <c r="BA48" s="20">
        <v>-1448.6284223636831</v>
      </c>
      <c r="BB48"/>
      <c r="BC48"/>
      <c r="BD48"/>
      <c r="BE48"/>
      <c r="BF48"/>
      <c r="BG48"/>
      <c r="BL48" s="20">
        <v>21</v>
      </c>
      <c r="BM48" s="20">
        <v>10014.820457212089</v>
      </c>
      <c r="BN48" s="20">
        <v>-514.82045721208851</v>
      </c>
      <c r="BO48"/>
      <c r="BP48"/>
      <c r="BQ48"/>
      <c r="BR48"/>
      <c r="BS48"/>
      <c r="BT48"/>
    </row>
    <row r="49" spans="1:72" x14ac:dyDescent="0.35">
      <c r="A49" s="4">
        <v>48</v>
      </c>
      <c r="B49" s="4" t="s">
        <v>4</v>
      </c>
      <c r="C49" s="5">
        <v>1200</v>
      </c>
      <c r="D49" s="5">
        <v>9400</v>
      </c>
      <c r="E49" s="2"/>
      <c r="F49" s="2"/>
      <c r="G49" s="2"/>
      <c r="H49" s="2"/>
      <c r="I49" s="2"/>
      <c r="J49" s="2"/>
      <c r="K49" s="2"/>
      <c r="L49" s="2"/>
      <c r="M49" s="2"/>
      <c r="N49" s="4">
        <v>48</v>
      </c>
      <c r="O49" s="4" t="s">
        <v>4</v>
      </c>
      <c r="P49" s="4">
        <f t="shared" si="0"/>
        <v>1</v>
      </c>
      <c r="Q49" s="5">
        <v>1200</v>
      </c>
      <c r="R49" s="5">
        <v>9400</v>
      </c>
      <c r="T49" s="20">
        <v>24</v>
      </c>
      <c r="U49" s="20">
        <v>11919.601409971792</v>
      </c>
      <c r="V49" s="20">
        <v>-1619.6014099717922</v>
      </c>
      <c r="W49"/>
      <c r="X49"/>
      <c r="Y49"/>
      <c r="Z49"/>
      <c r="AA49"/>
      <c r="AB49"/>
      <c r="AE49" s="4">
        <v>48</v>
      </c>
      <c r="AF49" s="4" t="s">
        <v>4</v>
      </c>
      <c r="AG49" s="4">
        <f t="shared" si="1"/>
        <v>1</v>
      </c>
      <c r="AH49" s="5">
        <v>1200</v>
      </c>
      <c r="AI49" s="5">
        <f t="shared" si="2"/>
        <v>1440000</v>
      </c>
      <c r="AJ49" s="5">
        <f t="shared" si="3"/>
        <v>1200</v>
      </c>
      <c r="AK49" s="5">
        <v>9400</v>
      </c>
      <c r="AM49" s="20">
        <v>24</v>
      </c>
      <c r="AN49" s="20">
        <v>11991.69092013684</v>
      </c>
      <c r="AO49" s="20">
        <v>-1691.6909201368398</v>
      </c>
      <c r="AP49"/>
      <c r="AQ49"/>
      <c r="AR49"/>
      <c r="AS49"/>
      <c r="AT49"/>
      <c r="AU49"/>
      <c r="AY49" s="20">
        <v>23</v>
      </c>
      <c r="AZ49" s="20">
        <v>12776.458443191499</v>
      </c>
      <c r="BA49" s="20">
        <v>2123.5415568085009</v>
      </c>
      <c r="BB49"/>
      <c r="BC49"/>
      <c r="BD49"/>
      <c r="BE49"/>
      <c r="BF49"/>
      <c r="BG49"/>
      <c r="BL49" s="20">
        <v>22</v>
      </c>
      <c r="BM49" s="20">
        <v>9283.7639282645778</v>
      </c>
      <c r="BN49" s="20">
        <v>-1533.7639282645778</v>
      </c>
      <c r="BO49"/>
      <c r="BP49"/>
      <c r="BQ49"/>
      <c r="BR49"/>
      <c r="BS49"/>
      <c r="BT49"/>
    </row>
    <row r="50" spans="1:72" x14ac:dyDescent="0.35">
      <c r="A50" s="4">
        <v>49</v>
      </c>
      <c r="B50" s="4" t="s">
        <v>5</v>
      </c>
      <c r="C50" s="5">
        <v>1400</v>
      </c>
      <c r="D50" s="5">
        <v>11400</v>
      </c>
      <c r="E50" s="2"/>
      <c r="F50" s="2"/>
      <c r="G50" s="2"/>
      <c r="H50" s="2"/>
      <c r="I50" s="2"/>
      <c r="J50" s="2"/>
      <c r="K50" s="2"/>
      <c r="L50" s="2"/>
      <c r="M50" s="2"/>
      <c r="N50" s="4">
        <v>49</v>
      </c>
      <c r="O50" s="4" t="s">
        <v>5</v>
      </c>
      <c r="P50" s="4">
        <f t="shared" si="0"/>
        <v>0</v>
      </c>
      <c r="Q50" s="5">
        <v>1400</v>
      </c>
      <c r="R50" s="5">
        <v>11400</v>
      </c>
      <c r="T50" s="20">
        <v>25</v>
      </c>
      <c r="U50" s="20">
        <v>15141.213144339283</v>
      </c>
      <c r="V50" s="20">
        <v>-1841.2131443392827</v>
      </c>
      <c r="W50"/>
      <c r="X50"/>
      <c r="Y50"/>
      <c r="Z50"/>
      <c r="AA50"/>
      <c r="AB50"/>
      <c r="AE50" s="4">
        <v>49</v>
      </c>
      <c r="AF50" s="4" t="s">
        <v>5</v>
      </c>
      <c r="AG50" s="4">
        <f t="shared" si="1"/>
        <v>0</v>
      </c>
      <c r="AH50" s="5">
        <v>1400</v>
      </c>
      <c r="AI50" s="5">
        <f t="shared" si="2"/>
        <v>1960000</v>
      </c>
      <c r="AJ50" s="5">
        <f t="shared" si="3"/>
        <v>0</v>
      </c>
      <c r="AK50" s="5">
        <v>11400</v>
      </c>
      <c r="AM50" s="20">
        <v>25</v>
      </c>
      <c r="AN50" s="20">
        <v>15200.834132012957</v>
      </c>
      <c r="AO50" s="20">
        <v>-1900.8341320129566</v>
      </c>
      <c r="AP50"/>
      <c r="AQ50"/>
      <c r="AR50"/>
      <c r="AS50"/>
      <c r="AT50"/>
      <c r="AU50"/>
      <c r="AY50" s="20">
        <v>24</v>
      </c>
      <c r="AZ50" s="20">
        <v>11369.963059310521</v>
      </c>
      <c r="BA50" s="20">
        <v>-1069.9630593105212</v>
      </c>
      <c r="BB50"/>
      <c r="BC50"/>
      <c r="BD50"/>
      <c r="BE50"/>
      <c r="BF50"/>
      <c r="BG50"/>
      <c r="BL50" s="20">
        <v>23</v>
      </c>
      <c r="BM50" s="20">
        <v>12767.356354105974</v>
      </c>
      <c r="BN50" s="20">
        <v>2132.6436458940261</v>
      </c>
      <c r="BO50"/>
      <c r="BP50"/>
      <c r="BQ50"/>
      <c r="BR50"/>
      <c r="BS50"/>
      <c r="BT50"/>
    </row>
    <row r="51" spans="1:72" x14ac:dyDescent="0.35">
      <c r="A51" s="4">
        <v>50</v>
      </c>
      <c r="B51" s="4" t="s">
        <v>5</v>
      </c>
      <c r="C51" s="5">
        <v>1350</v>
      </c>
      <c r="D51" s="5">
        <v>11700</v>
      </c>
      <c r="E51" s="2"/>
      <c r="F51" s="2"/>
      <c r="G51" s="2"/>
      <c r="H51" s="2"/>
      <c r="I51" s="2"/>
      <c r="J51" s="2"/>
      <c r="K51" s="2"/>
      <c r="L51" s="2"/>
      <c r="M51" s="2"/>
      <c r="N51" s="4">
        <v>50</v>
      </c>
      <c r="O51" s="4" t="s">
        <v>5</v>
      </c>
      <c r="P51" s="4">
        <f t="shared" si="0"/>
        <v>0</v>
      </c>
      <c r="Q51" s="5">
        <v>1350</v>
      </c>
      <c r="R51" s="5">
        <v>11700</v>
      </c>
      <c r="T51" s="20">
        <v>26</v>
      </c>
      <c r="U51" s="20">
        <v>10181.548706093839</v>
      </c>
      <c r="V51" s="20">
        <v>-81.548706093839428</v>
      </c>
      <c r="W51"/>
      <c r="X51"/>
      <c r="Y51"/>
      <c r="Z51"/>
      <c r="AA51"/>
      <c r="AB51"/>
      <c r="AE51" s="4">
        <v>50</v>
      </c>
      <c r="AF51" s="4" t="s">
        <v>5</v>
      </c>
      <c r="AG51" s="4">
        <f t="shared" si="1"/>
        <v>0</v>
      </c>
      <c r="AH51" s="5">
        <v>1350</v>
      </c>
      <c r="AI51" s="5">
        <f t="shared" si="2"/>
        <v>1822500</v>
      </c>
      <c r="AJ51" s="5">
        <f t="shared" si="3"/>
        <v>0</v>
      </c>
      <c r="AK51" s="5">
        <v>11700</v>
      </c>
      <c r="AM51" s="20">
        <v>26</v>
      </c>
      <c r="AN51" s="20">
        <v>10201.307369447513</v>
      </c>
      <c r="AO51" s="20">
        <v>-101.30736944751334</v>
      </c>
      <c r="AP51"/>
      <c r="AQ51"/>
      <c r="AR51"/>
      <c r="AS51"/>
      <c r="AT51"/>
      <c r="AU51"/>
      <c r="AY51" s="20">
        <v>25</v>
      </c>
      <c r="AZ51" s="20">
        <v>14694.619719045588</v>
      </c>
      <c r="BA51" s="20">
        <v>-1394.6197190455878</v>
      </c>
      <c r="BB51"/>
      <c r="BC51"/>
      <c r="BD51"/>
      <c r="BE51"/>
      <c r="BF51"/>
      <c r="BG51"/>
      <c r="BL51" s="20">
        <v>24</v>
      </c>
      <c r="BM51" s="20">
        <v>10827.614263225203</v>
      </c>
      <c r="BN51" s="20">
        <v>-527.6142632252031</v>
      </c>
      <c r="BO51"/>
      <c r="BP51"/>
      <c r="BQ51"/>
      <c r="BR51"/>
      <c r="BS51"/>
      <c r="BT51"/>
    </row>
    <row r="52" spans="1:72" x14ac:dyDescent="0.35">
      <c r="A52" s="4">
        <v>51</v>
      </c>
      <c r="B52" s="4" t="s">
        <v>5</v>
      </c>
      <c r="C52" s="5">
        <v>2150</v>
      </c>
      <c r="D52" s="5">
        <v>16600</v>
      </c>
      <c r="E52" s="2"/>
      <c r="F52" s="2"/>
      <c r="G52" s="2"/>
      <c r="H52" s="2"/>
      <c r="I52" s="2"/>
      <c r="J52" s="2"/>
      <c r="K52" s="2"/>
      <c r="L52" s="2"/>
      <c r="M52" s="2"/>
      <c r="N52" s="4">
        <v>51</v>
      </c>
      <c r="O52" s="4" t="s">
        <v>5</v>
      </c>
      <c r="P52" s="4">
        <f t="shared" si="0"/>
        <v>0</v>
      </c>
      <c r="Q52" s="5">
        <v>2150</v>
      </c>
      <c r="R52" s="5">
        <v>16600</v>
      </c>
      <c r="T52" s="20">
        <v>27</v>
      </c>
      <c r="U52" s="20">
        <v>13982.51134175398</v>
      </c>
      <c r="V52" s="20">
        <v>-782.51134175397965</v>
      </c>
      <c r="W52"/>
      <c r="X52"/>
      <c r="Y52"/>
      <c r="Z52"/>
      <c r="AA52"/>
      <c r="AB52"/>
      <c r="AE52" s="4">
        <v>51</v>
      </c>
      <c r="AF52" s="4" t="s">
        <v>5</v>
      </c>
      <c r="AG52" s="4">
        <f t="shared" si="1"/>
        <v>0</v>
      </c>
      <c r="AH52" s="5">
        <v>2150</v>
      </c>
      <c r="AI52" s="5">
        <f t="shared" si="2"/>
        <v>4622500</v>
      </c>
      <c r="AJ52" s="5">
        <f t="shared" si="3"/>
        <v>0</v>
      </c>
      <c r="AK52" s="5">
        <v>16600</v>
      </c>
      <c r="AM52" s="20">
        <v>27</v>
      </c>
      <c r="AN52" s="20">
        <v>14007.245098220072</v>
      </c>
      <c r="AO52" s="20">
        <v>-807.24509822007167</v>
      </c>
      <c r="AP52"/>
      <c r="AQ52"/>
      <c r="AR52"/>
      <c r="AS52"/>
      <c r="AT52"/>
      <c r="AU52"/>
      <c r="AY52" s="20">
        <v>26</v>
      </c>
      <c r="AZ52" s="20">
        <v>9774.9702758179446</v>
      </c>
      <c r="BA52" s="20">
        <v>325.02972418205536</v>
      </c>
      <c r="BB52"/>
      <c r="BC52"/>
      <c r="BD52"/>
      <c r="BE52"/>
      <c r="BF52"/>
      <c r="BG52"/>
      <c r="BL52" s="20">
        <v>25</v>
      </c>
      <c r="BM52" s="20">
        <v>14863.829622414738</v>
      </c>
      <c r="BN52" s="20">
        <v>-1563.829622414738</v>
      </c>
      <c r="BO52"/>
      <c r="BP52"/>
      <c r="BQ52"/>
      <c r="BR52"/>
      <c r="BS52"/>
      <c r="BT52"/>
    </row>
    <row r="53" spans="1:72" x14ac:dyDescent="0.35">
      <c r="A53" s="4">
        <v>52</v>
      </c>
      <c r="B53" s="4" t="s">
        <v>5</v>
      </c>
      <c r="C53" s="5">
        <v>1450</v>
      </c>
      <c r="D53" s="5">
        <v>13700</v>
      </c>
      <c r="E53" s="2"/>
      <c r="F53" s="2"/>
      <c r="G53" s="2"/>
      <c r="H53" s="2"/>
      <c r="I53" s="2"/>
      <c r="J53" s="2"/>
      <c r="K53" s="2"/>
      <c r="L53" s="2"/>
      <c r="M53" s="2"/>
      <c r="N53" s="4">
        <v>52</v>
      </c>
      <c r="O53" s="4" t="s">
        <v>5</v>
      </c>
      <c r="P53" s="4">
        <f t="shared" si="0"/>
        <v>0</v>
      </c>
      <c r="Q53" s="5">
        <v>1450</v>
      </c>
      <c r="R53" s="5">
        <v>13700</v>
      </c>
      <c r="T53" s="20">
        <v>28</v>
      </c>
      <c r="U53" s="20">
        <v>9602.1978048011879</v>
      </c>
      <c r="V53" s="20">
        <v>-2552.1978048011879</v>
      </c>
      <c r="W53"/>
      <c r="X53"/>
      <c r="Y53"/>
      <c r="Z53"/>
      <c r="AA53"/>
      <c r="AB53"/>
      <c r="AE53" s="4">
        <v>52</v>
      </c>
      <c r="AF53" s="4" t="s">
        <v>5</v>
      </c>
      <c r="AG53" s="4">
        <f t="shared" si="1"/>
        <v>0</v>
      </c>
      <c r="AH53" s="5">
        <v>1450</v>
      </c>
      <c r="AI53" s="5">
        <f t="shared" si="2"/>
        <v>2102500</v>
      </c>
      <c r="AJ53" s="5">
        <f t="shared" si="3"/>
        <v>0</v>
      </c>
      <c r="AK53" s="5">
        <v>13700</v>
      </c>
      <c r="AM53" s="20">
        <v>28</v>
      </c>
      <c r="AN53" s="20">
        <v>9604.51285255107</v>
      </c>
      <c r="AO53" s="20">
        <v>-2554.51285255107</v>
      </c>
      <c r="AP53"/>
      <c r="AQ53"/>
      <c r="AR53"/>
      <c r="AS53"/>
      <c r="AT53"/>
      <c r="AU53"/>
      <c r="AY53" s="20">
        <v>27</v>
      </c>
      <c r="AZ53" s="20">
        <v>13500.236655507113</v>
      </c>
      <c r="BA53" s="20">
        <v>-300.23665550711303</v>
      </c>
      <c r="BB53"/>
      <c r="BC53"/>
      <c r="BD53"/>
      <c r="BE53"/>
      <c r="BF53"/>
      <c r="BG53"/>
      <c r="BL53" s="20">
        <v>26</v>
      </c>
      <c r="BM53" s="20">
        <v>9684.4064151572311</v>
      </c>
      <c r="BN53" s="20">
        <v>415.59358484276891</v>
      </c>
      <c r="BO53"/>
      <c r="BP53"/>
      <c r="BQ53"/>
      <c r="BR53"/>
      <c r="BS53"/>
      <c r="BT53"/>
    </row>
    <row r="54" spans="1:72" x14ac:dyDescent="0.35">
      <c r="A54" s="4">
        <v>53</v>
      </c>
      <c r="B54" s="4" t="s">
        <v>5</v>
      </c>
      <c r="C54" s="5">
        <v>2500</v>
      </c>
      <c r="D54" s="5">
        <v>20750</v>
      </c>
      <c r="E54" s="2"/>
      <c r="F54" s="2"/>
      <c r="G54" s="2"/>
      <c r="H54" s="2"/>
      <c r="I54" s="2"/>
      <c r="J54" s="2"/>
      <c r="K54" s="2"/>
      <c r="L54" s="2"/>
      <c r="M54" s="2"/>
      <c r="N54" s="4">
        <v>53</v>
      </c>
      <c r="O54" s="4" t="s">
        <v>5</v>
      </c>
      <c r="P54" s="4">
        <f t="shared" si="0"/>
        <v>0</v>
      </c>
      <c r="Q54" s="5">
        <v>2500</v>
      </c>
      <c r="R54" s="5">
        <v>20750</v>
      </c>
      <c r="T54" s="20">
        <v>29</v>
      </c>
      <c r="U54" s="20">
        <v>8733.1714528622106</v>
      </c>
      <c r="V54" s="20">
        <v>366.82854713778943</v>
      </c>
      <c r="W54"/>
      <c r="X54"/>
      <c r="Y54"/>
      <c r="Z54"/>
      <c r="AA54"/>
      <c r="AB54"/>
      <c r="AE54" s="4">
        <v>53</v>
      </c>
      <c r="AF54" s="4" t="s">
        <v>5</v>
      </c>
      <c r="AG54" s="4">
        <f t="shared" si="1"/>
        <v>0</v>
      </c>
      <c r="AH54" s="5">
        <v>2500</v>
      </c>
      <c r="AI54" s="5">
        <f t="shared" si="2"/>
        <v>6250000</v>
      </c>
      <c r="AJ54" s="5">
        <f t="shared" si="3"/>
        <v>0</v>
      </c>
      <c r="AK54" s="5">
        <v>20750</v>
      </c>
      <c r="AM54" s="20">
        <v>29</v>
      </c>
      <c r="AN54" s="20">
        <v>8709.3210772064049</v>
      </c>
      <c r="AO54" s="20">
        <v>390.67892279359512</v>
      </c>
      <c r="AP54"/>
      <c r="AQ54"/>
      <c r="AR54"/>
      <c r="AS54"/>
      <c r="AT54"/>
      <c r="AU54"/>
      <c r="AY54" s="20">
        <v>28</v>
      </c>
      <c r="AZ54" s="20">
        <v>9374.360555863841</v>
      </c>
      <c r="BA54" s="20">
        <v>-2324.360555863841</v>
      </c>
      <c r="BB54"/>
      <c r="BC54"/>
      <c r="BD54"/>
      <c r="BE54"/>
      <c r="BF54"/>
      <c r="BG54"/>
      <c r="BL54" s="20">
        <v>27</v>
      </c>
      <c r="BM54" s="20">
        <v>13589.862036715167</v>
      </c>
      <c r="BN54" s="20">
        <v>-389.86203671516705</v>
      </c>
      <c r="BO54"/>
      <c r="BP54"/>
      <c r="BQ54"/>
      <c r="BR54"/>
      <c r="BS54"/>
      <c r="BT54"/>
    </row>
    <row r="55" spans="1:72" x14ac:dyDescent="0.35">
      <c r="A55" s="4">
        <v>54</v>
      </c>
      <c r="B55" s="4" t="s">
        <v>4</v>
      </c>
      <c r="C55" s="5">
        <v>900</v>
      </c>
      <c r="D55" s="5">
        <v>10450</v>
      </c>
      <c r="E55" s="2"/>
      <c r="F55" s="2"/>
      <c r="G55" s="2"/>
      <c r="H55" s="2"/>
      <c r="I55" s="2"/>
      <c r="J55" s="2"/>
      <c r="K55" s="2"/>
      <c r="L55" s="2"/>
      <c r="M55" s="2"/>
      <c r="N55" s="4">
        <v>54</v>
      </c>
      <c r="O55" s="4" t="s">
        <v>4</v>
      </c>
      <c r="P55" s="4">
        <f t="shared" si="0"/>
        <v>1</v>
      </c>
      <c r="Q55" s="5">
        <v>900</v>
      </c>
      <c r="R55" s="5">
        <v>10450</v>
      </c>
      <c r="T55" s="20">
        <v>30</v>
      </c>
      <c r="U55" s="20">
        <v>9312.5223541548621</v>
      </c>
      <c r="V55" s="20">
        <v>-212.52235415486211</v>
      </c>
      <c r="W55"/>
      <c r="X55"/>
      <c r="Y55"/>
      <c r="Z55"/>
      <c r="AA55"/>
      <c r="AB55"/>
      <c r="AE55" s="4">
        <v>54</v>
      </c>
      <c r="AF55" s="4" t="s">
        <v>4</v>
      </c>
      <c r="AG55" s="4">
        <f t="shared" si="1"/>
        <v>1</v>
      </c>
      <c r="AH55" s="5">
        <v>900</v>
      </c>
      <c r="AI55" s="5">
        <f t="shared" si="2"/>
        <v>810000</v>
      </c>
      <c r="AJ55" s="5">
        <f t="shared" si="3"/>
        <v>900</v>
      </c>
      <c r="AK55" s="5">
        <v>10450</v>
      </c>
      <c r="AM55" s="20">
        <v>30</v>
      </c>
      <c r="AN55" s="20">
        <v>9306.1155941028483</v>
      </c>
      <c r="AO55" s="20">
        <v>-206.11559410284826</v>
      </c>
      <c r="AP55"/>
      <c r="AQ55"/>
      <c r="AR55"/>
      <c r="AS55"/>
      <c r="AT55"/>
      <c r="AU55"/>
      <c r="AY55" s="20">
        <v>29</v>
      </c>
      <c r="AZ55" s="20">
        <v>8896.3096083171476</v>
      </c>
      <c r="BA55" s="20">
        <v>203.69039168285235</v>
      </c>
      <c r="BB55"/>
      <c r="BC55"/>
      <c r="BD55"/>
      <c r="BE55"/>
      <c r="BF55"/>
      <c r="BG55"/>
      <c r="BL55" s="20">
        <v>28</v>
      </c>
      <c r="BM55" s="20">
        <v>9404.6476137368445</v>
      </c>
      <c r="BN55" s="20">
        <v>-2354.6476137368445</v>
      </c>
      <c r="BO55"/>
      <c r="BP55"/>
      <c r="BQ55"/>
      <c r="BR55"/>
      <c r="BS55"/>
      <c r="BT55"/>
    </row>
    <row r="56" spans="1:72" x14ac:dyDescent="0.35">
      <c r="A56" s="4">
        <v>55</v>
      </c>
      <c r="B56" s="4" t="s">
        <v>5</v>
      </c>
      <c r="C56" s="5">
        <v>1100</v>
      </c>
      <c r="D56" s="5">
        <v>10550</v>
      </c>
      <c r="E56" s="2"/>
      <c r="F56" s="2"/>
      <c r="G56" s="2"/>
      <c r="H56" s="2"/>
      <c r="I56" s="2"/>
      <c r="J56" s="2"/>
      <c r="K56" s="2"/>
      <c r="L56" s="2"/>
      <c r="M56" s="2"/>
      <c r="N56" s="4">
        <v>55</v>
      </c>
      <c r="O56" s="4" t="s">
        <v>5</v>
      </c>
      <c r="P56" s="4">
        <f t="shared" si="0"/>
        <v>0</v>
      </c>
      <c r="Q56" s="5">
        <v>1100</v>
      </c>
      <c r="R56" s="5">
        <v>10550</v>
      </c>
      <c r="T56" s="20">
        <v>31</v>
      </c>
      <c r="U56" s="20">
        <v>16299.914946924586</v>
      </c>
      <c r="V56" s="20">
        <v>1200.0850530754142</v>
      </c>
      <c r="W56"/>
      <c r="X56"/>
      <c r="Y56"/>
      <c r="Z56"/>
      <c r="AA56"/>
      <c r="AB56"/>
      <c r="AE56" s="4">
        <v>55</v>
      </c>
      <c r="AF56" s="4" t="s">
        <v>5</v>
      </c>
      <c r="AG56" s="4">
        <f t="shared" si="1"/>
        <v>0</v>
      </c>
      <c r="AH56" s="5">
        <v>1100</v>
      </c>
      <c r="AI56" s="5">
        <f t="shared" si="2"/>
        <v>1210000</v>
      </c>
      <c r="AJ56" s="5">
        <f t="shared" si="3"/>
        <v>0</v>
      </c>
      <c r="AK56" s="5">
        <v>10550</v>
      </c>
      <c r="AM56" s="20">
        <v>31</v>
      </c>
      <c r="AN56" s="20">
        <v>16394.423165805842</v>
      </c>
      <c r="AO56" s="20">
        <v>1105.5768341941584</v>
      </c>
      <c r="AP56"/>
      <c r="AQ56"/>
      <c r="AR56"/>
      <c r="AS56"/>
      <c r="AT56"/>
      <c r="AU56"/>
      <c r="AY56" s="20">
        <v>30</v>
      </c>
      <c r="AZ56" s="20">
        <v>9198.6284223636831</v>
      </c>
      <c r="BA56" s="20">
        <v>-98.628422363683057</v>
      </c>
      <c r="BB56"/>
      <c r="BC56"/>
      <c r="BD56"/>
      <c r="BE56"/>
      <c r="BF56"/>
      <c r="BG56"/>
      <c r="BL56" s="20">
        <v>29</v>
      </c>
      <c r="BM56" s="20">
        <v>9079.9879877958956</v>
      </c>
      <c r="BN56" s="20">
        <v>20.012012204104394</v>
      </c>
      <c r="BO56"/>
      <c r="BP56"/>
      <c r="BQ56"/>
      <c r="BR56"/>
      <c r="BS56"/>
      <c r="BT56"/>
    </row>
    <row r="57" spans="1:72" x14ac:dyDescent="0.35">
      <c r="A57" s="4">
        <v>56</v>
      </c>
      <c r="B57" s="4" t="s">
        <v>5</v>
      </c>
      <c r="C57" s="5">
        <v>2850</v>
      </c>
      <c r="D57" s="5">
        <v>25000</v>
      </c>
      <c r="E57" s="2"/>
      <c r="F57" s="2"/>
      <c r="G57" s="2"/>
      <c r="H57" s="2"/>
      <c r="I57" s="2"/>
      <c r="J57" s="2"/>
      <c r="K57" s="2"/>
      <c r="L57" s="2"/>
      <c r="M57" s="2"/>
      <c r="N57" s="4">
        <v>56</v>
      </c>
      <c r="O57" s="4" t="s">
        <v>5</v>
      </c>
      <c r="P57" s="4">
        <f t="shared" si="0"/>
        <v>0</v>
      </c>
      <c r="Q57" s="5">
        <v>2850</v>
      </c>
      <c r="R57" s="5">
        <v>25000</v>
      </c>
      <c r="T57" s="20">
        <v>32</v>
      </c>
      <c r="U57" s="20">
        <v>18906.994002741514</v>
      </c>
      <c r="V57" s="20">
        <v>2843.0059972584859</v>
      </c>
      <c r="W57"/>
      <c r="X57"/>
      <c r="Y57"/>
      <c r="Z57"/>
      <c r="AA57"/>
      <c r="AB57"/>
      <c r="AE57" s="4">
        <v>56</v>
      </c>
      <c r="AF57" s="4" t="s">
        <v>5</v>
      </c>
      <c r="AG57" s="4">
        <f t="shared" si="1"/>
        <v>0</v>
      </c>
      <c r="AH57" s="5">
        <v>2850</v>
      </c>
      <c r="AI57" s="5">
        <f t="shared" si="2"/>
        <v>8122500</v>
      </c>
      <c r="AJ57" s="5">
        <f t="shared" si="3"/>
        <v>0</v>
      </c>
      <c r="AK57" s="5">
        <v>25000</v>
      </c>
      <c r="AM57" s="20">
        <v>32</v>
      </c>
      <c r="AN57" s="20">
        <v>19079.998491839833</v>
      </c>
      <c r="AO57" s="20">
        <v>2670.0015081601668</v>
      </c>
      <c r="AP57"/>
      <c r="AQ57"/>
      <c r="AR57"/>
      <c r="AS57"/>
      <c r="AT57"/>
      <c r="AU57"/>
      <c r="AY57" s="20">
        <v>31</v>
      </c>
      <c r="AZ57" s="20">
        <v>16151.111865004241</v>
      </c>
      <c r="BA57" s="20">
        <v>1348.8881349957592</v>
      </c>
      <c r="BB57"/>
      <c r="BC57"/>
      <c r="BD57"/>
      <c r="BE57"/>
      <c r="BF57"/>
      <c r="BG57"/>
      <c r="BL57" s="20">
        <v>30</v>
      </c>
      <c r="BM57" s="20">
        <v>9283.7639282645778</v>
      </c>
      <c r="BN57" s="20">
        <v>-183.76392826457777</v>
      </c>
      <c r="BO57"/>
      <c r="BP57"/>
      <c r="BQ57"/>
      <c r="BR57"/>
      <c r="BS57"/>
      <c r="BT57"/>
    </row>
    <row r="58" spans="1:72" x14ac:dyDescent="0.35">
      <c r="A58" s="4">
        <v>57</v>
      </c>
      <c r="B58" s="4" t="s">
        <v>5</v>
      </c>
      <c r="C58" s="5">
        <v>1550</v>
      </c>
      <c r="D58" s="5">
        <v>14200</v>
      </c>
      <c r="E58" s="2"/>
      <c r="F58" s="2"/>
      <c r="G58" s="2"/>
      <c r="H58" s="2"/>
      <c r="I58" s="2"/>
      <c r="J58" s="2"/>
      <c r="K58" s="2"/>
      <c r="L58" s="2"/>
      <c r="M58" s="2"/>
      <c r="N58" s="4">
        <v>57</v>
      </c>
      <c r="O58" s="4" t="s">
        <v>5</v>
      </c>
      <c r="P58" s="4">
        <f t="shared" si="0"/>
        <v>0</v>
      </c>
      <c r="Q58" s="5">
        <v>1550</v>
      </c>
      <c r="R58" s="5">
        <v>14200</v>
      </c>
      <c r="T58" s="20">
        <v>33</v>
      </c>
      <c r="U58" s="20">
        <v>18617.318552095188</v>
      </c>
      <c r="V58" s="20">
        <v>1132.6814479048116</v>
      </c>
      <c r="W58"/>
      <c r="X58"/>
      <c r="Y58"/>
      <c r="Z58"/>
      <c r="AA58"/>
      <c r="AB58"/>
      <c r="AE58" s="4">
        <v>57</v>
      </c>
      <c r="AF58" s="4" t="s">
        <v>5</v>
      </c>
      <c r="AG58" s="4">
        <f t="shared" si="1"/>
        <v>0</v>
      </c>
      <c r="AH58" s="5">
        <v>1550</v>
      </c>
      <c r="AI58" s="5">
        <f t="shared" si="2"/>
        <v>2402500</v>
      </c>
      <c r="AJ58" s="5">
        <f t="shared" si="3"/>
        <v>0</v>
      </c>
      <c r="AK58" s="5">
        <v>14200</v>
      </c>
      <c r="AM58" s="20">
        <v>33</v>
      </c>
      <c r="AN58" s="20">
        <v>18781.601233391611</v>
      </c>
      <c r="AO58" s="20">
        <v>968.39876660838854</v>
      </c>
      <c r="AP58"/>
      <c r="AQ58"/>
      <c r="AR58"/>
      <c r="AS58"/>
      <c r="AT58"/>
      <c r="AU58"/>
      <c r="AY58" s="20">
        <v>32</v>
      </c>
      <c r="AZ58" s="20">
        <v>20386.555526009986</v>
      </c>
      <c r="BA58" s="20">
        <v>1363.4444739900136</v>
      </c>
      <c r="BB58"/>
      <c r="BC58"/>
      <c r="BD58"/>
      <c r="BE58"/>
      <c r="BF58"/>
      <c r="BG58"/>
      <c r="BL58" s="20">
        <v>31</v>
      </c>
      <c r="BM58" s="20">
        <v>16340.418170652181</v>
      </c>
      <c r="BN58" s="20">
        <v>1159.5818293478187</v>
      </c>
      <c r="BO58"/>
      <c r="BP58"/>
      <c r="BQ58"/>
      <c r="BR58"/>
      <c r="BS58"/>
      <c r="BT58"/>
    </row>
    <row r="59" spans="1:72" x14ac:dyDescent="0.35">
      <c r="A59" s="4">
        <v>58</v>
      </c>
      <c r="B59" s="4" t="s">
        <v>4</v>
      </c>
      <c r="C59" s="5">
        <v>1200</v>
      </c>
      <c r="D59" s="5">
        <v>10300</v>
      </c>
      <c r="E59" s="2"/>
      <c r="F59" s="2"/>
      <c r="G59" s="2"/>
      <c r="H59" s="2"/>
      <c r="I59" s="2"/>
      <c r="J59" s="2"/>
      <c r="K59" s="2"/>
      <c r="L59" s="2"/>
      <c r="M59" s="2"/>
      <c r="N59" s="4">
        <v>58</v>
      </c>
      <c r="O59" s="4" t="s">
        <v>4</v>
      </c>
      <c r="P59" s="4">
        <f t="shared" si="0"/>
        <v>1</v>
      </c>
      <c r="Q59" s="5">
        <v>1200</v>
      </c>
      <c r="R59" s="5">
        <v>10300</v>
      </c>
      <c r="T59" s="20">
        <v>34</v>
      </c>
      <c r="U59" s="20">
        <v>16010.23949627826</v>
      </c>
      <c r="V59" s="20">
        <v>1989.76050372174</v>
      </c>
      <c r="W59"/>
      <c r="X59"/>
      <c r="Y59"/>
      <c r="Z59"/>
      <c r="AA59"/>
      <c r="AB59"/>
      <c r="AE59" s="4">
        <v>58</v>
      </c>
      <c r="AF59" s="4" t="s">
        <v>4</v>
      </c>
      <c r="AG59" s="4">
        <f t="shared" si="1"/>
        <v>1</v>
      </c>
      <c r="AH59" s="5">
        <v>1200</v>
      </c>
      <c r="AI59" s="5">
        <f t="shared" si="2"/>
        <v>1440000</v>
      </c>
      <c r="AJ59" s="5">
        <f t="shared" si="3"/>
        <v>1200</v>
      </c>
      <c r="AK59" s="5">
        <v>10300</v>
      </c>
      <c r="AM59" s="20">
        <v>34</v>
      </c>
      <c r="AN59" s="20">
        <v>16096.02590735762</v>
      </c>
      <c r="AO59" s="20">
        <v>1903.9740926423801</v>
      </c>
      <c r="AP59"/>
      <c r="AQ59"/>
      <c r="AR59"/>
      <c r="AS59"/>
      <c r="AT59"/>
      <c r="AU59"/>
      <c r="AY59" s="20">
        <v>33</v>
      </c>
      <c r="AZ59" s="20">
        <v>19850.423404182082</v>
      </c>
      <c r="BA59" s="20">
        <v>-100.42340418208187</v>
      </c>
      <c r="BB59"/>
      <c r="BC59"/>
      <c r="BD59"/>
      <c r="BE59"/>
      <c r="BF59"/>
      <c r="BG59"/>
      <c r="BL59" s="20">
        <v>32</v>
      </c>
      <c r="BM59" s="20">
        <v>20403.575298465548</v>
      </c>
      <c r="BN59" s="20">
        <v>1346.4247015344517</v>
      </c>
      <c r="BO59"/>
      <c r="BP59"/>
      <c r="BQ59"/>
      <c r="BR59"/>
      <c r="BS59"/>
      <c r="BT59"/>
    </row>
    <row r="60" spans="1:72" x14ac:dyDescent="0.35">
      <c r="A60" s="4">
        <v>59</v>
      </c>
      <c r="B60" s="4" t="s">
        <v>5</v>
      </c>
      <c r="C60" s="5">
        <v>1350</v>
      </c>
      <c r="D60" s="5">
        <v>12700</v>
      </c>
      <c r="E60" s="2"/>
      <c r="F60" s="2"/>
      <c r="G60" s="2"/>
      <c r="H60" s="2"/>
      <c r="I60" s="2"/>
      <c r="J60" s="2"/>
      <c r="K60" s="2"/>
      <c r="L60" s="2"/>
      <c r="M60" s="2"/>
      <c r="N60" s="4">
        <v>59</v>
      </c>
      <c r="O60" s="4" t="s">
        <v>5</v>
      </c>
      <c r="P60" s="4">
        <f t="shared" si="0"/>
        <v>0</v>
      </c>
      <c r="Q60" s="5">
        <v>1350</v>
      </c>
      <c r="R60" s="5">
        <v>12700</v>
      </c>
      <c r="T60" s="20">
        <v>35</v>
      </c>
      <c r="U60" s="20">
        <v>10471.224156740165</v>
      </c>
      <c r="V60" s="20">
        <v>-1371.2241567401652</v>
      </c>
      <c r="W60"/>
      <c r="X60"/>
      <c r="Y60"/>
      <c r="Z60"/>
      <c r="AA60"/>
      <c r="AB60"/>
      <c r="AE60" s="4">
        <v>59</v>
      </c>
      <c r="AF60" s="4" t="s">
        <v>5</v>
      </c>
      <c r="AG60" s="4">
        <f t="shared" si="1"/>
        <v>0</v>
      </c>
      <c r="AH60" s="5">
        <v>1350</v>
      </c>
      <c r="AI60" s="5">
        <f t="shared" si="2"/>
        <v>1822500</v>
      </c>
      <c r="AJ60" s="5">
        <f t="shared" si="3"/>
        <v>0</v>
      </c>
      <c r="AK60" s="5">
        <v>12700</v>
      </c>
      <c r="AM60" s="20">
        <v>35</v>
      </c>
      <c r="AN60" s="20">
        <v>10499.704627895731</v>
      </c>
      <c r="AO60" s="20">
        <v>-1399.7046278957314</v>
      </c>
      <c r="AP60"/>
      <c r="AQ60"/>
      <c r="AR60"/>
      <c r="AS60"/>
      <c r="AT60"/>
      <c r="AU60"/>
      <c r="AY60" s="20">
        <v>34</v>
      </c>
      <c r="AZ60" s="20">
        <v>15762.416102037685</v>
      </c>
      <c r="BA60" s="20">
        <v>2237.5838979623149</v>
      </c>
      <c r="BB60"/>
      <c r="BC60"/>
      <c r="BD60"/>
      <c r="BE60"/>
      <c r="BF60"/>
      <c r="BG60"/>
      <c r="BL60" s="20">
        <v>33</v>
      </c>
      <c r="BM60" s="20">
        <v>19901.458154740703</v>
      </c>
      <c r="BN60" s="20">
        <v>-151.45815474070332</v>
      </c>
      <c r="BO60"/>
      <c r="BP60"/>
      <c r="BQ60"/>
      <c r="BR60"/>
      <c r="BS60"/>
      <c r="BT60"/>
    </row>
    <row r="61" spans="1:72" x14ac:dyDescent="0.35">
      <c r="A61" s="4">
        <v>60</v>
      </c>
      <c r="B61" s="4" t="s">
        <v>4</v>
      </c>
      <c r="C61" s="5">
        <v>1650</v>
      </c>
      <c r="D61" s="5">
        <v>11650</v>
      </c>
      <c r="E61" s="2"/>
      <c r="F61" s="2"/>
      <c r="G61" s="2"/>
      <c r="H61" s="2"/>
      <c r="I61" s="2"/>
      <c r="J61" s="2"/>
      <c r="K61" s="2"/>
      <c r="L61" s="2"/>
      <c r="M61" s="2"/>
      <c r="N61" s="4">
        <v>60</v>
      </c>
      <c r="O61" s="4" t="s">
        <v>4</v>
      </c>
      <c r="P61" s="4">
        <f t="shared" si="0"/>
        <v>1</v>
      </c>
      <c r="Q61" s="5">
        <v>1650</v>
      </c>
      <c r="R61" s="5">
        <v>11650</v>
      </c>
      <c r="T61" s="20">
        <v>36</v>
      </c>
      <c r="U61" s="20">
        <v>16879.265848217237</v>
      </c>
      <c r="V61" s="20">
        <v>-679.26584821723736</v>
      </c>
      <c r="W61"/>
      <c r="X61"/>
      <c r="Y61"/>
      <c r="Z61"/>
      <c r="AA61"/>
      <c r="AB61"/>
      <c r="AE61" s="4">
        <v>60</v>
      </c>
      <c r="AF61" s="4" t="s">
        <v>4</v>
      </c>
      <c r="AG61" s="4">
        <f t="shared" si="1"/>
        <v>1</v>
      </c>
      <c r="AH61" s="5">
        <v>1650</v>
      </c>
      <c r="AI61" s="5">
        <f t="shared" si="2"/>
        <v>2722500</v>
      </c>
      <c r="AJ61" s="5">
        <f t="shared" si="3"/>
        <v>1650</v>
      </c>
      <c r="AK61" s="5">
        <v>11650</v>
      </c>
      <c r="AM61" s="20">
        <v>36</v>
      </c>
      <c r="AN61" s="20">
        <v>16991.217682702285</v>
      </c>
      <c r="AO61" s="20">
        <v>-791.21768270228495</v>
      </c>
      <c r="AP61"/>
      <c r="AQ61"/>
      <c r="AR61"/>
      <c r="AS61"/>
      <c r="AT61"/>
      <c r="AU61"/>
      <c r="AY61" s="20">
        <v>35</v>
      </c>
      <c r="AZ61" s="20">
        <v>9999.8478622718885</v>
      </c>
      <c r="BA61" s="20">
        <v>-899.84786227188852</v>
      </c>
      <c r="BB61"/>
      <c r="BC61"/>
      <c r="BD61"/>
      <c r="BE61"/>
      <c r="BF61"/>
      <c r="BG61"/>
      <c r="BL61" s="20">
        <v>34</v>
      </c>
      <c r="BM61" s="20">
        <v>15952.275318354896</v>
      </c>
      <c r="BN61" s="20">
        <v>2047.7246816451043</v>
      </c>
      <c r="BO61"/>
      <c r="BP61"/>
      <c r="BQ61"/>
      <c r="BR61"/>
      <c r="BS61"/>
      <c r="BT61"/>
    </row>
    <row r="62" spans="1:72" x14ac:dyDescent="0.35">
      <c r="A62" s="4">
        <v>61</v>
      </c>
      <c r="B62" s="4" t="s">
        <v>5</v>
      </c>
      <c r="C62" s="5">
        <v>1900</v>
      </c>
      <c r="D62" s="5">
        <v>17750</v>
      </c>
      <c r="E62" s="2"/>
      <c r="F62" s="2"/>
      <c r="G62" s="2"/>
      <c r="H62" s="2"/>
      <c r="I62" s="2"/>
      <c r="J62" s="2"/>
      <c r="K62" s="2"/>
      <c r="L62" s="2"/>
      <c r="M62" s="2"/>
      <c r="N62" s="4">
        <v>61</v>
      </c>
      <c r="O62" s="4" t="s">
        <v>5</v>
      </c>
      <c r="P62" s="4">
        <f t="shared" si="0"/>
        <v>0</v>
      </c>
      <c r="Q62" s="5">
        <v>1900</v>
      </c>
      <c r="R62" s="5">
        <v>17750</v>
      </c>
      <c r="T62" s="20">
        <v>37</v>
      </c>
      <c r="U62" s="20">
        <v>9637.3795820590967</v>
      </c>
      <c r="V62" s="20">
        <v>1262.6204179409033</v>
      </c>
      <c r="W62"/>
      <c r="X62"/>
      <c r="Y62"/>
      <c r="Z62"/>
      <c r="AA62"/>
      <c r="AB62"/>
      <c r="AE62" s="4">
        <v>61</v>
      </c>
      <c r="AF62" s="4" t="s">
        <v>5</v>
      </c>
      <c r="AG62" s="4">
        <f t="shared" si="1"/>
        <v>0</v>
      </c>
      <c r="AH62" s="5">
        <v>1900</v>
      </c>
      <c r="AI62" s="5">
        <f t="shared" si="2"/>
        <v>3610000</v>
      </c>
      <c r="AJ62" s="5">
        <f t="shared" si="3"/>
        <v>0</v>
      </c>
      <c r="AK62" s="5">
        <v>17750</v>
      </c>
      <c r="AM62" s="20">
        <v>37</v>
      </c>
      <c r="AN62" s="20">
        <v>9531.2862214967536</v>
      </c>
      <c r="AO62" s="20">
        <v>1368.7137785032464</v>
      </c>
      <c r="AP62"/>
      <c r="AQ62"/>
      <c r="AR62"/>
      <c r="AS62"/>
      <c r="AT62"/>
      <c r="AU62"/>
      <c r="AY62" s="20">
        <v>36</v>
      </c>
      <c r="AZ62" s="20">
        <v>16977.648843891133</v>
      </c>
      <c r="BA62" s="20">
        <v>-777.64884389113286</v>
      </c>
      <c r="BB62"/>
      <c r="BC62"/>
      <c r="BD62"/>
      <c r="BE62"/>
      <c r="BF62"/>
      <c r="BG62"/>
      <c r="BL62" s="20">
        <v>35</v>
      </c>
      <c r="BM62" s="20">
        <v>9843.2815311053491</v>
      </c>
      <c r="BN62" s="20">
        <v>-743.28153110534913</v>
      </c>
      <c r="BO62"/>
      <c r="BP62"/>
      <c r="BQ62"/>
      <c r="BR62"/>
      <c r="BS62"/>
      <c r="BT62"/>
    </row>
    <row r="63" spans="1:72" x14ac:dyDescent="0.35">
      <c r="A63" s="4">
        <v>62</v>
      </c>
      <c r="B63" s="4" t="s">
        <v>5</v>
      </c>
      <c r="C63" s="5">
        <v>1950</v>
      </c>
      <c r="D63" s="5">
        <v>15300</v>
      </c>
      <c r="E63" s="2"/>
      <c r="F63" s="2"/>
      <c r="G63" s="2"/>
      <c r="H63" s="2"/>
      <c r="I63" s="2"/>
      <c r="J63" s="2"/>
      <c r="K63" s="2"/>
      <c r="L63" s="2"/>
      <c r="M63" s="2"/>
      <c r="N63" s="4">
        <v>62</v>
      </c>
      <c r="O63" s="4" t="s">
        <v>5</v>
      </c>
      <c r="P63" s="4">
        <f t="shared" si="0"/>
        <v>0</v>
      </c>
      <c r="Q63" s="5">
        <v>1950</v>
      </c>
      <c r="R63" s="5">
        <v>15300</v>
      </c>
      <c r="T63" s="20">
        <v>38</v>
      </c>
      <c r="U63" s="20">
        <v>9602.1978048011879</v>
      </c>
      <c r="V63" s="20">
        <v>2247.8021951988121</v>
      </c>
      <c r="W63"/>
      <c r="X63"/>
      <c r="Y63"/>
      <c r="Z63"/>
      <c r="AA63"/>
      <c r="AB63"/>
      <c r="AE63" s="4">
        <v>62</v>
      </c>
      <c r="AF63" s="4" t="s">
        <v>5</v>
      </c>
      <c r="AG63" s="4">
        <f t="shared" si="1"/>
        <v>0</v>
      </c>
      <c r="AH63" s="5">
        <v>1950</v>
      </c>
      <c r="AI63" s="5">
        <f t="shared" si="2"/>
        <v>3802500</v>
      </c>
      <c r="AJ63" s="5">
        <f t="shared" si="3"/>
        <v>0</v>
      </c>
      <c r="AK63" s="5">
        <v>15300</v>
      </c>
      <c r="AM63" s="20">
        <v>38</v>
      </c>
      <c r="AN63" s="20">
        <v>9604.51285255107</v>
      </c>
      <c r="AO63" s="20">
        <v>2245.48714744893</v>
      </c>
      <c r="AP63"/>
      <c r="AQ63"/>
      <c r="AR63"/>
      <c r="AS63"/>
      <c r="AT63"/>
      <c r="AU63"/>
      <c r="AY63" s="20">
        <v>37</v>
      </c>
      <c r="AZ63" s="20">
        <v>11355.709182542552</v>
      </c>
      <c r="BA63" s="20">
        <v>-455.7091825425523</v>
      </c>
      <c r="BB63"/>
      <c r="BC63"/>
      <c r="BD63"/>
      <c r="BE63"/>
      <c r="BF63"/>
      <c r="BG63"/>
      <c r="BL63" s="20">
        <v>36</v>
      </c>
      <c r="BM63" s="20">
        <v>17154.695305722609</v>
      </c>
      <c r="BN63" s="20">
        <v>-954.69530572260919</v>
      </c>
      <c r="BO63"/>
      <c r="BP63"/>
      <c r="BQ63"/>
      <c r="BR63"/>
      <c r="BS63"/>
      <c r="BT63"/>
    </row>
    <row r="64" spans="1:72" x14ac:dyDescent="0.35">
      <c r="A64" s="4">
        <v>63</v>
      </c>
      <c r="B64" s="4" t="s">
        <v>5</v>
      </c>
      <c r="C64" s="5">
        <v>1500</v>
      </c>
      <c r="D64" s="5">
        <v>12700</v>
      </c>
      <c r="E64" s="2"/>
      <c r="F64" s="2"/>
      <c r="G64" s="2"/>
      <c r="H64" s="2"/>
      <c r="I64" s="2"/>
      <c r="J64" s="2"/>
      <c r="K64" s="2"/>
      <c r="L64" s="2"/>
      <c r="M64" s="2"/>
      <c r="N64" s="4">
        <v>63</v>
      </c>
      <c r="O64" s="4" t="s">
        <v>5</v>
      </c>
      <c r="P64" s="4">
        <f t="shared" si="0"/>
        <v>0</v>
      </c>
      <c r="Q64" s="5">
        <v>1500</v>
      </c>
      <c r="R64" s="5">
        <v>12700</v>
      </c>
      <c r="T64" s="20">
        <v>39</v>
      </c>
      <c r="U64" s="20">
        <v>14272.186792400305</v>
      </c>
      <c r="V64" s="20">
        <v>-1672.1867924003054</v>
      </c>
      <c r="W64"/>
      <c r="X64"/>
      <c r="Y64"/>
      <c r="Z64"/>
      <c r="AA64"/>
      <c r="AB64"/>
      <c r="AE64" s="4">
        <v>63</v>
      </c>
      <c r="AF64" s="4" t="s">
        <v>5</v>
      </c>
      <c r="AG64" s="4">
        <f t="shared" si="1"/>
        <v>0</v>
      </c>
      <c r="AH64" s="5">
        <v>1500</v>
      </c>
      <c r="AI64" s="5">
        <f t="shared" si="2"/>
        <v>2250000</v>
      </c>
      <c r="AJ64" s="5">
        <f t="shared" si="3"/>
        <v>0</v>
      </c>
      <c r="AK64" s="5">
        <v>12700</v>
      </c>
      <c r="AM64" s="20">
        <v>39</v>
      </c>
      <c r="AN64" s="20">
        <v>14305.642356668293</v>
      </c>
      <c r="AO64" s="20">
        <v>-1705.6423566682934</v>
      </c>
      <c r="AP64"/>
      <c r="AQ64"/>
      <c r="AR64"/>
      <c r="AS64"/>
      <c r="AT64"/>
      <c r="AU64"/>
      <c r="AY64" s="20">
        <v>38</v>
      </c>
      <c r="AZ64" s="20">
        <v>9374.360555863841</v>
      </c>
      <c r="BA64" s="20">
        <v>2475.639444136159</v>
      </c>
      <c r="BB64"/>
      <c r="BC64"/>
      <c r="BD64"/>
      <c r="BE64"/>
      <c r="BF64"/>
      <c r="BG64"/>
      <c r="BL64" s="20">
        <v>37</v>
      </c>
      <c r="BM64" s="20">
        <v>10617.076537944748</v>
      </c>
      <c r="BN64" s="20">
        <v>282.92346205525246</v>
      </c>
      <c r="BO64"/>
      <c r="BP64"/>
      <c r="BQ64"/>
      <c r="BR64"/>
      <c r="BS64"/>
      <c r="BT64"/>
    </row>
    <row r="65" spans="1:72" x14ac:dyDescent="0.35">
      <c r="A65" s="4">
        <v>64</v>
      </c>
      <c r="B65" s="4" t="s">
        <v>5</v>
      </c>
      <c r="C65" s="5">
        <v>1950</v>
      </c>
      <c r="D65" s="5">
        <v>15100</v>
      </c>
      <c r="E65" s="2"/>
      <c r="F65" s="2"/>
      <c r="G65" s="2"/>
      <c r="H65" s="2"/>
      <c r="I65" s="2"/>
      <c r="J65" s="2"/>
      <c r="K65" s="2"/>
      <c r="L65" s="2"/>
      <c r="M65" s="2"/>
      <c r="N65" s="4">
        <v>64</v>
      </c>
      <c r="O65" s="4" t="s">
        <v>5</v>
      </c>
      <c r="P65" s="4">
        <f t="shared" si="0"/>
        <v>0</v>
      </c>
      <c r="Q65" s="5">
        <v>1950</v>
      </c>
      <c r="R65" s="5">
        <v>15100</v>
      </c>
      <c r="T65" s="20">
        <v>40</v>
      </c>
      <c r="U65" s="20">
        <v>15430.888594985609</v>
      </c>
      <c r="V65" s="20">
        <v>-1230.8885949856085</v>
      </c>
      <c r="W65"/>
      <c r="X65"/>
      <c r="Y65"/>
      <c r="Z65"/>
      <c r="AA65"/>
      <c r="AB65"/>
      <c r="AE65" s="4">
        <v>64</v>
      </c>
      <c r="AF65" s="4" t="s">
        <v>5</v>
      </c>
      <c r="AG65" s="4">
        <f t="shared" si="1"/>
        <v>0</v>
      </c>
      <c r="AH65" s="5">
        <v>1950</v>
      </c>
      <c r="AI65" s="5">
        <f t="shared" si="2"/>
        <v>3802500</v>
      </c>
      <c r="AJ65" s="5">
        <f t="shared" si="3"/>
        <v>0</v>
      </c>
      <c r="AK65" s="5">
        <v>15100</v>
      </c>
      <c r="AM65" s="20">
        <v>40</v>
      </c>
      <c r="AN65" s="20">
        <v>15499.231390461178</v>
      </c>
      <c r="AO65" s="20">
        <v>-1299.2313904611783</v>
      </c>
      <c r="AP65"/>
      <c r="AQ65"/>
      <c r="AR65"/>
      <c r="AS65"/>
      <c r="AT65"/>
      <c r="AU65"/>
      <c r="AY65" s="20">
        <v>39</v>
      </c>
      <c r="AZ65" s="20">
        <v>13774.259694914839</v>
      </c>
      <c r="BA65" s="20">
        <v>-1174.2596949148392</v>
      </c>
      <c r="BB65"/>
      <c r="BC65"/>
      <c r="BD65"/>
      <c r="BE65"/>
      <c r="BF65"/>
      <c r="BG65"/>
      <c r="BL65" s="20">
        <v>38</v>
      </c>
      <c r="BM65" s="20">
        <v>9404.6476137368445</v>
      </c>
      <c r="BN65" s="20">
        <v>2445.3523862631555</v>
      </c>
      <c r="BO65"/>
      <c r="BP65"/>
      <c r="BQ65"/>
      <c r="BR65"/>
      <c r="BS65"/>
      <c r="BT65"/>
    </row>
    <row r="66" spans="1:72" x14ac:dyDescent="0.35">
      <c r="A66" s="4">
        <v>65</v>
      </c>
      <c r="B66" s="4" t="s">
        <v>5</v>
      </c>
      <c r="C66" s="5">
        <v>1650</v>
      </c>
      <c r="D66" s="5">
        <v>14600</v>
      </c>
      <c r="E66" s="2"/>
      <c r="F66" s="2"/>
      <c r="G66" s="2"/>
      <c r="H66" s="2"/>
      <c r="I66" s="2"/>
      <c r="J66" s="2"/>
      <c r="K66" s="2"/>
      <c r="L66" s="2"/>
      <c r="M66" s="2"/>
      <c r="N66" s="4">
        <v>65</v>
      </c>
      <c r="O66" s="4" t="s">
        <v>5</v>
      </c>
      <c r="P66" s="4">
        <f t="shared" si="0"/>
        <v>0</v>
      </c>
      <c r="Q66" s="5">
        <v>1650</v>
      </c>
      <c r="R66" s="5">
        <v>14600</v>
      </c>
      <c r="T66" s="20">
        <v>41</v>
      </c>
      <c r="U66" s="20">
        <v>15430.888594985609</v>
      </c>
      <c r="V66" s="20">
        <v>369.11140501439149</v>
      </c>
      <c r="W66"/>
      <c r="X66"/>
      <c r="Y66"/>
      <c r="Z66"/>
      <c r="AA66"/>
      <c r="AB66"/>
      <c r="AE66" s="4">
        <v>65</v>
      </c>
      <c r="AF66" s="4" t="s">
        <v>5</v>
      </c>
      <c r="AG66" s="4">
        <f t="shared" si="1"/>
        <v>0</v>
      </c>
      <c r="AH66" s="5">
        <v>1650</v>
      </c>
      <c r="AI66" s="5">
        <f t="shared" si="2"/>
        <v>2722500</v>
      </c>
      <c r="AJ66" s="5">
        <f t="shared" si="3"/>
        <v>0</v>
      </c>
      <c r="AK66" s="5">
        <v>14600</v>
      </c>
      <c r="AM66" s="20">
        <v>41</v>
      </c>
      <c r="AN66" s="20">
        <v>15499.231390461178</v>
      </c>
      <c r="AO66" s="20">
        <v>300.76860953882169</v>
      </c>
      <c r="AP66"/>
      <c r="AQ66"/>
      <c r="AR66"/>
      <c r="AS66"/>
      <c r="AT66"/>
      <c r="AU66"/>
      <c r="AY66" s="20">
        <v>40</v>
      </c>
      <c r="AZ66" s="20">
        <v>15034.170029058359</v>
      </c>
      <c r="BA66" s="20">
        <v>-834.17002905835943</v>
      </c>
      <c r="BB66"/>
      <c r="BC66"/>
      <c r="BD66"/>
      <c r="BE66"/>
      <c r="BF66"/>
      <c r="BG66"/>
      <c r="BL66" s="20">
        <v>39</v>
      </c>
      <c r="BM66" s="20">
        <v>13889.358217902136</v>
      </c>
      <c r="BN66" s="20">
        <v>-1289.3582179021359</v>
      </c>
      <c r="BO66"/>
      <c r="BP66"/>
      <c r="BQ66"/>
      <c r="BR66"/>
      <c r="BS66"/>
      <c r="BT66"/>
    </row>
    <row r="67" spans="1:72" x14ac:dyDescent="0.35">
      <c r="A67" s="4">
        <v>66</v>
      </c>
      <c r="B67" s="4" t="s">
        <v>5</v>
      </c>
      <c r="C67" s="5">
        <v>1800</v>
      </c>
      <c r="D67" s="5">
        <v>13300</v>
      </c>
      <c r="E67" s="2"/>
      <c r="F67" s="2"/>
      <c r="G67" s="2"/>
      <c r="H67" s="2"/>
      <c r="I67" s="2"/>
      <c r="J67" s="2"/>
      <c r="K67" s="2"/>
      <c r="L67" s="2"/>
      <c r="M67" s="2"/>
      <c r="N67" s="4">
        <v>66</v>
      </c>
      <c r="O67" s="4" t="s">
        <v>5</v>
      </c>
      <c r="P67" s="4">
        <f t="shared" ref="P67:P130" si="4">IF(O67=P$1,1,0)</f>
        <v>0</v>
      </c>
      <c r="Q67" s="5">
        <v>1800</v>
      </c>
      <c r="R67" s="5">
        <v>13300</v>
      </c>
      <c r="T67" s="20">
        <v>42</v>
      </c>
      <c r="U67" s="20">
        <v>10760.899607386489</v>
      </c>
      <c r="V67" s="20">
        <v>-2060.8996073864892</v>
      </c>
      <c r="W67"/>
      <c r="X67"/>
      <c r="Y67"/>
      <c r="Z67"/>
      <c r="AA67"/>
      <c r="AB67"/>
      <c r="AE67" s="4">
        <v>66</v>
      </c>
      <c r="AF67" s="4" t="s">
        <v>5</v>
      </c>
      <c r="AG67" s="4">
        <f t="shared" ref="AG67:AG130" si="5">IF(AF67=AG$1,1,0)</f>
        <v>0</v>
      </c>
      <c r="AH67" s="5">
        <v>1800</v>
      </c>
      <c r="AI67" s="5">
        <f t="shared" ref="AI67:AI130" si="6">AH67^2</f>
        <v>3240000</v>
      </c>
      <c r="AJ67" s="5">
        <f t="shared" ref="AJ67:AJ130" si="7">AG67*AH67</f>
        <v>0</v>
      </c>
      <c r="AK67" s="5">
        <v>13300</v>
      </c>
      <c r="AM67" s="20">
        <v>42</v>
      </c>
      <c r="AN67" s="20">
        <v>10798.101886343953</v>
      </c>
      <c r="AO67" s="20">
        <v>-2098.1018863439531</v>
      </c>
      <c r="AP67"/>
      <c r="AQ67"/>
      <c r="AR67"/>
      <c r="AS67"/>
      <c r="AT67"/>
      <c r="AU67"/>
      <c r="AY67" s="20">
        <v>41</v>
      </c>
      <c r="AZ67" s="20">
        <v>15034.170029058359</v>
      </c>
      <c r="BA67" s="20">
        <v>765.82997094164057</v>
      </c>
      <c r="BB67"/>
      <c r="BC67"/>
      <c r="BD67"/>
      <c r="BE67"/>
      <c r="BF67"/>
      <c r="BG67"/>
      <c r="BL67" s="20">
        <v>40</v>
      </c>
      <c r="BM67" s="20">
        <v>15213.981044236174</v>
      </c>
      <c r="BN67" s="20">
        <v>-1013.9810442361741</v>
      </c>
      <c r="BO67"/>
      <c r="BP67"/>
      <c r="BQ67"/>
      <c r="BR67"/>
      <c r="BS67"/>
      <c r="BT67"/>
    </row>
    <row r="68" spans="1:72" x14ac:dyDescent="0.35">
      <c r="A68" s="4">
        <v>67</v>
      </c>
      <c r="B68" s="4" t="s">
        <v>4</v>
      </c>
      <c r="C68" s="5">
        <v>1450</v>
      </c>
      <c r="D68" s="5">
        <v>7800</v>
      </c>
      <c r="E68" s="2"/>
      <c r="F68" s="2"/>
      <c r="G68" s="2"/>
      <c r="H68" s="2"/>
      <c r="I68" s="2"/>
      <c r="J68" s="2"/>
      <c r="K68" s="2"/>
      <c r="L68" s="2"/>
      <c r="M68" s="2"/>
      <c r="N68" s="4">
        <v>67</v>
      </c>
      <c r="O68" s="4" t="s">
        <v>4</v>
      </c>
      <c r="P68" s="4">
        <f t="shared" si="4"/>
        <v>1</v>
      </c>
      <c r="Q68" s="5">
        <v>1450</v>
      </c>
      <c r="R68" s="5">
        <v>7800</v>
      </c>
      <c r="T68" s="20">
        <v>43</v>
      </c>
      <c r="U68" s="20">
        <v>8153.820551569559</v>
      </c>
      <c r="V68" s="20">
        <v>-503.82055156955903</v>
      </c>
      <c r="W68"/>
      <c r="X68"/>
      <c r="Y68"/>
      <c r="Z68"/>
      <c r="AA68"/>
      <c r="AB68"/>
      <c r="AE68" s="4">
        <v>67</v>
      </c>
      <c r="AF68" s="4" t="s">
        <v>4</v>
      </c>
      <c r="AG68" s="4">
        <f t="shared" si="5"/>
        <v>1</v>
      </c>
      <c r="AH68" s="5">
        <v>1450</v>
      </c>
      <c r="AI68" s="5">
        <f t="shared" si="6"/>
        <v>2102500</v>
      </c>
      <c r="AJ68" s="5">
        <f t="shared" si="7"/>
        <v>1450</v>
      </c>
      <c r="AK68" s="5">
        <v>7800</v>
      </c>
      <c r="AM68" s="20">
        <v>43</v>
      </c>
      <c r="AN68" s="20">
        <v>8112.5265603099633</v>
      </c>
      <c r="AO68" s="20">
        <v>-462.52656030996332</v>
      </c>
      <c r="AP68"/>
      <c r="AQ68"/>
      <c r="AR68"/>
      <c r="AS68"/>
      <c r="AT68"/>
      <c r="AU68"/>
      <c r="AY68" s="20">
        <v>42</v>
      </c>
      <c r="AZ68" s="20">
        <v>10241.107266377094</v>
      </c>
      <c r="BA68" s="20">
        <v>-1541.1072663770938</v>
      </c>
      <c r="BB68"/>
      <c r="BC68"/>
      <c r="BD68"/>
      <c r="BE68"/>
      <c r="BF68"/>
      <c r="BG68"/>
      <c r="BL68" s="20">
        <v>41</v>
      </c>
      <c r="BM68" s="20">
        <v>15213.981044236174</v>
      </c>
      <c r="BN68" s="20">
        <v>586.01895576382594</v>
      </c>
      <c r="BO68"/>
      <c r="BP68"/>
      <c r="BQ68"/>
      <c r="BR68"/>
      <c r="BS68"/>
      <c r="BT68"/>
    </row>
    <row r="69" spans="1:72" x14ac:dyDescent="0.35">
      <c r="A69" s="4">
        <v>68</v>
      </c>
      <c r="B69" s="4" t="s">
        <v>4</v>
      </c>
      <c r="C69" s="5">
        <v>1600</v>
      </c>
      <c r="D69" s="5">
        <v>10250</v>
      </c>
      <c r="E69" s="2"/>
      <c r="F69" s="2"/>
      <c r="G69" s="2"/>
      <c r="H69" s="2"/>
      <c r="I69" s="2"/>
      <c r="J69" s="2"/>
      <c r="K69" s="2"/>
      <c r="L69" s="2"/>
      <c r="M69" s="2"/>
      <c r="N69" s="4">
        <v>68</v>
      </c>
      <c r="O69" s="4" t="s">
        <v>4</v>
      </c>
      <c r="P69" s="4">
        <f t="shared" si="4"/>
        <v>1</v>
      </c>
      <c r="Q69" s="5">
        <v>1600</v>
      </c>
      <c r="R69" s="5">
        <v>10250</v>
      </c>
      <c r="T69" s="20">
        <v>44</v>
      </c>
      <c r="U69" s="20">
        <v>15141.213144339283</v>
      </c>
      <c r="V69" s="20">
        <v>-141.21314433928274</v>
      </c>
      <c r="W69"/>
      <c r="X69"/>
      <c r="Y69"/>
      <c r="Z69"/>
      <c r="AA69"/>
      <c r="AB69"/>
      <c r="AE69" s="4">
        <v>68</v>
      </c>
      <c r="AF69" s="4" t="s">
        <v>4</v>
      </c>
      <c r="AG69" s="4">
        <f t="shared" si="5"/>
        <v>1</v>
      </c>
      <c r="AH69" s="5">
        <v>1600</v>
      </c>
      <c r="AI69" s="5">
        <f t="shared" si="6"/>
        <v>2560000</v>
      </c>
      <c r="AJ69" s="5">
        <f t="shared" si="7"/>
        <v>1600</v>
      </c>
      <c r="AK69" s="5">
        <v>10250</v>
      </c>
      <c r="AM69" s="20">
        <v>44</v>
      </c>
      <c r="AN69" s="20">
        <v>15200.834132012957</v>
      </c>
      <c r="AO69" s="20">
        <v>-200.83413201295662</v>
      </c>
      <c r="AP69"/>
      <c r="AQ69"/>
      <c r="AR69"/>
      <c r="AS69"/>
      <c r="AT69"/>
      <c r="AU69"/>
      <c r="AY69" s="20">
        <v>43</v>
      </c>
      <c r="AZ69" s="20">
        <v>8659.5180648756541</v>
      </c>
      <c r="BA69" s="20">
        <v>-1009.5180648756541</v>
      </c>
      <c r="BB69"/>
      <c r="BC69"/>
      <c r="BD69"/>
      <c r="BE69"/>
      <c r="BF69"/>
      <c r="BG69"/>
      <c r="BL69" s="20">
        <v>42</v>
      </c>
      <c r="BM69" s="20">
        <v>10014.820457212089</v>
      </c>
      <c r="BN69" s="20">
        <v>-1314.8204572120885</v>
      </c>
      <c r="BO69"/>
      <c r="BP69"/>
      <c r="BQ69"/>
      <c r="BR69"/>
      <c r="BS69"/>
      <c r="BT69"/>
    </row>
    <row r="70" spans="1:72" x14ac:dyDescent="0.35">
      <c r="A70" s="4">
        <v>69</v>
      </c>
      <c r="B70" s="4" t="s">
        <v>4</v>
      </c>
      <c r="C70" s="5">
        <v>1200</v>
      </c>
      <c r="D70" s="5">
        <v>9100</v>
      </c>
      <c r="E70" s="2"/>
      <c r="F70" s="2"/>
      <c r="G70" s="2"/>
      <c r="H70" s="2"/>
      <c r="I70" s="2"/>
      <c r="J70" s="2"/>
      <c r="K70" s="2"/>
      <c r="L70" s="2"/>
      <c r="M70" s="2"/>
      <c r="N70" s="4">
        <v>69</v>
      </c>
      <c r="O70" s="4" t="s">
        <v>4</v>
      </c>
      <c r="P70" s="4">
        <f t="shared" si="4"/>
        <v>1</v>
      </c>
      <c r="Q70" s="5">
        <v>1200</v>
      </c>
      <c r="R70" s="5">
        <v>9100</v>
      </c>
      <c r="T70" s="20">
        <v>45</v>
      </c>
      <c r="U70" s="20">
        <v>6705.443298337932</v>
      </c>
      <c r="V70" s="20">
        <v>2594.556701662068</v>
      </c>
      <c r="W70"/>
      <c r="X70"/>
      <c r="Y70"/>
      <c r="Z70"/>
      <c r="AA70"/>
      <c r="AB70"/>
      <c r="AE70" s="4">
        <v>69</v>
      </c>
      <c r="AF70" s="4" t="s">
        <v>4</v>
      </c>
      <c r="AG70" s="4">
        <f t="shared" si="5"/>
        <v>1</v>
      </c>
      <c r="AH70" s="5">
        <v>1200</v>
      </c>
      <c r="AI70" s="5">
        <f t="shared" si="6"/>
        <v>1440000</v>
      </c>
      <c r="AJ70" s="5">
        <f t="shared" si="7"/>
        <v>1200</v>
      </c>
      <c r="AK70" s="5">
        <v>9100</v>
      </c>
      <c r="AM70" s="20">
        <v>45</v>
      </c>
      <c r="AN70" s="20">
        <v>6620.5402680688567</v>
      </c>
      <c r="AO70" s="20">
        <v>2679.4597319311433</v>
      </c>
      <c r="AP70"/>
      <c r="AQ70"/>
      <c r="AR70"/>
      <c r="AS70"/>
      <c r="AT70"/>
      <c r="AU70"/>
      <c r="AY70" s="20">
        <v>44</v>
      </c>
      <c r="AZ70" s="20">
        <v>14694.619719045588</v>
      </c>
      <c r="BA70" s="20">
        <v>305.38028095441223</v>
      </c>
      <c r="BB70"/>
      <c r="BC70"/>
      <c r="BD70"/>
      <c r="BE70"/>
      <c r="BF70"/>
      <c r="BG70"/>
      <c r="BL70" s="20">
        <v>43</v>
      </c>
      <c r="BM70" s="20">
        <v>8926.8672879616806</v>
      </c>
      <c r="BN70" s="20">
        <v>-1276.8672879616806</v>
      </c>
      <c r="BO70"/>
      <c r="BP70"/>
      <c r="BQ70"/>
      <c r="BR70"/>
      <c r="BS70"/>
      <c r="BT70"/>
    </row>
    <row r="71" spans="1:72" x14ac:dyDescent="0.35">
      <c r="A71" s="4">
        <v>70</v>
      </c>
      <c r="B71" s="4" t="s">
        <v>5</v>
      </c>
      <c r="C71" s="5">
        <v>1450</v>
      </c>
      <c r="D71" s="5">
        <v>12100</v>
      </c>
      <c r="E71" s="2"/>
      <c r="F71" s="2"/>
      <c r="G71" s="2"/>
      <c r="H71" s="2"/>
      <c r="I71" s="2"/>
      <c r="J71" s="2"/>
      <c r="K71" s="2"/>
      <c r="L71" s="2"/>
      <c r="M71" s="2"/>
      <c r="N71" s="4">
        <v>70</v>
      </c>
      <c r="O71" s="4" t="s">
        <v>5</v>
      </c>
      <c r="P71" s="4">
        <f t="shared" si="4"/>
        <v>0</v>
      </c>
      <c r="Q71" s="5">
        <v>1450</v>
      </c>
      <c r="R71" s="5">
        <v>12100</v>
      </c>
      <c r="T71" s="20">
        <v>46</v>
      </c>
      <c r="U71" s="20">
        <v>10796.0813846444</v>
      </c>
      <c r="V71" s="20">
        <v>-1146.0813846443998</v>
      </c>
      <c r="W71"/>
      <c r="X71"/>
      <c r="Y71"/>
      <c r="Z71"/>
      <c r="AA71"/>
      <c r="AB71"/>
      <c r="AE71" s="4">
        <v>70</v>
      </c>
      <c r="AF71" s="4" t="s">
        <v>5</v>
      </c>
      <c r="AG71" s="4">
        <f t="shared" si="5"/>
        <v>0</v>
      </c>
      <c r="AH71" s="5">
        <v>1450</v>
      </c>
      <c r="AI71" s="5">
        <f t="shared" si="6"/>
        <v>2102500</v>
      </c>
      <c r="AJ71" s="5">
        <f t="shared" si="7"/>
        <v>0</v>
      </c>
      <c r="AK71" s="5">
        <v>12100</v>
      </c>
      <c r="AM71" s="20">
        <v>46</v>
      </c>
      <c r="AN71" s="20">
        <v>10724.875255289637</v>
      </c>
      <c r="AO71" s="20">
        <v>-1074.8752552896367</v>
      </c>
      <c r="AP71"/>
      <c r="AQ71"/>
      <c r="AR71"/>
      <c r="AS71"/>
      <c r="AT71"/>
      <c r="AU71"/>
      <c r="AY71" s="20">
        <v>45</v>
      </c>
      <c r="AZ71" s="20">
        <v>8354.221015168996</v>
      </c>
      <c r="BA71" s="20">
        <v>945.77898483100398</v>
      </c>
      <c r="BB71"/>
      <c r="BC71"/>
      <c r="BD71"/>
      <c r="BE71"/>
      <c r="BF71"/>
      <c r="BG71"/>
      <c r="BL71" s="20">
        <v>44</v>
      </c>
      <c r="BM71" s="20">
        <v>14863.829622414738</v>
      </c>
      <c r="BN71" s="20">
        <v>136.17037758526203</v>
      </c>
      <c r="BO71"/>
      <c r="BP71"/>
      <c r="BQ71"/>
      <c r="BR71"/>
      <c r="BS71"/>
      <c r="BT71"/>
    </row>
    <row r="72" spans="1:72" x14ac:dyDescent="0.35">
      <c r="A72" s="4">
        <v>71</v>
      </c>
      <c r="B72" s="4" t="s">
        <v>4</v>
      </c>
      <c r="C72" s="5">
        <v>1250</v>
      </c>
      <c r="D72" s="5">
        <v>9450</v>
      </c>
      <c r="E72" s="2"/>
      <c r="F72" s="2"/>
      <c r="G72" s="2"/>
      <c r="H72" s="2"/>
      <c r="I72" s="2"/>
      <c r="J72" s="2"/>
      <c r="K72" s="2"/>
      <c r="L72" s="2"/>
      <c r="M72" s="2"/>
      <c r="N72" s="4">
        <v>71</v>
      </c>
      <c r="O72" s="4" t="s">
        <v>4</v>
      </c>
      <c r="P72" s="4">
        <f t="shared" si="4"/>
        <v>1</v>
      </c>
      <c r="Q72" s="5">
        <v>1250</v>
      </c>
      <c r="R72" s="5">
        <v>9450</v>
      </c>
      <c r="T72" s="20">
        <v>47</v>
      </c>
      <c r="U72" s="20">
        <v>11050.575058032815</v>
      </c>
      <c r="V72" s="20">
        <v>1149.4249419671851</v>
      </c>
      <c r="W72"/>
      <c r="X72"/>
      <c r="Y72"/>
      <c r="Z72"/>
      <c r="AA72"/>
      <c r="AB72"/>
      <c r="AE72" s="4">
        <v>71</v>
      </c>
      <c r="AF72" s="4" t="s">
        <v>4</v>
      </c>
      <c r="AG72" s="4">
        <f t="shared" si="5"/>
        <v>1</v>
      </c>
      <c r="AH72" s="5">
        <v>1250</v>
      </c>
      <c r="AI72" s="5">
        <f t="shared" si="6"/>
        <v>1562500</v>
      </c>
      <c r="AJ72" s="5">
        <f t="shared" si="7"/>
        <v>1250</v>
      </c>
      <c r="AK72" s="5">
        <v>9450</v>
      </c>
      <c r="AM72" s="20">
        <v>47</v>
      </c>
      <c r="AN72" s="20">
        <v>11096.499144792175</v>
      </c>
      <c r="AO72" s="20">
        <v>1103.5008552078252</v>
      </c>
      <c r="AP72"/>
      <c r="AQ72"/>
      <c r="AR72"/>
      <c r="AS72"/>
      <c r="AT72"/>
      <c r="AU72"/>
      <c r="AY72" s="20">
        <v>46</v>
      </c>
      <c r="AZ72" s="20">
        <v>11567.183187005356</v>
      </c>
      <c r="BA72" s="20">
        <v>-1917.1831870053556</v>
      </c>
      <c r="BB72"/>
      <c r="BC72"/>
      <c r="BD72"/>
      <c r="BE72"/>
      <c r="BF72"/>
      <c r="BG72"/>
      <c r="BL72" s="20">
        <v>45</v>
      </c>
      <c r="BM72" s="20">
        <v>8765.6822161519485</v>
      </c>
      <c r="BN72" s="20">
        <v>534.31778384805148</v>
      </c>
      <c r="BO72"/>
      <c r="BP72"/>
      <c r="BQ72"/>
      <c r="BR72"/>
      <c r="BS72"/>
      <c r="BT72"/>
    </row>
    <row r="73" spans="1:72" x14ac:dyDescent="0.35">
      <c r="A73" s="4">
        <v>72</v>
      </c>
      <c r="B73" s="4" t="s">
        <v>4</v>
      </c>
      <c r="C73" s="5">
        <v>1100</v>
      </c>
      <c r="D73" s="5">
        <v>9400</v>
      </c>
      <c r="E73" s="2"/>
      <c r="F73" s="2"/>
      <c r="G73" s="2"/>
      <c r="H73" s="2"/>
      <c r="I73" s="2"/>
      <c r="J73" s="2"/>
      <c r="K73" s="2"/>
      <c r="L73" s="2"/>
      <c r="M73" s="2"/>
      <c r="N73" s="4">
        <v>72</v>
      </c>
      <c r="O73" s="4" t="s">
        <v>4</v>
      </c>
      <c r="P73" s="4">
        <f t="shared" si="4"/>
        <v>1</v>
      </c>
      <c r="Q73" s="5">
        <v>1100</v>
      </c>
      <c r="R73" s="5">
        <v>9400</v>
      </c>
      <c r="T73" s="20">
        <v>48</v>
      </c>
      <c r="U73" s="20">
        <v>8443.4960022158848</v>
      </c>
      <c r="V73" s="20">
        <v>956.5039977841152</v>
      </c>
      <c r="W73"/>
      <c r="X73"/>
      <c r="Y73"/>
      <c r="Z73"/>
      <c r="AA73"/>
      <c r="AB73"/>
      <c r="AE73" s="4">
        <v>72</v>
      </c>
      <c r="AF73" s="4" t="s">
        <v>4</v>
      </c>
      <c r="AG73" s="4">
        <f t="shared" si="5"/>
        <v>1</v>
      </c>
      <c r="AH73" s="5">
        <v>1100</v>
      </c>
      <c r="AI73" s="5">
        <f t="shared" si="6"/>
        <v>1210000</v>
      </c>
      <c r="AJ73" s="5">
        <f t="shared" si="7"/>
        <v>1100</v>
      </c>
      <c r="AK73" s="5">
        <v>9400</v>
      </c>
      <c r="AM73" s="20">
        <v>48</v>
      </c>
      <c r="AN73" s="20">
        <v>8410.9238187581832</v>
      </c>
      <c r="AO73" s="20">
        <v>989.07618124181681</v>
      </c>
      <c r="AP73"/>
      <c r="AQ73"/>
      <c r="AR73"/>
      <c r="AS73"/>
      <c r="AT73"/>
      <c r="AU73"/>
      <c r="AY73" s="20">
        <v>47</v>
      </c>
      <c r="AZ73" s="20">
        <v>10498.748488133559</v>
      </c>
      <c r="BA73" s="20">
        <v>1701.2515118664414</v>
      </c>
      <c r="BB73"/>
      <c r="BC73"/>
      <c r="BD73"/>
      <c r="BE73"/>
      <c r="BF73"/>
      <c r="BG73"/>
      <c r="BL73" s="20">
        <v>46</v>
      </c>
      <c r="BM73" s="20">
        <v>11131.21551412728</v>
      </c>
      <c r="BN73" s="20">
        <v>-1481.2155141272797</v>
      </c>
      <c r="BO73"/>
      <c r="BP73"/>
      <c r="BQ73"/>
      <c r="BR73"/>
      <c r="BS73"/>
      <c r="BT73"/>
    </row>
    <row r="74" spans="1:72" x14ac:dyDescent="0.35">
      <c r="A74" s="4">
        <v>73</v>
      </c>
      <c r="B74" s="4" t="s">
        <v>5</v>
      </c>
      <c r="C74" s="5">
        <v>2100</v>
      </c>
      <c r="D74" s="5">
        <v>15500</v>
      </c>
      <c r="E74" s="2"/>
      <c r="F74" s="2"/>
      <c r="G74" s="2"/>
      <c r="H74" s="2"/>
      <c r="I74" s="2"/>
      <c r="J74" s="2"/>
      <c r="K74" s="2"/>
      <c r="L74" s="2"/>
      <c r="M74" s="2"/>
      <c r="N74" s="4">
        <v>73</v>
      </c>
      <c r="O74" s="4" t="s">
        <v>5</v>
      </c>
      <c r="P74" s="4">
        <f t="shared" si="4"/>
        <v>0</v>
      </c>
      <c r="Q74" s="5">
        <v>2100</v>
      </c>
      <c r="R74" s="5">
        <v>15500</v>
      </c>
      <c r="T74" s="20">
        <v>49</v>
      </c>
      <c r="U74" s="20">
        <v>12534.134088522353</v>
      </c>
      <c r="V74" s="20">
        <v>-1134.1340885223526</v>
      </c>
      <c r="W74"/>
      <c r="X74"/>
      <c r="Y74"/>
      <c r="Z74"/>
      <c r="AA74"/>
      <c r="AB74"/>
      <c r="AE74" s="4">
        <v>73</v>
      </c>
      <c r="AF74" s="4" t="s">
        <v>5</v>
      </c>
      <c r="AG74" s="4">
        <f t="shared" si="5"/>
        <v>0</v>
      </c>
      <c r="AH74" s="5">
        <v>2100</v>
      </c>
      <c r="AI74" s="5">
        <f t="shared" si="6"/>
        <v>4410000</v>
      </c>
      <c r="AJ74" s="5">
        <f t="shared" si="7"/>
        <v>0</v>
      </c>
      <c r="AK74" s="5">
        <v>15500</v>
      </c>
      <c r="AM74" s="20">
        <v>49</v>
      </c>
      <c r="AN74" s="20">
        <v>12515.258805978965</v>
      </c>
      <c r="AO74" s="20">
        <v>-1115.258805978965</v>
      </c>
      <c r="AP74"/>
      <c r="AQ74"/>
      <c r="AR74"/>
      <c r="AS74"/>
      <c r="AT74"/>
      <c r="AU74"/>
      <c r="AY74" s="20">
        <v>48</v>
      </c>
      <c r="AZ74" s="20">
        <v>8769.7229277707702</v>
      </c>
      <c r="BA74" s="20">
        <v>630.27707222922982</v>
      </c>
      <c r="BB74"/>
      <c r="BC74"/>
      <c r="BD74"/>
      <c r="BE74"/>
      <c r="BF74"/>
      <c r="BG74"/>
      <c r="BL74" s="20">
        <v>47</v>
      </c>
      <c r="BM74" s="20">
        <v>10199.02319347744</v>
      </c>
      <c r="BN74" s="20">
        <v>2000.9768065225599</v>
      </c>
      <c r="BO74"/>
      <c r="BP74"/>
      <c r="BQ74"/>
      <c r="BR74"/>
      <c r="BS74"/>
      <c r="BT74"/>
    </row>
    <row r="75" spans="1:72" x14ac:dyDescent="0.35">
      <c r="A75" s="4">
        <v>74</v>
      </c>
      <c r="B75" s="4" t="s">
        <v>5</v>
      </c>
      <c r="C75" s="5">
        <v>2350</v>
      </c>
      <c r="D75" s="5">
        <v>19500</v>
      </c>
      <c r="E75" s="2"/>
      <c r="F75" s="2"/>
      <c r="G75" s="2"/>
      <c r="H75" s="2"/>
      <c r="I75" s="2"/>
      <c r="J75" s="2"/>
      <c r="K75" s="2"/>
      <c r="L75" s="2"/>
      <c r="M75" s="2"/>
      <c r="N75" s="4">
        <v>74</v>
      </c>
      <c r="O75" s="4" t="s">
        <v>5</v>
      </c>
      <c r="P75" s="4">
        <f t="shared" si="4"/>
        <v>0</v>
      </c>
      <c r="Q75" s="5">
        <v>2350</v>
      </c>
      <c r="R75" s="5">
        <v>19500</v>
      </c>
      <c r="T75" s="20">
        <v>50</v>
      </c>
      <c r="U75" s="20">
        <v>12244.458637876027</v>
      </c>
      <c r="V75" s="20">
        <v>-544.45863787602684</v>
      </c>
      <c r="W75"/>
      <c r="X75"/>
      <c r="Y75"/>
      <c r="Z75"/>
      <c r="AA75"/>
      <c r="AB75"/>
      <c r="AE75" s="4">
        <v>74</v>
      </c>
      <c r="AF75" s="4" t="s">
        <v>5</v>
      </c>
      <c r="AG75" s="4">
        <f t="shared" si="5"/>
        <v>0</v>
      </c>
      <c r="AH75" s="5">
        <v>2350</v>
      </c>
      <c r="AI75" s="5">
        <f t="shared" si="6"/>
        <v>5522500</v>
      </c>
      <c r="AJ75" s="5">
        <f t="shared" si="7"/>
        <v>0</v>
      </c>
      <c r="AK75" s="5">
        <v>19500</v>
      </c>
      <c r="AM75" s="20">
        <v>50</v>
      </c>
      <c r="AN75" s="20">
        <v>12216.861547530745</v>
      </c>
      <c r="AO75" s="20">
        <v>-516.86154753074516</v>
      </c>
      <c r="AP75"/>
      <c r="AQ75"/>
      <c r="AR75"/>
      <c r="AS75"/>
      <c r="AT75"/>
      <c r="AU75"/>
      <c r="AY75" s="20">
        <v>49</v>
      </c>
      <c r="AZ75" s="20">
        <v>12375.848723237395</v>
      </c>
      <c r="BA75" s="20">
        <v>-975.84872323739546</v>
      </c>
      <c r="BB75"/>
      <c r="BC75"/>
      <c r="BD75"/>
      <c r="BE75"/>
      <c r="BF75"/>
      <c r="BG75"/>
      <c r="BL75" s="20">
        <v>48</v>
      </c>
      <c r="BM75" s="20">
        <v>8997.0957327994784</v>
      </c>
      <c r="BN75" s="20">
        <v>402.90426720052164</v>
      </c>
      <c r="BO75"/>
      <c r="BP75"/>
      <c r="BQ75"/>
      <c r="BR75"/>
      <c r="BS75"/>
      <c r="BT75"/>
    </row>
    <row r="76" spans="1:72" x14ac:dyDescent="0.35">
      <c r="A76" s="4">
        <v>75</v>
      </c>
      <c r="B76" s="4" t="s">
        <v>4</v>
      </c>
      <c r="C76" s="5">
        <v>1550</v>
      </c>
      <c r="D76" s="5">
        <v>10450</v>
      </c>
      <c r="E76" s="2"/>
      <c r="F76" s="2"/>
      <c r="G76" s="2"/>
      <c r="H76" s="2"/>
      <c r="I76" s="2"/>
      <c r="J76" s="2"/>
      <c r="K76" s="2"/>
      <c r="L76" s="2"/>
      <c r="M76" s="2"/>
      <c r="N76" s="4">
        <v>75</v>
      </c>
      <c r="O76" s="4" t="s">
        <v>4</v>
      </c>
      <c r="P76" s="4">
        <f t="shared" si="4"/>
        <v>1</v>
      </c>
      <c r="Q76" s="5">
        <v>1550</v>
      </c>
      <c r="R76" s="5">
        <v>10450</v>
      </c>
      <c r="T76" s="20">
        <v>51</v>
      </c>
      <c r="U76" s="20">
        <v>16879.265848217237</v>
      </c>
      <c r="V76" s="20">
        <v>-279.26584821723736</v>
      </c>
      <c r="W76"/>
      <c r="X76"/>
      <c r="Y76"/>
      <c r="Z76"/>
      <c r="AA76"/>
      <c r="AB76"/>
      <c r="AE76" s="4">
        <v>75</v>
      </c>
      <c r="AF76" s="4" t="s">
        <v>4</v>
      </c>
      <c r="AG76" s="4">
        <f t="shared" si="5"/>
        <v>1</v>
      </c>
      <c r="AH76" s="5">
        <v>1550</v>
      </c>
      <c r="AI76" s="5">
        <f t="shared" si="6"/>
        <v>2402500</v>
      </c>
      <c r="AJ76" s="5">
        <f t="shared" si="7"/>
        <v>1550</v>
      </c>
      <c r="AK76" s="5">
        <v>10450</v>
      </c>
      <c r="AM76" s="20">
        <v>51</v>
      </c>
      <c r="AN76" s="20">
        <v>16991.217682702285</v>
      </c>
      <c r="AO76" s="20">
        <v>-391.21768270228495</v>
      </c>
      <c r="AP76"/>
      <c r="AQ76"/>
      <c r="AR76"/>
      <c r="AS76"/>
      <c r="AT76"/>
      <c r="AU76"/>
      <c r="AY76" s="20">
        <v>50</v>
      </c>
      <c r="AZ76" s="20">
        <v>12200.116589737238</v>
      </c>
      <c r="BA76" s="20">
        <v>-500.11658973723752</v>
      </c>
      <c r="BB76"/>
      <c r="BC76"/>
      <c r="BD76"/>
      <c r="BE76"/>
      <c r="BF76"/>
      <c r="BG76"/>
      <c r="BL76" s="20">
        <v>49</v>
      </c>
      <c r="BM76" s="20">
        <v>12282.338283159595</v>
      </c>
      <c r="BN76" s="20">
        <v>-882.33828315959545</v>
      </c>
      <c r="BO76"/>
      <c r="BP76"/>
      <c r="BQ76"/>
      <c r="BR76"/>
      <c r="BS76"/>
      <c r="BT76"/>
    </row>
    <row r="77" spans="1:72" x14ac:dyDescent="0.35">
      <c r="A77" s="4">
        <v>76</v>
      </c>
      <c r="B77" s="4" t="s">
        <v>5</v>
      </c>
      <c r="C77" s="5">
        <v>1400</v>
      </c>
      <c r="D77" s="5">
        <v>12400</v>
      </c>
      <c r="E77" s="2"/>
      <c r="F77" s="2"/>
      <c r="G77" s="2"/>
      <c r="H77" s="2"/>
      <c r="I77" s="2"/>
      <c r="J77" s="2"/>
      <c r="K77" s="2"/>
      <c r="L77" s="2"/>
      <c r="M77" s="2"/>
      <c r="N77" s="4">
        <v>76</v>
      </c>
      <c r="O77" s="4" t="s">
        <v>5</v>
      </c>
      <c r="P77" s="4">
        <f t="shared" si="4"/>
        <v>0</v>
      </c>
      <c r="Q77" s="5">
        <v>1400</v>
      </c>
      <c r="R77" s="5">
        <v>12400</v>
      </c>
      <c r="T77" s="20">
        <v>52</v>
      </c>
      <c r="U77" s="20">
        <v>12823.809539168678</v>
      </c>
      <c r="V77" s="20">
        <v>876.19046083132162</v>
      </c>
      <c r="W77"/>
      <c r="X77"/>
      <c r="Y77"/>
      <c r="Z77"/>
      <c r="AA77"/>
      <c r="AB77"/>
      <c r="AE77" s="4">
        <v>76</v>
      </c>
      <c r="AF77" s="4" t="s">
        <v>5</v>
      </c>
      <c r="AG77" s="4">
        <f t="shared" si="5"/>
        <v>0</v>
      </c>
      <c r="AH77" s="5">
        <v>1400</v>
      </c>
      <c r="AI77" s="5">
        <f t="shared" si="6"/>
        <v>1960000</v>
      </c>
      <c r="AJ77" s="5">
        <f t="shared" si="7"/>
        <v>0</v>
      </c>
      <c r="AK77" s="5">
        <v>12400</v>
      </c>
      <c r="AM77" s="20">
        <v>52</v>
      </c>
      <c r="AN77" s="20">
        <v>12813.656064427187</v>
      </c>
      <c r="AO77" s="20">
        <v>886.34393557281328</v>
      </c>
      <c r="AP77"/>
      <c r="AQ77"/>
      <c r="AR77"/>
      <c r="AS77"/>
      <c r="AT77"/>
      <c r="AU77"/>
      <c r="AY77" s="20">
        <v>51</v>
      </c>
      <c r="AZ77" s="20">
        <v>16977.648843891133</v>
      </c>
      <c r="BA77" s="20">
        <v>-377.64884389113286</v>
      </c>
      <c r="BB77"/>
      <c r="BC77"/>
      <c r="BD77"/>
      <c r="BE77"/>
      <c r="BF77"/>
      <c r="BG77"/>
      <c r="BL77" s="20">
        <v>50</v>
      </c>
      <c r="BM77" s="20">
        <v>12058.824962924335</v>
      </c>
      <c r="BN77" s="20">
        <v>-358.82496292433461</v>
      </c>
      <c r="BO77"/>
      <c r="BP77"/>
      <c r="BQ77"/>
      <c r="BR77"/>
      <c r="BS77"/>
      <c r="BT77"/>
    </row>
    <row r="78" spans="1:72" x14ac:dyDescent="0.35">
      <c r="A78" s="4">
        <v>77</v>
      </c>
      <c r="B78" s="4" t="s">
        <v>5</v>
      </c>
      <c r="C78" s="5">
        <v>1700</v>
      </c>
      <c r="D78" s="5">
        <v>14700</v>
      </c>
      <c r="E78" s="2"/>
      <c r="F78" s="2"/>
      <c r="G78" s="2"/>
      <c r="H78" s="2"/>
      <c r="I78" s="2"/>
      <c r="J78" s="2"/>
      <c r="K78" s="2"/>
      <c r="L78" s="2"/>
      <c r="M78" s="2"/>
      <c r="N78" s="4">
        <v>77</v>
      </c>
      <c r="O78" s="4" t="s">
        <v>5</v>
      </c>
      <c r="P78" s="4">
        <f t="shared" si="4"/>
        <v>0</v>
      </c>
      <c r="Q78" s="5">
        <v>1700</v>
      </c>
      <c r="R78" s="5">
        <v>14700</v>
      </c>
      <c r="T78" s="20">
        <v>53</v>
      </c>
      <c r="U78" s="20">
        <v>18906.994002741514</v>
      </c>
      <c r="V78" s="20">
        <v>1843.0059972584859</v>
      </c>
      <c r="W78"/>
      <c r="X78"/>
      <c r="Y78"/>
      <c r="Z78"/>
      <c r="AA78"/>
      <c r="AB78"/>
      <c r="AE78" s="4">
        <v>77</v>
      </c>
      <c r="AF78" s="4" t="s">
        <v>5</v>
      </c>
      <c r="AG78" s="4">
        <f t="shared" si="5"/>
        <v>0</v>
      </c>
      <c r="AH78" s="5">
        <v>1700</v>
      </c>
      <c r="AI78" s="5">
        <f t="shared" si="6"/>
        <v>2890000</v>
      </c>
      <c r="AJ78" s="5">
        <f t="shared" si="7"/>
        <v>0</v>
      </c>
      <c r="AK78" s="5">
        <v>14700</v>
      </c>
      <c r="AM78" s="20">
        <v>53</v>
      </c>
      <c r="AN78" s="20">
        <v>19079.998491839833</v>
      </c>
      <c r="AO78" s="20">
        <v>1670.0015081601668</v>
      </c>
      <c r="AP78"/>
      <c r="AQ78"/>
      <c r="AR78"/>
      <c r="AS78"/>
      <c r="AT78"/>
      <c r="AU78"/>
      <c r="AY78" s="20">
        <v>52</v>
      </c>
      <c r="AZ78" s="20">
        <v>12567.962674388818</v>
      </c>
      <c r="BA78" s="20">
        <v>1132.0373256111816</v>
      </c>
      <c r="BB78"/>
      <c r="BC78"/>
      <c r="BD78"/>
      <c r="BE78"/>
      <c r="BF78"/>
      <c r="BG78"/>
      <c r="BL78" s="20">
        <v>51</v>
      </c>
      <c r="BM78" s="20">
        <v>17154.695305722609</v>
      </c>
      <c r="BN78" s="20">
        <v>-554.69530572260919</v>
      </c>
      <c r="BO78"/>
      <c r="BP78"/>
      <c r="BQ78"/>
      <c r="BR78"/>
      <c r="BS78"/>
      <c r="BT78"/>
    </row>
    <row r="79" spans="1:72" x14ac:dyDescent="0.35">
      <c r="A79" s="4">
        <v>78</v>
      </c>
      <c r="B79" s="4" t="s">
        <v>5</v>
      </c>
      <c r="C79" s="5">
        <v>1150</v>
      </c>
      <c r="D79" s="5">
        <v>9450</v>
      </c>
      <c r="E79" s="2"/>
      <c r="F79" s="2"/>
      <c r="G79" s="2"/>
      <c r="H79" s="2"/>
      <c r="I79" s="2"/>
      <c r="J79" s="2"/>
      <c r="K79" s="2"/>
      <c r="L79" s="2"/>
      <c r="M79" s="2"/>
      <c r="N79" s="4">
        <v>78</v>
      </c>
      <c r="O79" s="4" t="s">
        <v>5</v>
      </c>
      <c r="P79" s="4">
        <f t="shared" si="4"/>
        <v>0</v>
      </c>
      <c r="Q79" s="5">
        <v>1150</v>
      </c>
      <c r="R79" s="5">
        <v>9450</v>
      </c>
      <c r="T79" s="20">
        <v>54</v>
      </c>
      <c r="U79" s="20">
        <v>6705.443298337932</v>
      </c>
      <c r="V79" s="20">
        <v>3744.556701662068</v>
      </c>
      <c r="W79"/>
      <c r="X79"/>
      <c r="Y79"/>
      <c r="Z79"/>
      <c r="AA79"/>
      <c r="AB79"/>
      <c r="AE79" s="4">
        <v>78</v>
      </c>
      <c r="AF79" s="4" t="s">
        <v>5</v>
      </c>
      <c r="AG79" s="4">
        <f t="shared" si="5"/>
        <v>0</v>
      </c>
      <c r="AH79" s="5">
        <v>1150</v>
      </c>
      <c r="AI79" s="5">
        <f t="shared" si="6"/>
        <v>1322500</v>
      </c>
      <c r="AJ79" s="5">
        <f t="shared" si="7"/>
        <v>0</v>
      </c>
      <c r="AK79" s="5">
        <v>9450</v>
      </c>
      <c r="AM79" s="20">
        <v>54</v>
      </c>
      <c r="AN79" s="20">
        <v>6620.5402680688567</v>
      </c>
      <c r="AO79" s="20">
        <v>3829.4597319311433</v>
      </c>
      <c r="AP79"/>
      <c r="AQ79"/>
      <c r="AR79"/>
      <c r="AS79"/>
      <c r="AT79"/>
      <c r="AU79"/>
      <c r="AY79" s="20">
        <v>53</v>
      </c>
      <c r="AZ79" s="20">
        <v>20386.555526009986</v>
      </c>
      <c r="BA79" s="20">
        <v>363.44447399001365</v>
      </c>
      <c r="BB79"/>
      <c r="BC79"/>
      <c r="BD79"/>
      <c r="BE79"/>
      <c r="BF79"/>
      <c r="BG79"/>
      <c r="BL79" s="20">
        <v>52</v>
      </c>
      <c r="BM79" s="20">
        <v>12518.515413553476</v>
      </c>
      <c r="BN79" s="20">
        <v>1181.4845864465242</v>
      </c>
      <c r="BO79"/>
      <c r="BP79"/>
      <c r="BQ79"/>
      <c r="BR79"/>
      <c r="BS79"/>
      <c r="BT79"/>
    </row>
    <row r="80" spans="1:72" x14ac:dyDescent="0.35">
      <c r="A80" s="4">
        <v>79</v>
      </c>
      <c r="B80" s="4" t="s">
        <v>5</v>
      </c>
      <c r="C80" s="5">
        <v>1250</v>
      </c>
      <c r="D80" s="5">
        <v>12500</v>
      </c>
      <c r="E80" s="2"/>
      <c r="F80" s="2"/>
      <c r="G80" s="2"/>
      <c r="H80" s="2"/>
      <c r="I80" s="2"/>
      <c r="J80" s="2"/>
      <c r="K80" s="2"/>
      <c r="L80" s="2"/>
      <c r="M80" s="2"/>
      <c r="N80" s="4">
        <v>79</v>
      </c>
      <c r="O80" s="4" t="s">
        <v>5</v>
      </c>
      <c r="P80" s="4">
        <f t="shared" si="4"/>
        <v>0</v>
      </c>
      <c r="Q80" s="5">
        <v>1250</v>
      </c>
      <c r="R80" s="5">
        <v>12500</v>
      </c>
      <c r="T80" s="20">
        <v>55</v>
      </c>
      <c r="U80" s="20">
        <v>10796.0813846444</v>
      </c>
      <c r="V80" s="20">
        <v>-246.0813846443998</v>
      </c>
      <c r="W80"/>
      <c r="X80"/>
      <c r="Y80"/>
      <c r="Z80"/>
      <c r="AA80"/>
      <c r="AB80"/>
      <c r="AE80" s="4">
        <v>79</v>
      </c>
      <c r="AF80" s="4" t="s">
        <v>5</v>
      </c>
      <c r="AG80" s="4">
        <f t="shared" si="5"/>
        <v>0</v>
      </c>
      <c r="AH80" s="5">
        <v>1250</v>
      </c>
      <c r="AI80" s="5">
        <f t="shared" si="6"/>
        <v>1562500</v>
      </c>
      <c r="AJ80" s="5">
        <f t="shared" si="7"/>
        <v>0</v>
      </c>
      <c r="AK80" s="5">
        <v>12500</v>
      </c>
      <c r="AM80" s="20">
        <v>55</v>
      </c>
      <c r="AN80" s="20">
        <v>10724.875255289637</v>
      </c>
      <c r="AO80" s="20">
        <v>-174.8752552896367</v>
      </c>
      <c r="AP80"/>
      <c r="AQ80"/>
      <c r="AR80"/>
      <c r="AS80"/>
      <c r="AT80"/>
      <c r="AU80"/>
      <c r="AY80" s="20">
        <v>54</v>
      </c>
      <c r="AZ80" s="20">
        <v>8354.221015168996</v>
      </c>
      <c r="BA80" s="20">
        <v>2095.778984831004</v>
      </c>
      <c r="BB80"/>
      <c r="BC80"/>
      <c r="BD80"/>
      <c r="BE80"/>
      <c r="BF80"/>
      <c r="BG80"/>
      <c r="BL80" s="20">
        <v>53</v>
      </c>
      <c r="BM80" s="20">
        <v>20403.575298465548</v>
      </c>
      <c r="BN80" s="20">
        <v>346.42470153445174</v>
      </c>
      <c r="BO80"/>
      <c r="BP80"/>
      <c r="BQ80"/>
      <c r="BR80"/>
      <c r="BS80"/>
      <c r="BT80"/>
    </row>
    <row r="81" spans="1:72" x14ac:dyDescent="0.35">
      <c r="A81" s="4">
        <v>80</v>
      </c>
      <c r="B81" s="4" t="s">
        <v>4</v>
      </c>
      <c r="C81" s="5">
        <v>1300</v>
      </c>
      <c r="D81" s="5">
        <v>8700</v>
      </c>
      <c r="E81" s="2"/>
      <c r="F81" s="2"/>
      <c r="G81" s="2"/>
      <c r="H81" s="2"/>
      <c r="I81" s="2"/>
      <c r="J81" s="2"/>
      <c r="K81" s="2"/>
      <c r="L81" s="2"/>
      <c r="M81" s="2"/>
      <c r="N81" s="4">
        <v>80</v>
      </c>
      <c r="O81" s="4" t="s">
        <v>4</v>
      </c>
      <c r="P81" s="4">
        <f t="shared" si="4"/>
        <v>1</v>
      </c>
      <c r="Q81" s="5">
        <v>1300</v>
      </c>
      <c r="R81" s="5">
        <v>8700</v>
      </c>
      <c r="T81" s="20">
        <v>56</v>
      </c>
      <c r="U81" s="20">
        <v>20934.722157265795</v>
      </c>
      <c r="V81" s="20">
        <v>4065.2778427342055</v>
      </c>
      <c r="W81"/>
      <c r="X81"/>
      <c r="Y81"/>
      <c r="Z81"/>
      <c r="AA81"/>
      <c r="AB81"/>
      <c r="AE81" s="4">
        <v>80</v>
      </c>
      <c r="AF81" s="4" t="s">
        <v>4</v>
      </c>
      <c r="AG81" s="4">
        <f t="shared" si="5"/>
        <v>1</v>
      </c>
      <c r="AH81" s="5">
        <v>1300</v>
      </c>
      <c r="AI81" s="5">
        <f t="shared" si="6"/>
        <v>1690000</v>
      </c>
      <c r="AJ81" s="5">
        <f t="shared" si="7"/>
        <v>1300</v>
      </c>
      <c r="AK81" s="5">
        <v>8700</v>
      </c>
      <c r="AM81" s="20">
        <v>56</v>
      </c>
      <c r="AN81" s="20">
        <v>21168.779300977381</v>
      </c>
      <c r="AO81" s="20">
        <v>3831.2206990226186</v>
      </c>
      <c r="AP81"/>
      <c r="AQ81"/>
      <c r="AR81"/>
      <c r="AS81"/>
      <c r="AT81"/>
      <c r="AU81"/>
      <c r="AY81" s="20">
        <v>55</v>
      </c>
      <c r="AZ81" s="20">
        <v>11567.183187005356</v>
      </c>
      <c r="BA81" s="20">
        <v>-1017.1831870053556</v>
      </c>
      <c r="BB81"/>
      <c r="BC81"/>
      <c r="BD81"/>
      <c r="BE81"/>
      <c r="BF81"/>
      <c r="BG81"/>
      <c r="BL81" s="20">
        <v>54</v>
      </c>
      <c r="BM81" s="20">
        <v>8765.6822161519485</v>
      </c>
      <c r="BN81" s="20">
        <v>1684.3177838480515</v>
      </c>
      <c r="BO81"/>
      <c r="BP81"/>
      <c r="BQ81"/>
      <c r="BR81"/>
      <c r="BS81"/>
      <c r="BT81"/>
    </row>
    <row r="82" spans="1:72" x14ac:dyDescent="0.35">
      <c r="A82" s="4">
        <v>81</v>
      </c>
      <c r="B82" s="4" t="s">
        <v>4</v>
      </c>
      <c r="C82" s="5">
        <v>1300</v>
      </c>
      <c r="D82" s="5">
        <v>10000</v>
      </c>
      <c r="E82" s="2"/>
      <c r="F82" s="2"/>
      <c r="G82" s="2"/>
      <c r="H82" s="2"/>
      <c r="I82" s="2"/>
      <c r="J82" s="2"/>
      <c r="K82" s="2"/>
      <c r="L82" s="2"/>
      <c r="M82" s="2"/>
      <c r="N82" s="4">
        <v>81</v>
      </c>
      <c r="O82" s="4" t="s">
        <v>4</v>
      </c>
      <c r="P82" s="4">
        <f t="shared" si="4"/>
        <v>1</v>
      </c>
      <c r="Q82" s="5">
        <v>1300</v>
      </c>
      <c r="R82" s="5">
        <v>10000</v>
      </c>
      <c r="T82" s="20">
        <v>57</v>
      </c>
      <c r="U82" s="20">
        <v>13403.16044046133</v>
      </c>
      <c r="V82" s="20">
        <v>796.83955953867007</v>
      </c>
      <c r="W82"/>
      <c r="X82"/>
      <c r="Y82"/>
      <c r="Z82"/>
      <c r="AA82"/>
      <c r="AB82"/>
      <c r="AE82" s="4">
        <v>81</v>
      </c>
      <c r="AF82" s="4" t="s">
        <v>4</v>
      </c>
      <c r="AG82" s="4">
        <f t="shared" si="5"/>
        <v>1</v>
      </c>
      <c r="AH82" s="5">
        <v>1300</v>
      </c>
      <c r="AI82" s="5">
        <f t="shared" si="6"/>
        <v>1690000</v>
      </c>
      <c r="AJ82" s="5">
        <f t="shared" si="7"/>
        <v>1300</v>
      </c>
      <c r="AK82" s="5">
        <v>10000</v>
      </c>
      <c r="AM82" s="20">
        <v>57</v>
      </c>
      <c r="AN82" s="20">
        <v>13410.450581323628</v>
      </c>
      <c r="AO82" s="20">
        <v>789.54941867637172</v>
      </c>
      <c r="AP82"/>
      <c r="AQ82"/>
      <c r="AR82"/>
      <c r="AS82"/>
      <c r="AT82"/>
      <c r="AU82"/>
      <c r="AY82" s="20">
        <v>56</v>
      </c>
      <c r="AZ82" s="20">
        <v>24598.17127304064</v>
      </c>
      <c r="BA82" s="20">
        <v>401.82872695936021</v>
      </c>
      <c r="BB82"/>
      <c r="BC82"/>
      <c r="BD82"/>
      <c r="BE82"/>
      <c r="BF82"/>
      <c r="BG82"/>
      <c r="BL82" s="20">
        <v>55</v>
      </c>
      <c r="BM82" s="20">
        <v>11131.21551412728</v>
      </c>
      <c r="BN82" s="20">
        <v>-581.21551412727968</v>
      </c>
      <c r="BO82"/>
      <c r="BP82"/>
      <c r="BQ82"/>
      <c r="BR82"/>
      <c r="BS82"/>
      <c r="BT82"/>
    </row>
    <row r="83" spans="1:72" x14ac:dyDescent="0.35">
      <c r="A83" s="4">
        <v>82</v>
      </c>
      <c r="B83" s="4" t="s">
        <v>4</v>
      </c>
      <c r="C83" s="5">
        <v>1000</v>
      </c>
      <c r="D83" s="5">
        <v>9500</v>
      </c>
      <c r="E83" s="2"/>
      <c r="F83" s="2"/>
      <c r="G83" s="2"/>
      <c r="H83" s="2"/>
      <c r="I83" s="2"/>
      <c r="J83" s="2"/>
      <c r="K83" s="2"/>
      <c r="L83" s="2"/>
      <c r="M83" s="2"/>
      <c r="N83" s="4">
        <v>82</v>
      </c>
      <c r="O83" s="4" t="s">
        <v>4</v>
      </c>
      <c r="P83" s="4">
        <f t="shared" si="4"/>
        <v>1</v>
      </c>
      <c r="Q83" s="5">
        <v>1000</v>
      </c>
      <c r="R83" s="5">
        <v>9500</v>
      </c>
      <c r="T83" s="20">
        <v>58</v>
      </c>
      <c r="U83" s="20">
        <v>8443.4960022158848</v>
      </c>
      <c r="V83" s="20">
        <v>1856.5039977841152</v>
      </c>
      <c r="W83"/>
      <c r="X83"/>
      <c r="Y83"/>
      <c r="Z83"/>
      <c r="AA83"/>
      <c r="AB83"/>
      <c r="AE83" s="4">
        <v>82</v>
      </c>
      <c r="AF83" s="4" t="s">
        <v>4</v>
      </c>
      <c r="AG83" s="4">
        <f t="shared" si="5"/>
        <v>1</v>
      </c>
      <c r="AH83" s="5">
        <v>1000</v>
      </c>
      <c r="AI83" s="5">
        <f t="shared" si="6"/>
        <v>1000000</v>
      </c>
      <c r="AJ83" s="5">
        <f t="shared" si="7"/>
        <v>1000</v>
      </c>
      <c r="AK83" s="5">
        <v>9500</v>
      </c>
      <c r="AM83" s="20">
        <v>58</v>
      </c>
      <c r="AN83" s="20">
        <v>8410.9238187581832</v>
      </c>
      <c r="AO83" s="20">
        <v>1889.0761812418168</v>
      </c>
      <c r="AP83"/>
      <c r="AQ83"/>
      <c r="AR83"/>
      <c r="AS83"/>
      <c r="AT83"/>
      <c r="AU83"/>
      <c r="AY83" s="20">
        <v>57</v>
      </c>
      <c r="AZ83" s="20">
        <v>13001.336029645443</v>
      </c>
      <c r="BA83" s="20">
        <v>1198.663970354557</v>
      </c>
      <c r="BB83"/>
      <c r="BC83"/>
      <c r="BD83"/>
      <c r="BE83"/>
      <c r="BF83"/>
      <c r="BG83"/>
      <c r="BL83" s="20">
        <v>56</v>
      </c>
      <c r="BM83" s="20">
        <v>24272.981988980733</v>
      </c>
      <c r="BN83" s="20">
        <v>727.01801101926685</v>
      </c>
      <c r="BO83"/>
      <c r="BP83"/>
      <c r="BQ83"/>
      <c r="BR83"/>
      <c r="BS83"/>
      <c r="BT83"/>
    </row>
    <row r="84" spans="1:72" x14ac:dyDescent="0.35">
      <c r="A84" s="4">
        <v>83</v>
      </c>
      <c r="B84" s="4" t="s">
        <v>5</v>
      </c>
      <c r="C84" s="5">
        <v>1800</v>
      </c>
      <c r="D84" s="5">
        <v>14900</v>
      </c>
      <c r="E84" s="2"/>
      <c r="F84" s="2"/>
      <c r="G84" s="2"/>
      <c r="H84" s="2"/>
      <c r="I84" s="2"/>
      <c r="J84" s="2"/>
      <c r="K84" s="2"/>
      <c r="L84" s="2"/>
      <c r="M84" s="2"/>
      <c r="N84" s="4">
        <v>83</v>
      </c>
      <c r="O84" s="4" t="s">
        <v>5</v>
      </c>
      <c r="P84" s="4">
        <f t="shared" si="4"/>
        <v>0</v>
      </c>
      <c r="Q84" s="5">
        <v>1800</v>
      </c>
      <c r="R84" s="5">
        <v>14900</v>
      </c>
      <c r="T84" s="20">
        <v>59</v>
      </c>
      <c r="U84" s="20">
        <v>12244.458637876027</v>
      </c>
      <c r="V84" s="20">
        <v>455.54136212397316</v>
      </c>
      <c r="W84"/>
      <c r="X84"/>
      <c r="Y84"/>
      <c r="Z84"/>
      <c r="AA84"/>
      <c r="AB84"/>
      <c r="AE84" s="4">
        <v>83</v>
      </c>
      <c r="AF84" s="4" t="s">
        <v>5</v>
      </c>
      <c r="AG84" s="4">
        <f t="shared" si="5"/>
        <v>0</v>
      </c>
      <c r="AH84" s="5">
        <v>1800</v>
      </c>
      <c r="AI84" s="5">
        <f t="shared" si="6"/>
        <v>3240000</v>
      </c>
      <c r="AJ84" s="5">
        <f t="shared" si="7"/>
        <v>0</v>
      </c>
      <c r="AK84" s="5">
        <v>14900</v>
      </c>
      <c r="AM84" s="20">
        <v>59</v>
      </c>
      <c r="AN84" s="20">
        <v>12216.861547530745</v>
      </c>
      <c r="AO84" s="20">
        <v>483.13845246925484</v>
      </c>
      <c r="AP84"/>
      <c r="AQ84"/>
      <c r="AR84"/>
      <c r="AS84"/>
      <c r="AT84"/>
      <c r="AU84"/>
      <c r="AY84" s="20">
        <v>58</v>
      </c>
      <c r="AZ84" s="20">
        <v>8769.7229277707702</v>
      </c>
      <c r="BA84" s="20">
        <v>1530.2770722292298</v>
      </c>
      <c r="BB84"/>
      <c r="BC84"/>
      <c r="BD84"/>
      <c r="BE84"/>
      <c r="BF84"/>
      <c r="BG84"/>
      <c r="BL84" s="20">
        <v>57</v>
      </c>
      <c r="BM84" s="20">
        <v>13028.861104817088</v>
      </c>
      <c r="BN84" s="20">
        <v>1171.1388951829122</v>
      </c>
      <c r="BO84"/>
      <c r="BP84"/>
      <c r="BQ84"/>
      <c r="BR84"/>
      <c r="BS84"/>
      <c r="BT84"/>
    </row>
    <row r="85" spans="1:72" x14ac:dyDescent="0.35">
      <c r="A85" s="4">
        <v>84</v>
      </c>
      <c r="B85" s="4" t="s">
        <v>4</v>
      </c>
      <c r="C85" s="5">
        <v>1700</v>
      </c>
      <c r="D85" s="5">
        <v>10800</v>
      </c>
      <c r="E85" s="2"/>
      <c r="F85" s="2"/>
      <c r="G85" s="2"/>
      <c r="H85" s="2"/>
      <c r="I85" s="2"/>
      <c r="J85" s="2"/>
      <c r="K85" s="2"/>
      <c r="L85" s="2"/>
      <c r="M85" s="2"/>
      <c r="N85" s="4">
        <v>84</v>
      </c>
      <c r="O85" s="4" t="s">
        <v>4</v>
      </c>
      <c r="P85" s="4">
        <f t="shared" si="4"/>
        <v>1</v>
      </c>
      <c r="Q85" s="5">
        <v>1700</v>
      </c>
      <c r="R85" s="5">
        <v>10800</v>
      </c>
      <c r="T85" s="20">
        <v>60</v>
      </c>
      <c r="U85" s="20">
        <v>11050.575058032815</v>
      </c>
      <c r="V85" s="20">
        <v>599.42494196718508</v>
      </c>
      <c r="W85"/>
      <c r="X85"/>
      <c r="Y85"/>
      <c r="Z85"/>
      <c r="AA85"/>
      <c r="AB85"/>
      <c r="AE85" s="4">
        <v>84</v>
      </c>
      <c r="AF85" s="4" t="s">
        <v>4</v>
      </c>
      <c r="AG85" s="4">
        <f t="shared" si="5"/>
        <v>1</v>
      </c>
      <c r="AH85" s="5">
        <v>1700</v>
      </c>
      <c r="AI85" s="5">
        <f t="shared" si="6"/>
        <v>2890000</v>
      </c>
      <c r="AJ85" s="5">
        <f t="shared" si="7"/>
        <v>1700</v>
      </c>
      <c r="AK85" s="5">
        <v>10800</v>
      </c>
      <c r="AM85" s="20">
        <v>60</v>
      </c>
      <c r="AN85" s="20">
        <v>11096.499144792175</v>
      </c>
      <c r="AO85" s="20">
        <v>553.50085520782523</v>
      </c>
      <c r="AP85"/>
      <c r="AQ85"/>
      <c r="AR85"/>
      <c r="AS85"/>
      <c r="AT85"/>
      <c r="AU85"/>
      <c r="AY85" s="20">
        <v>59</v>
      </c>
      <c r="AZ85" s="20">
        <v>12200.116589737238</v>
      </c>
      <c r="BA85" s="20">
        <v>499.88341026276248</v>
      </c>
      <c r="BB85"/>
      <c r="BC85"/>
      <c r="BD85"/>
      <c r="BE85"/>
      <c r="BF85"/>
      <c r="BG85"/>
      <c r="BL85" s="20">
        <v>58</v>
      </c>
      <c r="BM85" s="20">
        <v>8997.0957327994784</v>
      </c>
      <c r="BN85" s="20">
        <v>1302.9042672005216</v>
      </c>
      <c r="BO85"/>
      <c r="BP85"/>
      <c r="BQ85"/>
      <c r="BR85"/>
      <c r="BS85"/>
      <c r="BT85"/>
    </row>
    <row r="86" spans="1:72" x14ac:dyDescent="0.35">
      <c r="A86" s="4">
        <v>85</v>
      </c>
      <c r="B86" s="4" t="s">
        <v>5</v>
      </c>
      <c r="C86" s="5">
        <v>1650</v>
      </c>
      <c r="D86" s="5">
        <v>13500</v>
      </c>
      <c r="E86" s="2"/>
      <c r="F86" s="2"/>
      <c r="G86" s="2"/>
      <c r="H86" s="2"/>
      <c r="I86" s="2"/>
      <c r="J86" s="2"/>
      <c r="K86" s="2"/>
      <c r="L86" s="2"/>
      <c r="M86" s="2"/>
      <c r="N86" s="4">
        <v>85</v>
      </c>
      <c r="O86" s="4" t="s">
        <v>5</v>
      </c>
      <c r="P86" s="4">
        <f t="shared" si="4"/>
        <v>0</v>
      </c>
      <c r="Q86" s="5">
        <v>1650</v>
      </c>
      <c r="R86" s="5">
        <v>13500</v>
      </c>
      <c r="T86" s="20">
        <v>61</v>
      </c>
      <c r="U86" s="20">
        <v>15430.888594985609</v>
      </c>
      <c r="V86" s="20">
        <v>2319.1114050143915</v>
      </c>
      <c r="W86"/>
      <c r="X86"/>
      <c r="Y86"/>
      <c r="Z86"/>
      <c r="AA86"/>
      <c r="AB86"/>
      <c r="AE86" s="4">
        <v>85</v>
      </c>
      <c r="AF86" s="4" t="s">
        <v>5</v>
      </c>
      <c r="AG86" s="4">
        <f t="shared" si="5"/>
        <v>0</v>
      </c>
      <c r="AH86" s="5">
        <v>1650</v>
      </c>
      <c r="AI86" s="5">
        <f t="shared" si="6"/>
        <v>2722500</v>
      </c>
      <c r="AJ86" s="5">
        <f t="shared" si="7"/>
        <v>0</v>
      </c>
      <c r="AK86" s="5">
        <v>13500</v>
      </c>
      <c r="AM86" s="20">
        <v>61</v>
      </c>
      <c r="AN86" s="20">
        <v>15499.231390461178</v>
      </c>
      <c r="AO86" s="20">
        <v>2250.7686095388217</v>
      </c>
      <c r="AP86"/>
      <c r="AQ86"/>
      <c r="AR86"/>
      <c r="AS86"/>
      <c r="AT86"/>
      <c r="AU86"/>
      <c r="AY86" s="20">
        <v>60</v>
      </c>
      <c r="AZ86" s="20">
        <v>10498.748488133559</v>
      </c>
      <c r="BA86" s="20">
        <v>1151.2515118664414</v>
      </c>
      <c r="BB86"/>
      <c r="BC86"/>
      <c r="BD86"/>
      <c r="BE86"/>
      <c r="BF86"/>
      <c r="BG86"/>
      <c r="BL86" s="20">
        <v>59</v>
      </c>
      <c r="BM86" s="20">
        <v>12058.824962924335</v>
      </c>
      <c r="BN86" s="20">
        <v>641.17503707566539</v>
      </c>
      <c r="BO86"/>
      <c r="BP86"/>
      <c r="BQ86"/>
      <c r="BR86"/>
      <c r="BS86"/>
      <c r="BT86"/>
    </row>
    <row r="87" spans="1:72" x14ac:dyDescent="0.35">
      <c r="A87" s="4">
        <v>86</v>
      </c>
      <c r="B87" s="4" t="s">
        <v>5</v>
      </c>
      <c r="C87" s="5">
        <v>2050</v>
      </c>
      <c r="D87" s="5">
        <v>17750</v>
      </c>
      <c r="E87" s="2"/>
      <c r="F87" s="2"/>
      <c r="G87" s="2"/>
      <c r="H87" s="2"/>
      <c r="I87" s="2"/>
      <c r="J87" s="2"/>
      <c r="K87" s="2"/>
      <c r="L87" s="2"/>
      <c r="M87" s="2"/>
      <c r="N87" s="4">
        <v>86</v>
      </c>
      <c r="O87" s="4" t="s">
        <v>5</v>
      </c>
      <c r="P87" s="4">
        <f t="shared" si="4"/>
        <v>0</v>
      </c>
      <c r="Q87" s="5">
        <v>2050</v>
      </c>
      <c r="R87" s="5">
        <v>17750</v>
      </c>
      <c r="T87" s="20">
        <v>62</v>
      </c>
      <c r="U87" s="20">
        <v>15720.564045631934</v>
      </c>
      <c r="V87" s="20">
        <v>-420.56404563193428</v>
      </c>
      <c r="W87"/>
      <c r="X87"/>
      <c r="Y87"/>
      <c r="Z87"/>
      <c r="AA87"/>
      <c r="AB87"/>
      <c r="AE87" s="4">
        <v>86</v>
      </c>
      <c r="AF87" s="4" t="s">
        <v>5</v>
      </c>
      <c r="AG87" s="4">
        <f t="shared" si="5"/>
        <v>0</v>
      </c>
      <c r="AH87" s="5">
        <v>2050</v>
      </c>
      <c r="AI87" s="5">
        <f t="shared" si="6"/>
        <v>4202500</v>
      </c>
      <c r="AJ87" s="5">
        <f t="shared" si="7"/>
        <v>0</v>
      </c>
      <c r="AK87" s="5">
        <v>17750</v>
      </c>
      <c r="AM87" s="20">
        <v>62</v>
      </c>
      <c r="AN87" s="20">
        <v>15797.628648909398</v>
      </c>
      <c r="AO87" s="20">
        <v>-497.62864890939818</v>
      </c>
      <c r="AP87"/>
      <c r="AQ87"/>
      <c r="AR87"/>
      <c r="AS87"/>
      <c r="AT87"/>
      <c r="AU87"/>
      <c r="AY87" s="20">
        <v>61</v>
      </c>
      <c r="AZ87" s="20">
        <v>15034.170029058359</v>
      </c>
      <c r="BA87" s="20">
        <v>2715.8299709416406</v>
      </c>
      <c r="BB87"/>
      <c r="BC87"/>
      <c r="BD87"/>
      <c r="BE87"/>
      <c r="BF87"/>
      <c r="BG87"/>
      <c r="BL87" s="20">
        <v>60</v>
      </c>
      <c r="BM87" s="20">
        <v>10199.02319347744</v>
      </c>
      <c r="BN87" s="20">
        <v>1450.9768065225599</v>
      </c>
      <c r="BO87"/>
      <c r="BP87"/>
      <c r="BQ87"/>
      <c r="BR87"/>
      <c r="BS87"/>
      <c r="BT87"/>
    </row>
    <row r="88" spans="1:72" x14ac:dyDescent="0.35">
      <c r="A88" s="4">
        <v>87</v>
      </c>
      <c r="B88" s="4" t="s">
        <v>5</v>
      </c>
      <c r="C88" s="5">
        <v>2400</v>
      </c>
      <c r="D88" s="5">
        <v>20000</v>
      </c>
      <c r="E88" s="2"/>
      <c r="F88" s="2"/>
      <c r="G88" s="2"/>
      <c r="H88" s="2"/>
      <c r="I88" s="2"/>
      <c r="J88" s="2"/>
      <c r="K88" s="2"/>
      <c r="L88" s="2"/>
      <c r="M88" s="2"/>
      <c r="N88" s="4">
        <v>87</v>
      </c>
      <c r="O88" s="4" t="s">
        <v>5</v>
      </c>
      <c r="P88" s="4">
        <f t="shared" si="4"/>
        <v>0</v>
      </c>
      <c r="Q88" s="5">
        <v>2400</v>
      </c>
      <c r="R88" s="5">
        <v>20000</v>
      </c>
      <c r="T88" s="20">
        <v>63</v>
      </c>
      <c r="U88" s="20">
        <v>13113.484989815004</v>
      </c>
      <c r="V88" s="20">
        <v>-413.48498981500416</v>
      </c>
      <c r="W88"/>
      <c r="X88"/>
      <c r="Y88"/>
      <c r="Z88"/>
      <c r="AA88"/>
      <c r="AB88"/>
      <c r="AE88" s="4">
        <v>87</v>
      </c>
      <c r="AF88" s="4" t="s">
        <v>5</v>
      </c>
      <c r="AG88" s="4">
        <f t="shared" si="5"/>
        <v>0</v>
      </c>
      <c r="AH88" s="5">
        <v>2400</v>
      </c>
      <c r="AI88" s="5">
        <f t="shared" si="6"/>
        <v>5760000</v>
      </c>
      <c r="AJ88" s="5">
        <f t="shared" si="7"/>
        <v>0</v>
      </c>
      <c r="AK88" s="5">
        <v>20000</v>
      </c>
      <c r="AM88" s="20">
        <v>63</v>
      </c>
      <c r="AN88" s="20">
        <v>13112.053322875408</v>
      </c>
      <c r="AO88" s="20">
        <v>-412.05332287540841</v>
      </c>
      <c r="AP88"/>
      <c r="AQ88"/>
      <c r="AR88"/>
      <c r="AS88"/>
      <c r="AT88"/>
      <c r="AU88"/>
      <c r="AY88" s="20">
        <v>62</v>
      </c>
      <c r="AZ88" s="20">
        <v>15390.102156722392</v>
      </c>
      <c r="BA88" s="20">
        <v>-90.102156722392465</v>
      </c>
      <c r="BB88"/>
      <c r="BC88"/>
      <c r="BD88"/>
      <c r="BE88"/>
      <c r="BF88"/>
      <c r="BG88"/>
      <c r="BL88" s="20">
        <v>61</v>
      </c>
      <c r="BM88" s="20">
        <v>15213.981044236174</v>
      </c>
      <c r="BN88" s="20">
        <v>2536.0189557638259</v>
      </c>
      <c r="BO88"/>
      <c r="BP88"/>
      <c r="BQ88"/>
      <c r="BR88"/>
      <c r="BS88"/>
      <c r="BT88"/>
    </row>
    <row r="89" spans="1:72" x14ac:dyDescent="0.35">
      <c r="A89" s="4">
        <v>88</v>
      </c>
      <c r="B89" s="4" t="s">
        <v>4</v>
      </c>
      <c r="C89" s="5">
        <v>1650</v>
      </c>
      <c r="D89" s="5">
        <v>9550</v>
      </c>
      <c r="E89" s="2"/>
      <c r="F89" s="2"/>
      <c r="G89" s="2"/>
      <c r="H89" s="2"/>
      <c r="I89" s="2"/>
      <c r="J89" s="2"/>
      <c r="K89" s="2"/>
      <c r="L89" s="2"/>
      <c r="M89" s="2"/>
      <c r="N89" s="4">
        <v>88</v>
      </c>
      <c r="O89" s="4" t="s">
        <v>4</v>
      </c>
      <c r="P89" s="4">
        <f t="shared" si="4"/>
        <v>1</v>
      </c>
      <c r="Q89" s="5">
        <v>1650</v>
      </c>
      <c r="R89" s="5">
        <v>9550</v>
      </c>
      <c r="T89" s="20">
        <v>64</v>
      </c>
      <c r="U89" s="20">
        <v>15720.564045631934</v>
      </c>
      <c r="V89" s="20">
        <v>-620.56404563193428</v>
      </c>
      <c r="W89"/>
      <c r="X89"/>
      <c r="Y89"/>
      <c r="Z89"/>
      <c r="AA89"/>
      <c r="AB89"/>
      <c r="AE89" s="4">
        <v>88</v>
      </c>
      <c r="AF89" s="4" t="s">
        <v>4</v>
      </c>
      <c r="AG89" s="4">
        <f t="shared" si="5"/>
        <v>1</v>
      </c>
      <c r="AH89" s="5">
        <v>1650</v>
      </c>
      <c r="AI89" s="5">
        <f t="shared" si="6"/>
        <v>2722500</v>
      </c>
      <c r="AJ89" s="5">
        <f t="shared" si="7"/>
        <v>1650</v>
      </c>
      <c r="AK89" s="5">
        <v>9550</v>
      </c>
      <c r="AM89" s="20">
        <v>64</v>
      </c>
      <c r="AN89" s="20">
        <v>15797.628648909398</v>
      </c>
      <c r="AO89" s="20">
        <v>-697.62864890939818</v>
      </c>
      <c r="AP89"/>
      <c r="AQ89"/>
      <c r="AR89"/>
      <c r="AS89"/>
      <c r="AT89"/>
      <c r="AU89"/>
      <c r="AY89" s="20">
        <v>63</v>
      </c>
      <c r="AZ89" s="20">
        <v>12776.458443191499</v>
      </c>
      <c r="BA89" s="20">
        <v>-76.4584431914991</v>
      </c>
      <c r="BB89"/>
      <c r="BC89"/>
      <c r="BD89"/>
      <c r="BE89"/>
      <c r="BF89"/>
      <c r="BG89"/>
      <c r="BL89" s="20">
        <v>62</v>
      </c>
      <c r="BM89" s="20">
        <v>15576.796276216226</v>
      </c>
      <c r="BN89" s="20">
        <v>-276.79627621622603</v>
      </c>
      <c r="BO89"/>
      <c r="BP89"/>
      <c r="BQ89"/>
      <c r="BR89"/>
      <c r="BS89"/>
      <c r="BT89"/>
    </row>
    <row r="90" spans="1:72" x14ac:dyDescent="0.35">
      <c r="A90" s="4">
        <v>89</v>
      </c>
      <c r="B90" s="4" t="s">
        <v>5</v>
      </c>
      <c r="C90" s="5">
        <v>1050</v>
      </c>
      <c r="D90" s="5">
        <v>10400</v>
      </c>
      <c r="E90" s="2"/>
      <c r="F90" s="2"/>
      <c r="G90" s="2"/>
      <c r="H90" s="2"/>
      <c r="I90" s="2"/>
      <c r="J90" s="2"/>
      <c r="K90" s="2"/>
      <c r="L90" s="2"/>
      <c r="M90" s="2"/>
      <c r="N90" s="4">
        <v>89</v>
      </c>
      <c r="O90" s="4" t="s">
        <v>5</v>
      </c>
      <c r="P90" s="4">
        <f t="shared" si="4"/>
        <v>0</v>
      </c>
      <c r="Q90" s="5">
        <v>1050</v>
      </c>
      <c r="R90" s="5">
        <v>10400</v>
      </c>
      <c r="T90" s="20">
        <v>65</v>
      </c>
      <c r="U90" s="20">
        <v>13982.51134175398</v>
      </c>
      <c r="V90" s="20">
        <v>617.48865824602035</v>
      </c>
      <c r="W90"/>
      <c r="X90"/>
      <c r="Y90"/>
      <c r="Z90"/>
      <c r="AA90"/>
      <c r="AB90"/>
      <c r="AE90" s="4">
        <v>89</v>
      </c>
      <c r="AF90" s="4" t="s">
        <v>5</v>
      </c>
      <c r="AG90" s="4">
        <f t="shared" si="5"/>
        <v>0</v>
      </c>
      <c r="AH90" s="5">
        <v>1050</v>
      </c>
      <c r="AI90" s="5">
        <f t="shared" si="6"/>
        <v>1102500</v>
      </c>
      <c r="AJ90" s="5">
        <f t="shared" si="7"/>
        <v>0</v>
      </c>
      <c r="AK90" s="5">
        <v>10400</v>
      </c>
      <c r="AM90" s="20">
        <v>65</v>
      </c>
      <c r="AN90" s="20">
        <v>14007.245098220072</v>
      </c>
      <c r="AO90" s="20">
        <v>592.75490177992833</v>
      </c>
      <c r="AP90"/>
      <c r="AQ90"/>
      <c r="AR90"/>
      <c r="AS90"/>
      <c r="AT90"/>
      <c r="AU90"/>
      <c r="AY90" s="20">
        <v>64</v>
      </c>
      <c r="AZ90" s="20">
        <v>15390.102156722392</v>
      </c>
      <c r="BA90" s="20">
        <v>-290.10215672239246</v>
      </c>
      <c r="BB90"/>
      <c r="BC90"/>
      <c r="BD90"/>
      <c r="BE90"/>
      <c r="BF90"/>
      <c r="BG90"/>
      <c r="BL90" s="20">
        <v>63</v>
      </c>
      <c r="BM90" s="20">
        <v>12767.356354105974</v>
      </c>
      <c r="BN90" s="20">
        <v>-67.356354105973878</v>
      </c>
      <c r="BO90"/>
      <c r="BP90"/>
      <c r="BQ90"/>
      <c r="BR90"/>
      <c r="BS90"/>
      <c r="BT90"/>
    </row>
    <row r="91" spans="1:72" x14ac:dyDescent="0.35">
      <c r="A91" s="4">
        <v>90</v>
      </c>
      <c r="B91" s="4" t="s">
        <v>4</v>
      </c>
      <c r="C91" s="5">
        <v>1350</v>
      </c>
      <c r="D91" s="5">
        <v>7450</v>
      </c>
      <c r="E91" s="2"/>
      <c r="F91" s="2"/>
      <c r="G91" s="2"/>
      <c r="H91" s="2"/>
      <c r="I91" s="2"/>
      <c r="J91" s="2"/>
      <c r="K91" s="2"/>
      <c r="L91" s="2"/>
      <c r="M91" s="2"/>
      <c r="N91" s="4">
        <v>90</v>
      </c>
      <c r="O91" s="4" t="s">
        <v>4</v>
      </c>
      <c r="P91" s="4">
        <f t="shared" si="4"/>
        <v>1</v>
      </c>
      <c r="Q91" s="5">
        <v>1350</v>
      </c>
      <c r="R91" s="5">
        <v>7450</v>
      </c>
      <c r="T91" s="20">
        <v>66</v>
      </c>
      <c r="U91" s="20">
        <v>14851.537693692957</v>
      </c>
      <c r="V91" s="20">
        <v>-1551.537693692957</v>
      </c>
      <c r="W91"/>
      <c r="X91"/>
      <c r="Y91"/>
      <c r="Z91"/>
      <c r="AA91"/>
      <c r="AB91"/>
      <c r="AE91" s="4">
        <v>90</v>
      </c>
      <c r="AF91" s="4" t="s">
        <v>4</v>
      </c>
      <c r="AG91" s="4">
        <f t="shared" si="5"/>
        <v>1</v>
      </c>
      <c r="AH91" s="5">
        <v>1350</v>
      </c>
      <c r="AI91" s="5">
        <f t="shared" si="6"/>
        <v>1822500</v>
      </c>
      <c r="AJ91" s="5">
        <f t="shared" si="7"/>
        <v>1350</v>
      </c>
      <c r="AK91" s="5">
        <v>7450</v>
      </c>
      <c r="AM91" s="20">
        <v>66</v>
      </c>
      <c r="AN91" s="20">
        <v>14902.436873564735</v>
      </c>
      <c r="AO91" s="20">
        <v>-1602.4368735647349</v>
      </c>
      <c r="AP91"/>
      <c r="AQ91"/>
      <c r="AR91"/>
      <c r="AS91"/>
      <c r="AT91"/>
      <c r="AU91"/>
      <c r="AY91" s="20">
        <v>65</v>
      </c>
      <c r="AZ91" s="20">
        <v>13500.236655507113</v>
      </c>
      <c r="BA91" s="20">
        <v>1099.763344492887</v>
      </c>
      <c r="BB91"/>
      <c r="BC91"/>
      <c r="BD91"/>
      <c r="BE91"/>
      <c r="BF91"/>
      <c r="BG91"/>
      <c r="BL91" s="20">
        <v>64</v>
      </c>
      <c r="BM91" s="20">
        <v>15576.796276216226</v>
      </c>
      <c r="BN91" s="20">
        <v>-476.79627621622603</v>
      </c>
      <c r="BO91"/>
      <c r="BP91"/>
      <c r="BQ91"/>
      <c r="BR91"/>
      <c r="BS91"/>
      <c r="BT91"/>
    </row>
    <row r="92" spans="1:72" x14ac:dyDescent="0.35">
      <c r="A92" s="4">
        <v>91</v>
      </c>
      <c r="B92" s="4" t="s">
        <v>5</v>
      </c>
      <c r="C92" s="5">
        <v>1300</v>
      </c>
      <c r="D92" s="5">
        <v>12100</v>
      </c>
      <c r="E92" s="2"/>
      <c r="F92" s="2"/>
      <c r="G92" s="2"/>
      <c r="H92" s="2"/>
      <c r="I92" s="2"/>
      <c r="J92" s="2"/>
      <c r="K92" s="2"/>
      <c r="L92" s="2"/>
      <c r="M92" s="2"/>
      <c r="N92" s="4">
        <v>91</v>
      </c>
      <c r="O92" s="4" t="s">
        <v>5</v>
      </c>
      <c r="P92" s="4">
        <f t="shared" si="4"/>
        <v>0</v>
      </c>
      <c r="Q92" s="5">
        <v>1300</v>
      </c>
      <c r="R92" s="5">
        <v>12100</v>
      </c>
      <c r="T92" s="20">
        <v>67</v>
      </c>
      <c r="U92" s="20">
        <v>9891.8732554475137</v>
      </c>
      <c r="V92" s="20">
        <v>-2091.8732554475137</v>
      </c>
      <c r="W92"/>
      <c r="X92"/>
      <c r="Y92"/>
      <c r="Z92"/>
      <c r="AA92"/>
      <c r="AB92"/>
      <c r="AE92" s="4">
        <v>91</v>
      </c>
      <c r="AF92" s="4" t="s">
        <v>5</v>
      </c>
      <c r="AG92" s="4">
        <f t="shared" si="5"/>
        <v>0</v>
      </c>
      <c r="AH92" s="5">
        <v>1300</v>
      </c>
      <c r="AI92" s="5">
        <f t="shared" si="6"/>
        <v>1690000</v>
      </c>
      <c r="AJ92" s="5">
        <f t="shared" si="7"/>
        <v>0</v>
      </c>
      <c r="AK92" s="5">
        <v>12100</v>
      </c>
      <c r="AM92" s="20">
        <v>67</v>
      </c>
      <c r="AN92" s="20">
        <v>9902.9101109992916</v>
      </c>
      <c r="AO92" s="20">
        <v>-2102.9101109992916</v>
      </c>
      <c r="AP92"/>
      <c r="AQ92"/>
      <c r="AR92"/>
      <c r="AS92"/>
      <c r="AT92"/>
      <c r="AU92"/>
      <c r="AY92" s="20">
        <v>66</v>
      </c>
      <c r="AZ92" s="20">
        <v>14371.451226684076</v>
      </c>
      <c r="BA92" s="20">
        <v>-1071.4512266840757</v>
      </c>
      <c r="BB92"/>
      <c r="BC92"/>
      <c r="BD92"/>
      <c r="BE92"/>
      <c r="BF92"/>
      <c r="BG92"/>
      <c r="BL92" s="20">
        <v>65</v>
      </c>
      <c r="BM92" s="20">
        <v>13589.862036715167</v>
      </c>
      <c r="BN92" s="20">
        <v>1010.1379632848329</v>
      </c>
      <c r="BO92"/>
      <c r="BP92"/>
      <c r="BQ92"/>
      <c r="BR92"/>
      <c r="BS92"/>
      <c r="BT92"/>
    </row>
    <row r="93" spans="1:72" x14ac:dyDescent="0.35">
      <c r="A93" s="4">
        <v>92</v>
      </c>
      <c r="B93" s="4" t="s">
        <v>5</v>
      </c>
      <c r="C93" s="5">
        <v>1750</v>
      </c>
      <c r="D93" s="5">
        <v>12400</v>
      </c>
      <c r="E93" s="2"/>
      <c r="F93" s="2"/>
      <c r="G93" s="2"/>
      <c r="H93" s="2"/>
      <c r="I93" s="2"/>
      <c r="J93" s="2"/>
      <c r="K93" s="2"/>
      <c r="L93" s="2"/>
      <c r="M93" s="2"/>
      <c r="N93" s="4">
        <v>92</v>
      </c>
      <c r="O93" s="4" t="s">
        <v>5</v>
      </c>
      <c r="P93" s="4">
        <f t="shared" si="4"/>
        <v>0</v>
      </c>
      <c r="Q93" s="5">
        <v>1750</v>
      </c>
      <c r="R93" s="5">
        <v>12400</v>
      </c>
      <c r="T93" s="20">
        <v>68</v>
      </c>
      <c r="U93" s="20">
        <v>10760.899607386489</v>
      </c>
      <c r="V93" s="20">
        <v>-510.89960738648915</v>
      </c>
      <c r="W93"/>
      <c r="X93"/>
      <c r="Y93"/>
      <c r="Z93"/>
      <c r="AA93"/>
      <c r="AB93"/>
      <c r="AE93" s="4">
        <v>92</v>
      </c>
      <c r="AF93" s="4" t="s">
        <v>5</v>
      </c>
      <c r="AG93" s="4">
        <f t="shared" si="5"/>
        <v>0</v>
      </c>
      <c r="AH93" s="5">
        <v>1750</v>
      </c>
      <c r="AI93" s="5">
        <f t="shared" si="6"/>
        <v>3062500</v>
      </c>
      <c r="AJ93" s="5">
        <f t="shared" si="7"/>
        <v>0</v>
      </c>
      <c r="AK93" s="5">
        <v>12400</v>
      </c>
      <c r="AM93" s="20">
        <v>68</v>
      </c>
      <c r="AN93" s="20">
        <v>10798.101886343953</v>
      </c>
      <c r="AO93" s="20">
        <v>-548.10188634395308</v>
      </c>
      <c r="AP93"/>
      <c r="AQ93"/>
      <c r="AR93"/>
      <c r="AS93"/>
      <c r="AT93"/>
      <c r="AU93"/>
      <c r="AY93" s="20">
        <v>67</v>
      </c>
      <c r="AZ93" s="20">
        <v>9566.474507015264</v>
      </c>
      <c r="BA93" s="20">
        <v>-1766.474507015264</v>
      </c>
      <c r="BB93"/>
      <c r="BC93"/>
      <c r="BD93"/>
      <c r="BE93"/>
      <c r="BF93"/>
      <c r="BG93"/>
      <c r="BL93" s="20">
        <v>66</v>
      </c>
      <c r="BM93" s="20">
        <v>14526.34201075192</v>
      </c>
      <c r="BN93" s="20">
        <v>-1226.3420107519196</v>
      </c>
      <c r="BO93"/>
      <c r="BP93"/>
      <c r="BQ93"/>
      <c r="BR93"/>
      <c r="BS93"/>
      <c r="BT93"/>
    </row>
    <row r="94" spans="1:72" x14ac:dyDescent="0.35">
      <c r="A94" s="4">
        <v>93</v>
      </c>
      <c r="B94" s="4" t="s">
        <v>5</v>
      </c>
      <c r="C94" s="5">
        <v>2050</v>
      </c>
      <c r="D94" s="5">
        <v>15500</v>
      </c>
      <c r="E94" s="2"/>
      <c r="F94" s="2"/>
      <c r="G94" s="2"/>
      <c r="H94" s="2"/>
      <c r="I94" s="2"/>
      <c r="J94" s="2"/>
      <c r="K94" s="2"/>
      <c r="L94" s="2"/>
      <c r="M94" s="2"/>
      <c r="N94" s="4">
        <v>93</v>
      </c>
      <c r="O94" s="4" t="s">
        <v>5</v>
      </c>
      <c r="P94" s="4">
        <f t="shared" si="4"/>
        <v>0</v>
      </c>
      <c r="Q94" s="5">
        <v>2050</v>
      </c>
      <c r="R94" s="5">
        <v>15500</v>
      </c>
      <c r="T94" s="20">
        <v>69</v>
      </c>
      <c r="U94" s="20">
        <v>8443.4960022158848</v>
      </c>
      <c r="V94" s="20">
        <v>656.5039977841152</v>
      </c>
      <c r="W94"/>
      <c r="X94"/>
      <c r="Y94"/>
      <c r="Z94"/>
      <c r="AA94"/>
      <c r="AB94"/>
      <c r="AE94" s="4">
        <v>93</v>
      </c>
      <c r="AF94" s="4" t="s">
        <v>5</v>
      </c>
      <c r="AG94" s="4">
        <f t="shared" si="5"/>
        <v>0</v>
      </c>
      <c r="AH94" s="5">
        <v>2050</v>
      </c>
      <c r="AI94" s="5">
        <f t="shared" si="6"/>
        <v>4202500</v>
      </c>
      <c r="AJ94" s="5">
        <f t="shared" si="7"/>
        <v>0</v>
      </c>
      <c r="AK94" s="5">
        <v>15500</v>
      </c>
      <c r="AM94" s="20">
        <v>69</v>
      </c>
      <c r="AN94" s="20">
        <v>8410.9238187581832</v>
      </c>
      <c r="AO94" s="20">
        <v>689.07618124181681</v>
      </c>
      <c r="AP94"/>
      <c r="AQ94"/>
      <c r="AR94"/>
      <c r="AS94"/>
      <c r="AT94"/>
      <c r="AU94"/>
      <c r="AY94" s="20">
        <v>68</v>
      </c>
      <c r="AZ94" s="20">
        <v>10241.107266377094</v>
      </c>
      <c r="BA94" s="20">
        <v>8.8927336229062348</v>
      </c>
      <c r="BB94"/>
      <c r="BC94"/>
      <c r="BD94"/>
      <c r="BE94"/>
      <c r="BF94"/>
      <c r="BG94"/>
      <c r="BL94" s="20">
        <v>67</v>
      </c>
      <c r="BM94" s="20">
        <v>9538.1951093677271</v>
      </c>
      <c r="BN94" s="20">
        <v>-1738.1951093677271</v>
      </c>
      <c r="BO94"/>
      <c r="BP94"/>
      <c r="BQ94"/>
      <c r="BR94"/>
      <c r="BS94"/>
      <c r="BT94"/>
    </row>
    <row r="95" spans="1:72" x14ac:dyDescent="0.35">
      <c r="A95" s="4">
        <v>94</v>
      </c>
      <c r="B95" s="4" t="s">
        <v>4</v>
      </c>
      <c r="C95" s="5">
        <v>1200</v>
      </c>
      <c r="D95" s="5">
        <v>7850</v>
      </c>
      <c r="E95" s="2"/>
      <c r="F95" s="2"/>
      <c r="G95" s="2"/>
      <c r="H95" s="2"/>
      <c r="I95" s="2"/>
      <c r="J95" s="2"/>
      <c r="K95" s="2"/>
      <c r="L95" s="2"/>
      <c r="M95" s="2"/>
      <c r="N95" s="4">
        <v>94</v>
      </c>
      <c r="O95" s="4" t="s">
        <v>4</v>
      </c>
      <c r="P95" s="4">
        <f t="shared" si="4"/>
        <v>1</v>
      </c>
      <c r="Q95" s="5">
        <v>1200</v>
      </c>
      <c r="R95" s="5">
        <v>7850</v>
      </c>
      <c r="T95" s="20">
        <v>70</v>
      </c>
      <c r="U95" s="20">
        <v>12823.809539168678</v>
      </c>
      <c r="V95" s="20">
        <v>-723.80953916867838</v>
      </c>
      <c r="W95"/>
      <c r="X95"/>
      <c r="Y95"/>
      <c r="Z95"/>
      <c r="AA95"/>
      <c r="AB95"/>
      <c r="AE95" s="4">
        <v>94</v>
      </c>
      <c r="AF95" s="4" t="s">
        <v>4</v>
      </c>
      <c r="AG95" s="4">
        <f t="shared" si="5"/>
        <v>1</v>
      </c>
      <c r="AH95" s="5">
        <v>1200</v>
      </c>
      <c r="AI95" s="5">
        <f t="shared" si="6"/>
        <v>1440000</v>
      </c>
      <c r="AJ95" s="5">
        <f t="shared" si="7"/>
        <v>1200</v>
      </c>
      <c r="AK95" s="5">
        <v>7850</v>
      </c>
      <c r="AM95" s="20">
        <v>70</v>
      </c>
      <c r="AN95" s="20">
        <v>12813.656064427187</v>
      </c>
      <c r="AO95" s="20">
        <v>-713.65606442718672</v>
      </c>
      <c r="AP95"/>
      <c r="AQ95"/>
      <c r="AR95"/>
      <c r="AS95"/>
      <c r="AT95"/>
      <c r="AU95"/>
      <c r="AY95" s="20">
        <v>69</v>
      </c>
      <c r="AZ95" s="20">
        <v>8769.7229277707702</v>
      </c>
      <c r="BA95" s="20">
        <v>330.27707222922982</v>
      </c>
      <c r="BB95"/>
      <c r="BC95"/>
      <c r="BD95"/>
      <c r="BE95"/>
      <c r="BF95"/>
      <c r="BG95"/>
      <c r="BL95" s="20">
        <v>68</v>
      </c>
      <c r="BM95" s="20">
        <v>10014.820457212089</v>
      </c>
      <c r="BN95" s="20">
        <v>235.17954278791149</v>
      </c>
      <c r="BO95"/>
      <c r="BP95"/>
      <c r="BQ95"/>
      <c r="BR95"/>
      <c r="BS95"/>
      <c r="BT95"/>
    </row>
    <row r="96" spans="1:72" x14ac:dyDescent="0.35">
      <c r="A96" s="4">
        <v>95</v>
      </c>
      <c r="B96" s="4" t="s">
        <v>5</v>
      </c>
      <c r="C96" s="5">
        <v>1450</v>
      </c>
      <c r="D96" s="5">
        <v>12100</v>
      </c>
      <c r="E96" s="2"/>
      <c r="F96" s="2"/>
      <c r="G96" s="2"/>
      <c r="H96" s="2"/>
      <c r="I96" s="2"/>
      <c r="J96" s="2"/>
      <c r="K96" s="2"/>
      <c r="L96" s="2"/>
      <c r="M96" s="2"/>
      <c r="N96" s="4">
        <v>95</v>
      </c>
      <c r="O96" s="4" t="s">
        <v>5</v>
      </c>
      <c r="P96" s="4">
        <f t="shared" si="4"/>
        <v>0</v>
      </c>
      <c r="Q96" s="5">
        <v>1450</v>
      </c>
      <c r="R96" s="5">
        <v>12100</v>
      </c>
      <c r="T96" s="20">
        <v>71</v>
      </c>
      <c r="U96" s="20">
        <v>8733.1714528622106</v>
      </c>
      <c r="V96" s="20">
        <v>716.82854713778943</v>
      </c>
      <c r="W96"/>
      <c r="X96"/>
      <c r="Y96"/>
      <c r="Z96"/>
      <c r="AA96"/>
      <c r="AB96"/>
      <c r="AE96" s="4">
        <v>95</v>
      </c>
      <c r="AF96" s="4" t="s">
        <v>5</v>
      </c>
      <c r="AG96" s="4">
        <f t="shared" si="5"/>
        <v>0</v>
      </c>
      <c r="AH96" s="5">
        <v>1450</v>
      </c>
      <c r="AI96" s="5">
        <f t="shared" si="6"/>
        <v>2102500</v>
      </c>
      <c r="AJ96" s="5">
        <f t="shared" si="7"/>
        <v>0</v>
      </c>
      <c r="AK96" s="5">
        <v>12100</v>
      </c>
      <c r="AM96" s="20">
        <v>71</v>
      </c>
      <c r="AN96" s="20">
        <v>8709.3210772064049</v>
      </c>
      <c r="AO96" s="20">
        <v>740.67892279359512</v>
      </c>
      <c r="AP96"/>
      <c r="AQ96"/>
      <c r="AR96"/>
      <c r="AS96"/>
      <c r="AT96"/>
      <c r="AU96"/>
      <c r="AY96" s="20">
        <v>70</v>
      </c>
      <c r="AZ96" s="20">
        <v>12567.962674388818</v>
      </c>
      <c r="BA96" s="20">
        <v>-467.96267438881841</v>
      </c>
      <c r="BB96"/>
      <c r="BC96"/>
      <c r="BD96"/>
      <c r="BE96"/>
      <c r="BF96"/>
      <c r="BG96"/>
      <c r="BL96" s="20">
        <v>69</v>
      </c>
      <c r="BM96" s="20">
        <v>8997.0957327994784</v>
      </c>
      <c r="BN96" s="20">
        <v>102.90426720052164</v>
      </c>
      <c r="BO96"/>
      <c r="BP96"/>
      <c r="BQ96"/>
      <c r="BR96"/>
      <c r="BS96"/>
      <c r="BT96"/>
    </row>
    <row r="97" spans="1:72" x14ac:dyDescent="0.35">
      <c r="A97" s="4">
        <v>96</v>
      </c>
      <c r="B97" s="4" t="s">
        <v>5</v>
      </c>
      <c r="C97" s="5">
        <v>2450</v>
      </c>
      <c r="D97" s="5">
        <v>20000</v>
      </c>
      <c r="E97" s="2"/>
      <c r="F97" s="2"/>
      <c r="G97" s="2"/>
      <c r="H97" s="2"/>
      <c r="I97" s="2"/>
      <c r="J97" s="2"/>
      <c r="K97" s="2"/>
      <c r="L97" s="2"/>
      <c r="M97" s="2"/>
      <c r="N97" s="4">
        <v>96</v>
      </c>
      <c r="O97" s="4" t="s">
        <v>5</v>
      </c>
      <c r="P97" s="4">
        <f t="shared" si="4"/>
        <v>0</v>
      </c>
      <c r="Q97" s="5">
        <v>2450</v>
      </c>
      <c r="R97" s="5">
        <v>20000</v>
      </c>
      <c r="T97" s="20">
        <v>72</v>
      </c>
      <c r="U97" s="20">
        <v>7864.1451009232351</v>
      </c>
      <c r="V97" s="20">
        <v>1535.8548990767649</v>
      </c>
      <c r="W97"/>
      <c r="X97"/>
      <c r="Y97"/>
      <c r="Z97"/>
      <c r="AA97"/>
      <c r="AB97"/>
      <c r="AE97" s="4">
        <v>96</v>
      </c>
      <c r="AF97" s="4" t="s">
        <v>5</v>
      </c>
      <c r="AG97" s="4">
        <f t="shared" si="5"/>
        <v>0</v>
      </c>
      <c r="AH97" s="5">
        <v>2450</v>
      </c>
      <c r="AI97" s="5">
        <f t="shared" si="6"/>
        <v>6002500</v>
      </c>
      <c r="AJ97" s="5">
        <f t="shared" si="7"/>
        <v>0</v>
      </c>
      <c r="AK97" s="5">
        <v>20000</v>
      </c>
      <c r="AM97" s="20">
        <v>72</v>
      </c>
      <c r="AN97" s="20">
        <v>7814.1293018617416</v>
      </c>
      <c r="AO97" s="20">
        <v>1585.8706981382584</v>
      </c>
      <c r="AP97"/>
      <c r="AQ97"/>
      <c r="AR97"/>
      <c r="AS97"/>
      <c r="AT97"/>
      <c r="AU97"/>
      <c r="AY97" s="20">
        <v>71</v>
      </c>
      <c r="AZ97" s="20">
        <v>8896.3096083171476</v>
      </c>
      <c r="BA97" s="20">
        <v>553.69039168285235</v>
      </c>
      <c r="BB97"/>
      <c r="BC97"/>
      <c r="BD97"/>
      <c r="BE97"/>
      <c r="BF97"/>
      <c r="BG97"/>
      <c r="BL97" s="20">
        <v>70</v>
      </c>
      <c r="BM97" s="20">
        <v>12518.515413553476</v>
      </c>
      <c r="BN97" s="20">
        <v>-418.51541355347581</v>
      </c>
      <c r="BO97"/>
      <c r="BP97"/>
      <c r="BQ97"/>
      <c r="BR97"/>
      <c r="BS97"/>
      <c r="BT97"/>
    </row>
    <row r="98" spans="1:72" x14ac:dyDescent="0.35">
      <c r="A98" s="4">
        <v>97</v>
      </c>
      <c r="B98" s="4" t="s">
        <v>5</v>
      </c>
      <c r="C98" s="5">
        <v>2350</v>
      </c>
      <c r="D98" s="5">
        <v>17750</v>
      </c>
      <c r="E98" s="2"/>
      <c r="F98" s="2"/>
      <c r="G98" s="2"/>
      <c r="H98" s="2"/>
      <c r="I98" s="2"/>
      <c r="J98" s="2"/>
      <c r="K98" s="2"/>
      <c r="L98" s="2"/>
      <c r="M98" s="2"/>
      <c r="N98" s="4">
        <v>97</v>
      </c>
      <c r="O98" s="4" t="s">
        <v>5</v>
      </c>
      <c r="P98" s="4">
        <f t="shared" si="4"/>
        <v>0</v>
      </c>
      <c r="Q98" s="5">
        <v>2350</v>
      </c>
      <c r="R98" s="5">
        <v>17750</v>
      </c>
      <c r="T98" s="20">
        <v>73</v>
      </c>
      <c r="U98" s="20">
        <v>16589.590397570912</v>
      </c>
      <c r="V98" s="20">
        <v>-1089.5903975709116</v>
      </c>
      <c r="W98"/>
      <c r="X98"/>
      <c r="Y98"/>
      <c r="Z98"/>
      <c r="AA98"/>
      <c r="AB98"/>
      <c r="AE98" s="4">
        <v>97</v>
      </c>
      <c r="AF98" s="4" t="s">
        <v>5</v>
      </c>
      <c r="AG98" s="4">
        <f t="shared" si="5"/>
        <v>0</v>
      </c>
      <c r="AH98" s="5">
        <v>2350</v>
      </c>
      <c r="AI98" s="5">
        <f t="shared" si="6"/>
        <v>5522500</v>
      </c>
      <c r="AJ98" s="5">
        <f t="shared" si="7"/>
        <v>0</v>
      </c>
      <c r="AK98" s="5">
        <v>17750</v>
      </c>
      <c r="AM98" s="20">
        <v>73</v>
      </c>
      <c r="AN98" s="20">
        <v>16692.820424254063</v>
      </c>
      <c r="AO98" s="20">
        <v>-1192.8204242540633</v>
      </c>
      <c r="AP98"/>
      <c r="AQ98"/>
      <c r="AR98"/>
      <c r="AS98"/>
      <c r="AT98"/>
      <c r="AU98"/>
      <c r="AY98" s="20">
        <v>72</v>
      </c>
      <c r="AZ98" s="20">
        <v>8565.6950196318012</v>
      </c>
      <c r="BA98" s="20">
        <v>834.30498036819881</v>
      </c>
      <c r="BB98"/>
      <c r="BC98"/>
      <c r="BD98"/>
      <c r="BE98"/>
      <c r="BF98"/>
      <c r="BG98"/>
      <c r="BL98" s="20">
        <v>71</v>
      </c>
      <c r="BM98" s="20">
        <v>9079.9879877958956</v>
      </c>
      <c r="BN98" s="20">
        <v>370.01201220410439</v>
      </c>
      <c r="BO98"/>
      <c r="BP98"/>
      <c r="BQ98"/>
      <c r="BR98"/>
      <c r="BS98"/>
      <c r="BT98"/>
    </row>
    <row r="99" spans="1:72" x14ac:dyDescent="0.35">
      <c r="A99" s="4">
        <v>98</v>
      </c>
      <c r="B99" s="4" t="s">
        <v>5</v>
      </c>
      <c r="C99" s="5">
        <v>1500</v>
      </c>
      <c r="D99" s="5">
        <v>12400</v>
      </c>
      <c r="E99" s="2"/>
      <c r="F99" s="2"/>
      <c r="G99" s="2"/>
      <c r="H99" s="2"/>
      <c r="I99" s="2"/>
      <c r="J99" s="2"/>
      <c r="K99" s="2"/>
      <c r="L99" s="2"/>
      <c r="M99" s="2"/>
      <c r="N99" s="4">
        <v>98</v>
      </c>
      <c r="O99" s="4" t="s">
        <v>5</v>
      </c>
      <c r="P99" s="4">
        <f t="shared" si="4"/>
        <v>0</v>
      </c>
      <c r="Q99" s="5">
        <v>1500</v>
      </c>
      <c r="R99" s="5">
        <v>12400</v>
      </c>
      <c r="T99" s="20">
        <v>74</v>
      </c>
      <c r="U99" s="20">
        <v>18037.967650802537</v>
      </c>
      <c r="V99" s="20">
        <v>1462.0323491974632</v>
      </c>
      <c r="W99"/>
      <c r="X99"/>
      <c r="Y99"/>
      <c r="Z99"/>
      <c r="AA99"/>
      <c r="AB99"/>
      <c r="AE99" s="4">
        <v>98</v>
      </c>
      <c r="AF99" s="4" t="s">
        <v>5</v>
      </c>
      <c r="AG99" s="4">
        <f t="shared" si="5"/>
        <v>0</v>
      </c>
      <c r="AH99" s="5">
        <v>1500</v>
      </c>
      <c r="AI99" s="5">
        <f t="shared" si="6"/>
        <v>2250000</v>
      </c>
      <c r="AJ99" s="5">
        <f t="shared" si="7"/>
        <v>0</v>
      </c>
      <c r="AK99" s="5">
        <v>12400</v>
      </c>
      <c r="AM99" s="20">
        <v>74</v>
      </c>
      <c r="AN99" s="20">
        <v>18184.806716495172</v>
      </c>
      <c r="AO99" s="20">
        <v>1315.1932835048283</v>
      </c>
      <c r="AP99"/>
      <c r="AQ99"/>
      <c r="AR99"/>
      <c r="AS99"/>
      <c r="AT99"/>
      <c r="AU99"/>
      <c r="AY99" s="20">
        <v>73</v>
      </c>
      <c r="AZ99" s="20">
        <v>16556.189445622054</v>
      </c>
      <c r="BA99" s="20">
        <v>-1056.1894456220543</v>
      </c>
      <c r="BB99"/>
      <c r="BC99"/>
      <c r="BD99"/>
      <c r="BE99"/>
      <c r="BF99"/>
      <c r="BG99"/>
      <c r="BL99" s="20">
        <v>72</v>
      </c>
      <c r="BM99" s="20">
        <v>8869.3026532824988</v>
      </c>
      <c r="BN99" s="20">
        <v>530.6973467175012</v>
      </c>
      <c r="BO99"/>
      <c r="BP99"/>
      <c r="BQ99"/>
      <c r="BR99"/>
      <c r="BS99"/>
      <c r="BT99"/>
    </row>
    <row r="100" spans="1:72" x14ac:dyDescent="0.35">
      <c r="A100" s="4">
        <v>99</v>
      </c>
      <c r="B100" s="4" t="s">
        <v>5</v>
      </c>
      <c r="C100" s="5">
        <v>1100</v>
      </c>
      <c r="D100" s="5">
        <v>11150</v>
      </c>
      <c r="E100" s="2"/>
      <c r="F100" s="2"/>
      <c r="G100" s="2"/>
      <c r="H100" s="2"/>
      <c r="I100" s="2"/>
      <c r="J100" s="2"/>
      <c r="K100" s="2"/>
      <c r="L100" s="2"/>
      <c r="M100" s="2"/>
      <c r="N100" s="4">
        <v>99</v>
      </c>
      <c r="O100" s="4" t="s">
        <v>5</v>
      </c>
      <c r="P100" s="4">
        <f t="shared" si="4"/>
        <v>0</v>
      </c>
      <c r="Q100" s="5">
        <v>1100</v>
      </c>
      <c r="R100" s="5">
        <v>11150</v>
      </c>
      <c r="T100" s="20">
        <v>75</v>
      </c>
      <c r="U100" s="20">
        <v>10471.224156740165</v>
      </c>
      <c r="V100" s="20">
        <v>-21.224156740165199</v>
      </c>
      <c r="W100"/>
      <c r="X100"/>
      <c r="Y100"/>
      <c r="Z100"/>
      <c r="AA100"/>
      <c r="AB100"/>
      <c r="AE100" s="4">
        <v>99</v>
      </c>
      <c r="AF100" s="4" t="s">
        <v>5</v>
      </c>
      <c r="AG100" s="4">
        <f t="shared" si="5"/>
        <v>0</v>
      </c>
      <c r="AH100" s="5">
        <v>1100</v>
      </c>
      <c r="AI100" s="5">
        <f t="shared" si="6"/>
        <v>1210000</v>
      </c>
      <c r="AJ100" s="5">
        <f t="shared" si="7"/>
        <v>0</v>
      </c>
      <c r="AK100" s="5">
        <v>11150</v>
      </c>
      <c r="AM100" s="20">
        <v>75</v>
      </c>
      <c r="AN100" s="20">
        <v>10499.704627895731</v>
      </c>
      <c r="AO100" s="20">
        <v>-49.704627895731392</v>
      </c>
      <c r="AP100"/>
      <c r="AQ100"/>
      <c r="AR100"/>
      <c r="AS100"/>
      <c r="AT100"/>
      <c r="AU100"/>
      <c r="AY100" s="20">
        <v>74</v>
      </c>
      <c r="AZ100" s="20">
        <v>18827.304613480053</v>
      </c>
      <c r="BA100" s="20">
        <v>672.69538651994662</v>
      </c>
      <c r="BB100"/>
      <c r="BC100"/>
      <c r="BD100"/>
      <c r="BE100"/>
      <c r="BF100"/>
      <c r="BG100"/>
      <c r="BL100" s="20">
        <v>73</v>
      </c>
      <c r="BM100" s="20">
        <v>16741.224833108088</v>
      </c>
      <c r="BN100" s="20">
        <v>-1241.2248331080882</v>
      </c>
      <c r="BO100"/>
      <c r="BP100"/>
      <c r="BQ100"/>
      <c r="BR100"/>
      <c r="BS100"/>
      <c r="BT100"/>
    </row>
    <row r="101" spans="1:72" x14ac:dyDescent="0.35">
      <c r="A101" s="4">
        <v>100</v>
      </c>
      <c r="B101" s="4" t="s">
        <v>5</v>
      </c>
      <c r="C101" s="5">
        <v>1700</v>
      </c>
      <c r="D101" s="5">
        <v>16300</v>
      </c>
      <c r="E101" s="2"/>
      <c r="F101" s="2"/>
      <c r="G101" s="2"/>
      <c r="H101" s="2"/>
      <c r="I101" s="2"/>
      <c r="J101" s="2"/>
      <c r="K101" s="2"/>
      <c r="L101" s="2"/>
      <c r="M101" s="2"/>
      <c r="N101" s="4">
        <v>100</v>
      </c>
      <c r="O101" s="4" t="s">
        <v>5</v>
      </c>
      <c r="P101" s="4">
        <f t="shared" si="4"/>
        <v>0</v>
      </c>
      <c r="Q101" s="5">
        <v>1700</v>
      </c>
      <c r="R101" s="5">
        <v>16300</v>
      </c>
      <c r="T101" s="20">
        <v>76</v>
      </c>
      <c r="U101" s="20">
        <v>12534.134088522353</v>
      </c>
      <c r="V101" s="20">
        <v>-134.13408852235261</v>
      </c>
      <c r="W101"/>
      <c r="X101"/>
      <c r="Y101"/>
      <c r="Z101"/>
      <c r="AA101"/>
      <c r="AB101"/>
      <c r="AE101" s="4">
        <v>100</v>
      </c>
      <c r="AF101" s="4" t="s">
        <v>5</v>
      </c>
      <c r="AG101" s="4">
        <f t="shared" si="5"/>
        <v>0</v>
      </c>
      <c r="AH101" s="5">
        <v>1700</v>
      </c>
      <c r="AI101" s="5">
        <f t="shared" si="6"/>
        <v>2890000</v>
      </c>
      <c r="AJ101" s="5">
        <f t="shared" si="7"/>
        <v>0</v>
      </c>
      <c r="AK101" s="5">
        <v>16300</v>
      </c>
      <c r="AM101" s="20">
        <v>76</v>
      </c>
      <c r="AN101" s="20">
        <v>12515.258805978965</v>
      </c>
      <c r="AO101" s="20">
        <v>-115.25880597896503</v>
      </c>
      <c r="AP101"/>
      <c r="AQ101"/>
      <c r="AR101"/>
      <c r="AS101"/>
      <c r="AT101"/>
      <c r="AU101"/>
      <c r="AY101" s="20">
        <v>75</v>
      </c>
      <c r="AZ101" s="20">
        <v>9999.8478622718885</v>
      </c>
      <c r="BA101" s="20">
        <v>450.15213772811148</v>
      </c>
      <c r="BB101"/>
      <c r="BC101"/>
      <c r="BD101"/>
      <c r="BE101"/>
      <c r="BF101"/>
      <c r="BG101"/>
      <c r="BL101" s="20">
        <v>74</v>
      </c>
      <c r="BM101" s="20">
        <v>18935.21529776687</v>
      </c>
      <c r="BN101" s="20">
        <v>564.78470223312979</v>
      </c>
      <c r="BO101"/>
      <c r="BP101"/>
      <c r="BQ101"/>
      <c r="BR101"/>
      <c r="BS101"/>
      <c r="BT101"/>
    </row>
    <row r="102" spans="1:72" x14ac:dyDescent="0.35">
      <c r="A102" s="4">
        <v>101</v>
      </c>
      <c r="B102" s="4" t="s">
        <v>5</v>
      </c>
      <c r="C102" s="5">
        <v>1500</v>
      </c>
      <c r="D102" s="5">
        <v>14000</v>
      </c>
      <c r="E102" s="2"/>
      <c r="F102" s="2"/>
      <c r="G102" s="2"/>
      <c r="H102" s="2"/>
      <c r="I102" s="2"/>
      <c r="J102" s="2"/>
      <c r="K102" s="2"/>
      <c r="L102" s="2"/>
      <c r="M102" s="2"/>
      <c r="N102" s="4">
        <v>101</v>
      </c>
      <c r="O102" s="4" t="s">
        <v>5</v>
      </c>
      <c r="P102" s="4">
        <f t="shared" si="4"/>
        <v>0</v>
      </c>
      <c r="Q102" s="5">
        <v>1500</v>
      </c>
      <c r="R102" s="5">
        <v>14000</v>
      </c>
      <c r="T102" s="20">
        <v>77</v>
      </c>
      <c r="U102" s="20">
        <v>14272.186792400305</v>
      </c>
      <c r="V102" s="20">
        <v>427.81320759969458</v>
      </c>
      <c r="W102"/>
      <c r="X102"/>
      <c r="Y102"/>
      <c r="Z102"/>
      <c r="AA102"/>
      <c r="AB102"/>
      <c r="AE102" s="4">
        <v>101</v>
      </c>
      <c r="AF102" s="4" t="s">
        <v>5</v>
      </c>
      <c r="AG102" s="4">
        <f t="shared" si="5"/>
        <v>0</v>
      </c>
      <c r="AH102" s="5">
        <v>1500</v>
      </c>
      <c r="AI102" s="5">
        <f t="shared" si="6"/>
        <v>2250000</v>
      </c>
      <c r="AJ102" s="5">
        <f t="shared" si="7"/>
        <v>0</v>
      </c>
      <c r="AK102" s="5">
        <v>14000</v>
      </c>
      <c r="AM102" s="20">
        <v>77</v>
      </c>
      <c r="AN102" s="20">
        <v>14305.642356668293</v>
      </c>
      <c r="AO102" s="20">
        <v>394.35764333170664</v>
      </c>
      <c r="AP102"/>
      <c r="AQ102"/>
      <c r="AR102"/>
      <c r="AS102"/>
      <c r="AT102"/>
      <c r="AU102"/>
      <c r="AY102" s="20">
        <v>76</v>
      </c>
      <c r="AZ102" s="20">
        <v>12375.848723237395</v>
      </c>
      <c r="BA102" s="20">
        <v>24.151276762604539</v>
      </c>
      <c r="BB102"/>
      <c r="BC102"/>
      <c r="BD102"/>
      <c r="BE102"/>
      <c r="BF102"/>
      <c r="BG102"/>
      <c r="BL102" s="20">
        <v>75</v>
      </c>
      <c r="BM102" s="20">
        <v>9843.2815311053491</v>
      </c>
      <c r="BN102" s="20">
        <v>606.71846889465087</v>
      </c>
      <c r="BO102"/>
      <c r="BP102"/>
      <c r="BQ102"/>
      <c r="BR102"/>
      <c r="BS102"/>
      <c r="BT102"/>
    </row>
    <row r="103" spans="1:72" x14ac:dyDescent="0.35">
      <c r="A103" s="4">
        <v>102</v>
      </c>
      <c r="B103" s="4" t="s">
        <v>5</v>
      </c>
      <c r="C103" s="5">
        <v>2000</v>
      </c>
      <c r="D103" s="5">
        <v>14300</v>
      </c>
      <c r="E103" s="2"/>
      <c r="F103" s="2"/>
      <c r="G103" s="2"/>
      <c r="H103" s="2"/>
      <c r="I103" s="2"/>
      <c r="J103" s="2"/>
      <c r="K103" s="2"/>
      <c r="L103" s="2"/>
      <c r="M103" s="2"/>
      <c r="N103" s="4">
        <v>102</v>
      </c>
      <c r="O103" s="4" t="s">
        <v>5</v>
      </c>
      <c r="P103" s="4">
        <f t="shared" si="4"/>
        <v>0</v>
      </c>
      <c r="Q103" s="5">
        <v>2000</v>
      </c>
      <c r="R103" s="5">
        <v>14300</v>
      </c>
      <c r="T103" s="20">
        <v>78</v>
      </c>
      <c r="U103" s="20">
        <v>11085.756835290724</v>
      </c>
      <c r="V103" s="20">
        <v>-1635.7568352907238</v>
      </c>
      <c r="W103"/>
      <c r="X103"/>
      <c r="Y103"/>
      <c r="Z103"/>
      <c r="AA103"/>
      <c r="AB103"/>
      <c r="AE103" s="4">
        <v>102</v>
      </c>
      <c r="AF103" s="4" t="s">
        <v>5</v>
      </c>
      <c r="AG103" s="4">
        <f t="shared" si="5"/>
        <v>0</v>
      </c>
      <c r="AH103" s="5">
        <v>2000</v>
      </c>
      <c r="AI103" s="5">
        <f t="shared" si="6"/>
        <v>4000000</v>
      </c>
      <c r="AJ103" s="5">
        <f t="shared" si="7"/>
        <v>0</v>
      </c>
      <c r="AK103" s="5">
        <v>14300</v>
      </c>
      <c r="AM103" s="20">
        <v>78</v>
      </c>
      <c r="AN103" s="20">
        <v>11023.272513737858</v>
      </c>
      <c r="AO103" s="20">
        <v>-1573.2725137378584</v>
      </c>
      <c r="AP103"/>
      <c r="AQ103"/>
      <c r="AR103"/>
      <c r="AS103"/>
      <c r="AT103"/>
      <c r="AU103"/>
      <c r="AY103" s="20">
        <v>77</v>
      </c>
      <c r="AZ103" s="20">
        <v>13774.259694914839</v>
      </c>
      <c r="BA103" s="20">
        <v>925.7403050851608</v>
      </c>
      <c r="BB103"/>
      <c r="BC103"/>
      <c r="BD103"/>
      <c r="BE103"/>
      <c r="BF103"/>
      <c r="BG103"/>
      <c r="BL103" s="20">
        <v>76</v>
      </c>
      <c r="BM103" s="20">
        <v>12282.338283159595</v>
      </c>
      <c r="BN103" s="20">
        <v>117.66171684040455</v>
      </c>
      <c r="BO103"/>
      <c r="BP103"/>
      <c r="BQ103"/>
      <c r="BR103"/>
      <c r="BS103"/>
      <c r="BT103"/>
    </row>
    <row r="104" spans="1:72" x14ac:dyDescent="0.35">
      <c r="A104" s="4">
        <v>103</v>
      </c>
      <c r="B104" s="4" t="s">
        <v>5</v>
      </c>
      <c r="C104" s="5">
        <v>1950</v>
      </c>
      <c r="D104" s="5">
        <v>16900</v>
      </c>
      <c r="E104" s="2"/>
      <c r="F104" s="2"/>
      <c r="G104" s="2"/>
      <c r="H104" s="2"/>
      <c r="I104" s="2"/>
      <c r="J104" s="2"/>
      <c r="K104" s="2"/>
      <c r="L104" s="2"/>
      <c r="M104" s="2"/>
      <c r="N104" s="4">
        <v>103</v>
      </c>
      <c r="O104" s="4" t="s">
        <v>5</v>
      </c>
      <c r="P104" s="4">
        <f t="shared" si="4"/>
        <v>0</v>
      </c>
      <c r="Q104" s="5">
        <v>1950</v>
      </c>
      <c r="R104" s="5">
        <v>16900</v>
      </c>
      <c r="T104" s="20">
        <v>79</v>
      </c>
      <c r="U104" s="20">
        <v>11665.107736583375</v>
      </c>
      <c r="V104" s="20">
        <v>834.8922634166247</v>
      </c>
      <c r="W104"/>
      <c r="X104"/>
      <c r="Y104"/>
      <c r="Z104"/>
      <c r="AA104"/>
      <c r="AB104"/>
      <c r="AE104" s="4">
        <v>103</v>
      </c>
      <c r="AF104" s="4" t="s">
        <v>5</v>
      </c>
      <c r="AG104" s="4">
        <f t="shared" si="5"/>
        <v>0</v>
      </c>
      <c r="AH104" s="5">
        <v>1950</v>
      </c>
      <c r="AI104" s="5">
        <f t="shared" si="6"/>
        <v>3802500</v>
      </c>
      <c r="AJ104" s="5">
        <f t="shared" si="7"/>
        <v>0</v>
      </c>
      <c r="AK104" s="5">
        <v>16900</v>
      </c>
      <c r="AM104" s="20">
        <v>79</v>
      </c>
      <c r="AN104" s="20">
        <v>11620.067030634302</v>
      </c>
      <c r="AO104" s="20">
        <v>879.93296936569823</v>
      </c>
      <c r="AP104"/>
      <c r="AQ104"/>
      <c r="AR104"/>
      <c r="AS104"/>
      <c r="AT104"/>
      <c r="AU104"/>
      <c r="AY104" s="20">
        <v>78</v>
      </c>
      <c r="AZ104" s="20">
        <v>11661.006232249209</v>
      </c>
      <c r="BA104" s="20">
        <v>-2211.0062322492086</v>
      </c>
      <c r="BB104"/>
      <c r="BC104"/>
      <c r="BD104"/>
      <c r="BE104"/>
      <c r="BF104"/>
      <c r="BG104"/>
      <c r="BL104" s="20">
        <v>77</v>
      </c>
      <c r="BM104" s="20">
        <v>13889.358217902136</v>
      </c>
      <c r="BN104" s="20">
        <v>810.64178209786405</v>
      </c>
      <c r="BO104"/>
      <c r="BP104"/>
      <c r="BQ104"/>
      <c r="BR104"/>
      <c r="BS104"/>
      <c r="BT104"/>
    </row>
    <row r="105" spans="1:72" x14ac:dyDescent="0.35">
      <c r="A105" s="4">
        <v>104</v>
      </c>
      <c r="B105" s="4" t="s">
        <v>4</v>
      </c>
      <c r="C105" s="5">
        <v>1150</v>
      </c>
      <c r="D105" s="5">
        <v>9400</v>
      </c>
      <c r="E105" s="2"/>
      <c r="F105" s="2"/>
      <c r="G105" s="2"/>
      <c r="H105" s="2"/>
      <c r="I105" s="2"/>
      <c r="J105" s="2"/>
      <c r="K105" s="2"/>
      <c r="L105" s="2"/>
      <c r="M105" s="2"/>
      <c r="N105" s="4">
        <v>104</v>
      </c>
      <c r="O105" s="4" t="s">
        <v>4</v>
      </c>
      <c r="P105" s="4">
        <f t="shared" si="4"/>
        <v>1</v>
      </c>
      <c r="Q105" s="5">
        <v>1150</v>
      </c>
      <c r="R105" s="5">
        <v>9400</v>
      </c>
      <c r="T105" s="20">
        <v>80</v>
      </c>
      <c r="U105" s="20">
        <v>9022.8469035085363</v>
      </c>
      <c r="V105" s="20">
        <v>-322.84690350853634</v>
      </c>
      <c r="W105"/>
      <c r="X105"/>
      <c r="Y105"/>
      <c r="Z105"/>
      <c r="AA105"/>
      <c r="AB105"/>
      <c r="AE105" s="4">
        <v>104</v>
      </c>
      <c r="AF105" s="4" t="s">
        <v>4</v>
      </c>
      <c r="AG105" s="4">
        <f t="shared" si="5"/>
        <v>1</v>
      </c>
      <c r="AH105" s="5">
        <v>1150</v>
      </c>
      <c r="AI105" s="5">
        <f t="shared" si="6"/>
        <v>1322500</v>
      </c>
      <c r="AJ105" s="5">
        <f t="shared" si="7"/>
        <v>1150</v>
      </c>
      <c r="AK105" s="5">
        <v>9400</v>
      </c>
      <c r="AM105" s="20">
        <v>80</v>
      </c>
      <c r="AN105" s="20">
        <v>9007.7183356546266</v>
      </c>
      <c r="AO105" s="20">
        <v>-307.71833565462657</v>
      </c>
      <c r="AP105"/>
      <c r="AQ105"/>
      <c r="AR105"/>
      <c r="AS105"/>
      <c r="AT105"/>
      <c r="AU105"/>
      <c r="AY105" s="20">
        <v>79</v>
      </c>
      <c r="AZ105" s="20">
        <v>11897.797775690702</v>
      </c>
      <c r="BA105" s="20">
        <v>602.20222430929789</v>
      </c>
      <c r="BB105"/>
      <c r="BC105"/>
      <c r="BD105"/>
      <c r="BE105"/>
      <c r="BF105"/>
      <c r="BG105"/>
      <c r="BL105" s="20">
        <v>78</v>
      </c>
      <c r="BM105" s="20">
        <v>11291.409783569456</v>
      </c>
      <c r="BN105" s="20">
        <v>-1841.4097835694556</v>
      </c>
      <c r="BO105"/>
      <c r="BP105"/>
      <c r="BQ105"/>
      <c r="BR105"/>
      <c r="BS105"/>
      <c r="BT105"/>
    </row>
    <row r="106" spans="1:72" x14ac:dyDescent="0.35">
      <c r="A106" s="4">
        <v>105</v>
      </c>
      <c r="B106" s="4" t="s">
        <v>4</v>
      </c>
      <c r="C106" s="5">
        <v>1950</v>
      </c>
      <c r="D106" s="5">
        <v>12100</v>
      </c>
      <c r="E106" s="2"/>
      <c r="F106" s="2"/>
      <c r="G106" s="2"/>
      <c r="H106" s="2"/>
      <c r="I106" s="2"/>
      <c r="J106" s="2"/>
      <c r="K106" s="2"/>
      <c r="L106" s="2"/>
      <c r="M106" s="2"/>
      <c r="N106" s="4">
        <v>105</v>
      </c>
      <c r="O106" s="4" t="s">
        <v>4</v>
      </c>
      <c r="P106" s="4">
        <f t="shared" si="4"/>
        <v>1</v>
      </c>
      <c r="Q106" s="5">
        <v>1950</v>
      </c>
      <c r="R106" s="5">
        <v>12100</v>
      </c>
      <c r="T106" s="20">
        <v>81</v>
      </c>
      <c r="U106" s="20">
        <v>9022.8469035085363</v>
      </c>
      <c r="V106" s="20">
        <v>977.15309649146366</v>
      </c>
      <c r="W106"/>
      <c r="X106"/>
      <c r="Y106"/>
      <c r="Z106"/>
      <c r="AA106"/>
      <c r="AB106"/>
      <c r="AE106" s="4">
        <v>105</v>
      </c>
      <c r="AF106" s="4" t="s">
        <v>4</v>
      </c>
      <c r="AG106" s="4">
        <f t="shared" si="5"/>
        <v>1</v>
      </c>
      <c r="AH106" s="5">
        <v>1950</v>
      </c>
      <c r="AI106" s="5">
        <f t="shared" si="6"/>
        <v>3802500</v>
      </c>
      <c r="AJ106" s="5">
        <f t="shared" si="7"/>
        <v>1950</v>
      </c>
      <c r="AK106" s="5">
        <v>12100</v>
      </c>
      <c r="AM106" s="20">
        <v>81</v>
      </c>
      <c r="AN106" s="20">
        <v>9007.7183356546266</v>
      </c>
      <c r="AO106" s="20">
        <v>992.28166434537343</v>
      </c>
      <c r="AP106"/>
      <c r="AQ106"/>
      <c r="AR106"/>
      <c r="AS106"/>
      <c r="AT106"/>
      <c r="AU106"/>
      <c r="AY106" s="20">
        <v>80</v>
      </c>
      <c r="AZ106" s="20">
        <v>9039.2781065147828</v>
      </c>
      <c r="BA106" s="20">
        <v>-339.27810651478285</v>
      </c>
      <c r="BB106"/>
      <c r="BC106"/>
      <c r="BD106"/>
      <c r="BE106"/>
      <c r="BF106"/>
      <c r="BG106"/>
      <c r="BL106" s="20">
        <v>79</v>
      </c>
      <c r="BM106" s="20">
        <v>11649.789752929661</v>
      </c>
      <c r="BN106" s="20">
        <v>850.21024707033939</v>
      </c>
      <c r="BO106"/>
      <c r="BP106"/>
      <c r="BQ106"/>
      <c r="BR106"/>
      <c r="BS106"/>
      <c r="BT106"/>
    </row>
    <row r="107" spans="1:72" x14ac:dyDescent="0.35">
      <c r="A107" s="4">
        <v>106</v>
      </c>
      <c r="B107" s="4" t="s">
        <v>4</v>
      </c>
      <c r="C107" s="5">
        <v>1500</v>
      </c>
      <c r="D107" s="5">
        <v>9250</v>
      </c>
      <c r="E107" s="2"/>
      <c r="F107" s="2"/>
      <c r="G107" s="2"/>
      <c r="H107" s="2"/>
      <c r="I107" s="2"/>
      <c r="J107" s="2"/>
      <c r="K107" s="2"/>
      <c r="L107" s="2"/>
      <c r="M107" s="2"/>
      <c r="N107" s="4">
        <v>106</v>
      </c>
      <c r="O107" s="4" t="s">
        <v>4</v>
      </c>
      <c r="P107" s="4">
        <f t="shared" si="4"/>
        <v>1</v>
      </c>
      <c r="Q107" s="5">
        <v>1500</v>
      </c>
      <c r="R107" s="5">
        <v>9250</v>
      </c>
      <c r="T107" s="20">
        <v>82</v>
      </c>
      <c r="U107" s="20">
        <v>7284.7941996305835</v>
      </c>
      <c r="V107" s="20">
        <v>2215.2058003694165</v>
      </c>
      <c r="W107"/>
      <c r="X107"/>
      <c r="Y107"/>
      <c r="Z107"/>
      <c r="AA107"/>
      <c r="AB107"/>
      <c r="AE107" s="4">
        <v>106</v>
      </c>
      <c r="AF107" s="4" t="s">
        <v>4</v>
      </c>
      <c r="AG107" s="4">
        <f t="shared" si="5"/>
        <v>1</v>
      </c>
      <c r="AH107" s="5">
        <v>1500</v>
      </c>
      <c r="AI107" s="5">
        <f t="shared" si="6"/>
        <v>2250000</v>
      </c>
      <c r="AJ107" s="5">
        <f t="shared" si="7"/>
        <v>1500</v>
      </c>
      <c r="AK107" s="5">
        <v>9250</v>
      </c>
      <c r="AM107" s="20">
        <v>82</v>
      </c>
      <c r="AN107" s="20">
        <v>7217.3347849652991</v>
      </c>
      <c r="AO107" s="20">
        <v>2282.6652150347009</v>
      </c>
      <c r="AP107"/>
      <c r="AQ107"/>
      <c r="AR107"/>
      <c r="AS107"/>
      <c r="AT107"/>
      <c r="AU107"/>
      <c r="AY107" s="20">
        <v>81</v>
      </c>
      <c r="AZ107" s="20">
        <v>9039.2781065147828</v>
      </c>
      <c r="BA107" s="20">
        <v>960.72189348521715</v>
      </c>
      <c r="BB107"/>
      <c r="BC107"/>
      <c r="BD107"/>
      <c r="BE107"/>
      <c r="BF107"/>
      <c r="BG107"/>
      <c r="BL107" s="20">
        <v>80</v>
      </c>
      <c r="BM107" s="20">
        <v>9175.5440529509269</v>
      </c>
      <c r="BN107" s="20">
        <v>-475.54405295092693</v>
      </c>
      <c r="BO107"/>
      <c r="BP107"/>
      <c r="BQ107"/>
      <c r="BR107"/>
      <c r="BS107"/>
      <c r="BT107"/>
    </row>
    <row r="108" spans="1:72" x14ac:dyDescent="0.35">
      <c r="A108" s="4">
        <v>107</v>
      </c>
      <c r="B108" s="4" t="s">
        <v>5</v>
      </c>
      <c r="C108" s="5">
        <v>1900</v>
      </c>
      <c r="D108" s="5">
        <v>14400</v>
      </c>
      <c r="E108" s="2"/>
      <c r="F108" s="2"/>
      <c r="G108" s="2"/>
      <c r="H108" s="2"/>
      <c r="I108" s="2"/>
      <c r="J108" s="2"/>
      <c r="K108" s="2"/>
      <c r="L108" s="2"/>
      <c r="M108" s="2"/>
      <c r="N108" s="4">
        <v>107</v>
      </c>
      <c r="O108" s="4" t="s">
        <v>5</v>
      </c>
      <c r="P108" s="4">
        <f t="shared" si="4"/>
        <v>0</v>
      </c>
      <c r="Q108" s="5">
        <v>1900</v>
      </c>
      <c r="R108" s="5">
        <v>14400</v>
      </c>
      <c r="T108" s="20">
        <v>83</v>
      </c>
      <c r="U108" s="20">
        <v>14851.537693692957</v>
      </c>
      <c r="V108" s="20">
        <v>48.462306307043036</v>
      </c>
      <c r="W108"/>
      <c r="X108"/>
      <c r="Y108"/>
      <c r="Z108"/>
      <c r="AA108"/>
      <c r="AB108"/>
      <c r="AE108" s="4">
        <v>107</v>
      </c>
      <c r="AF108" s="4" t="s">
        <v>5</v>
      </c>
      <c r="AG108" s="4">
        <f t="shared" si="5"/>
        <v>0</v>
      </c>
      <c r="AH108" s="5">
        <v>1900</v>
      </c>
      <c r="AI108" s="5">
        <f t="shared" si="6"/>
        <v>3610000</v>
      </c>
      <c r="AJ108" s="5">
        <f t="shared" si="7"/>
        <v>0</v>
      </c>
      <c r="AK108" s="5">
        <v>14400</v>
      </c>
      <c r="AM108" s="20">
        <v>83</v>
      </c>
      <c r="AN108" s="20">
        <v>14902.436873564735</v>
      </c>
      <c r="AO108" s="20">
        <v>-2.436873564734924</v>
      </c>
      <c r="AP108"/>
      <c r="AQ108"/>
      <c r="AR108"/>
      <c r="AS108"/>
      <c r="AT108"/>
      <c r="AU108"/>
      <c r="AY108" s="20">
        <v>82</v>
      </c>
      <c r="AZ108" s="20">
        <v>8427.1943820978777</v>
      </c>
      <c r="BA108" s="20">
        <v>1072.8056179021223</v>
      </c>
      <c r="BB108"/>
      <c r="BC108"/>
      <c r="BD108"/>
      <c r="BE108"/>
      <c r="BF108"/>
      <c r="BG108"/>
      <c r="BL108" s="20">
        <v>81</v>
      </c>
      <c r="BM108" s="20">
        <v>9175.5440529509269</v>
      </c>
      <c r="BN108" s="20">
        <v>824.45594704907307</v>
      </c>
      <c r="BO108"/>
      <c r="BP108"/>
      <c r="BQ108"/>
      <c r="BR108"/>
      <c r="BS108"/>
      <c r="BT108"/>
    </row>
    <row r="109" spans="1:72" x14ac:dyDescent="0.35">
      <c r="A109" s="4">
        <v>108</v>
      </c>
      <c r="B109" s="4" t="s">
        <v>5</v>
      </c>
      <c r="C109" s="5">
        <v>1700</v>
      </c>
      <c r="D109" s="5">
        <v>14700</v>
      </c>
      <c r="E109" s="2"/>
      <c r="F109" s="2"/>
      <c r="G109" s="2"/>
      <c r="H109" s="2"/>
      <c r="I109" s="2"/>
      <c r="J109" s="2"/>
      <c r="K109" s="2"/>
      <c r="L109" s="2"/>
      <c r="M109" s="2"/>
      <c r="N109" s="4">
        <v>108</v>
      </c>
      <c r="O109" s="4" t="s">
        <v>5</v>
      </c>
      <c r="P109" s="4">
        <f t="shared" si="4"/>
        <v>0</v>
      </c>
      <c r="Q109" s="5">
        <v>1700</v>
      </c>
      <c r="R109" s="5">
        <v>14700</v>
      </c>
      <c r="T109" s="20">
        <v>84</v>
      </c>
      <c r="U109" s="20">
        <v>11340.250508679141</v>
      </c>
      <c r="V109" s="20">
        <v>-540.25050867914069</v>
      </c>
      <c r="W109"/>
      <c r="X109"/>
      <c r="Y109"/>
      <c r="Z109"/>
      <c r="AA109"/>
      <c r="AB109"/>
      <c r="AE109" s="4">
        <v>108</v>
      </c>
      <c r="AF109" s="4" t="s">
        <v>5</v>
      </c>
      <c r="AG109" s="4">
        <f t="shared" si="5"/>
        <v>0</v>
      </c>
      <c r="AH109" s="5">
        <v>1700</v>
      </c>
      <c r="AI109" s="5">
        <f t="shared" si="6"/>
        <v>2890000</v>
      </c>
      <c r="AJ109" s="5">
        <f t="shared" si="7"/>
        <v>0</v>
      </c>
      <c r="AK109" s="5">
        <v>14700</v>
      </c>
      <c r="AM109" s="20">
        <v>84</v>
      </c>
      <c r="AN109" s="20">
        <v>11394.896403240396</v>
      </c>
      <c r="AO109" s="20">
        <v>-594.89640324039647</v>
      </c>
      <c r="AP109"/>
      <c r="AQ109"/>
      <c r="AR109"/>
      <c r="AS109"/>
      <c r="AT109"/>
      <c r="AU109"/>
      <c r="AY109" s="20">
        <v>83</v>
      </c>
      <c r="AZ109" s="20">
        <v>14371.451226684076</v>
      </c>
      <c r="BA109" s="20">
        <v>528.54877331592434</v>
      </c>
      <c r="BB109"/>
      <c r="BC109"/>
      <c r="BD109"/>
      <c r="BE109"/>
      <c r="BF109"/>
      <c r="BG109"/>
      <c r="BL109" s="20">
        <v>82</v>
      </c>
      <c r="BM109" s="20">
        <v>8792.1648143999901</v>
      </c>
      <c r="BN109" s="20">
        <v>707.83518560000994</v>
      </c>
      <c r="BO109"/>
      <c r="BP109"/>
      <c r="BQ109"/>
      <c r="BR109"/>
      <c r="BS109"/>
      <c r="BT109"/>
    </row>
    <row r="110" spans="1:72" x14ac:dyDescent="0.35">
      <c r="A110" s="4">
        <v>109</v>
      </c>
      <c r="B110" s="4" t="s">
        <v>5</v>
      </c>
      <c r="C110" s="5">
        <v>1650</v>
      </c>
      <c r="D110" s="5">
        <v>13900</v>
      </c>
      <c r="E110" s="2"/>
      <c r="F110" s="2"/>
      <c r="G110" s="2"/>
      <c r="H110" s="2"/>
      <c r="I110" s="2"/>
      <c r="J110" s="2"/>
      <c r="K110" s="2"/>
      <c r="L110" s="2"/>
      <c r="M110" s="2"/>
      <c r="N110" s="4">
        <v>109</v>
      </c>
      <c r="O110" s="4" t="s">
        <v>5</v>
      </c>
      <c r="P110" s="4">
        <f t="shared" si="4"/>
        <v>0</v>
      </c>
      <c r="Q110" s="5">
        <v>1650</v>
      </c>
      <c r="R110" s="5">
        <v>13900</v>
      </c>
      <c r="T110" s="20">
        <v>85</v>
      </c>
      <c r="U110" s="20">
        <v>13982.51134175398</v>
      </c>
      <c r="V110" s="20">
        <v>-482.51134175397965</v>
      </c>
      <c r="W110"/>
      <c r="X110"/>
      <c r="Y110"/>
      <c r="Z110"/>
      <c r="AA110"/>
      <c r="AB110"/>
      <c r="AE110" s="4">
        <v>109</v>
      </c>
      <c r="AF110" s="4" t="s">
        <v>5</v>
      </c>
      <c r="AG110" s="4">
        <f t="shared" si="5"/>
        <v>0</v>
      </c>
      <c r="AH110" s="5">
        <v>1650</v>
      </c>
      <c r="AI110" s="5">
        <f t="shared" si="6"/>
        <v>2722500</v>
      </c>
      <c r="AJ110" s="5">
        <f t="shared" si="7"/>
        <v>0</v>
      </c>
      <c r="AK110" s="5">
        <v>13900</v>
      </c>
      <c r="AM110" s="20">
        <v>85</v>
      </c>
      <c r="AN110" s="20">
        <v>14007.245098220072</v>
      </c>
      <c r="AO110" s="20">
        <v>-507.24509822007167</v>
      </c>
      <c r="AP110"/>
      <c r="AQ110"/>
      <c r="AR110"/>
      <c r="AS110"/>
      <c r="AT110"/>
      <c r="AU110"/>
      <c r="AY110" s="20">
        <v>84</v>
      </c>
      <c r="AZ110" s="20">
        <v>10772.771527541285</v>
      </c>
      <c r="BA110" s="20">
        <v>27.22847245871526</v>
      </c>
      <c r="BB110"/>
      <c r="BC110"/>
      <c r="BD110"/>
      <c r="BE110"/>
      <c r="BF110"/>
      <c r="BG110"/>
      <c r="BL110" s="20">
        <v>83</v>
      </c>
      <c r="BM110" s="20">
        <v>14526.34201075192</v>
      </c>
      <c r="BN110" s="20">
        <v>373.65798924808041</v>
      </c>
      <c r="BO110"/>
      <c r="BP110"/>
      <c r="BQ110"/>
      <c r="BR110"/>
      <c r="BS110"/>
      <c r="BT110"/>
    </row>
    <row r="111" spans="1:72" x14ac:dyDescent="0.35">
      <c r="A111" s="4">
        <v>110</v>
      </c>
      <c r="B111" s="4" t="s">
        <v>5</v>
      </c>
      <c r="C111" s="5">
        <v>2050</v>
      </c>
      <c r="D111" s="5">
        <v>13400</v>
      </c>
      <c r="E111" s="2"/>
      <c r="F111" s="2"/>
      <c r="G111" s="2"/>
      <c r="H111" s="2"/>
      <c r="I111" s="2"/>
      <c r="J111" s="2"/>
      <c r="K111" s="2"/>
      <c r="L111" s="2"/>
      <c r="M111" s="2"/>
      <c r="N111" s="4">
        <v>110</v>
      </c>
      <c r="O111" s="4" t="s">
        <v>5</v>
      </c>
      <c r="P111" s="4">
        <f t="shared" si="4"/>
        <v>0</v>
      </c>
      <c r="Q111" s="5">
        <v>2050</v>
      </c>
      <c r="R111" s="5">
        <v>13400</v>
      </c>
      <c r="T111" s="20">
        <v>86</v>
      </c>
      <c r="U111" s="20">
        <v>16299.914946924586</v>
      </c>
      <c r="V111" s="20">
        <v>1450.0850530754142</v>
      </c>
      <c r="W111"/>
      <c r="X111"/>
      <c r="Y111"/>
      <c r="Z111"/>
      <c r="AA111"/>
      <c r="AB111"/>
      <c r="AE111" s="4">
        <v>110</v>
      </c>
      <c r="AF111" s="4" t="s">
        <v>5</v>
      </c>
      <c r="AG111" s="4">
        <f t="shared" si="5"/>
        <v>0</v>
      </c>
      <c r="AH111" s="5">
        <v>2050</v>
      </c>
      <c r="AI111" s="5">
        <f t="shared" si="6"/>
        <v>4202500</v>
      </c>
      <c r="AJ111" s="5">
        <f t="shared" si="7"/>
        <v>0</v>
      </c>
      <c r="AK111" s="5">
        <v>13400</v>
      </c>
      <c r="AM111" s="20">
        <v>86</v>
      </c>
      <c r="AN111" s="20">
        <v>16394.423165805842</v>
      </c>
      <c r="AO111" s="20">
        <v>1355.5768341941584</v>
      </c>
      <c r="AP111"/>
      <c r="AQ111"/>
      <c r="AR111"/>
      <c r="AS111"/>
      <c r="AT111"/>
      <c r="AU111"/>
      <c r="AY111" s="20">
        <v>85</v>
      </c>
      <c r="AZ111" s="20">
        <v>13500.236655507113</v>
      </c>
      <c r="BA111" s="20">
        <v>-0.23665550711302785</v>
      </c>
      <c r="BB111"/>
      <c r="BC111"/>
      <c r="BD111"/>
      <c r="BE111"/>
      <c r="BF111"/>
      <c r="BG111"/>
      <c r="BL111" s="20">
        <v>84</v>
      </c>
      <c r="BM111" s="20">
        <v>10395.889739901409</v>
      </c>
      <c r="BN111" s="20">
        <v>404.11026009859052</v>
      </c>
      <c r="BO111"/>
      <c r="BP111"/>
      <c r="BQ111"/>
      <c r="BR111"/>
      <c r="BS111"/>
      <c r="BT111"/>
    </row>
    <row r="112" spans="1:72" x14ac:dyDescent="0.35">
      <c r="A112" s="4">
        <v>111</v>
      </c>
      <c r="B112" s="4" t="s">
        <v>5</v>
      </c>
      <c r="C112" s="5">
        <v>1950</v>
      </c>
      <c r="D112" s="5">
        <v>17500</v>
      </c>
      <c r="E112" s="2"/>
      <c r="F112" s="2"/>
      <c r="G112" s="2"/>
      <c r="H112" s="2"/>
      <c r="I112" s="2"/>
      <c r="J112" s="2"/>
      <c r="K112" s="2"/>
      <c r="L112" s="2"/>
      <c r="M112" s="2"/>
      <c r="N112" s="4">
        <v>111</v>
      </c>
      <c r="O112" s="4" t="s">
        <v>5</v>
      </c>
      <c r="P112" s="4">
        <f t="shared" si="4"/>
        <v>0</v>
      </c>
      <c r="Q112" s="5">
        <v>1950</v>
      </c>
      <c r="R112" s="5">
        <v>17500</v>
      </c>
      <c r="T112" s="20">
        <v>87</v>
      </c>
      <c r="U112" s="20">
        <v>18327.643101448863</v>
      </c>
      <c r="V112" s="20">
        <v>1672.3568985511374</v>
      </c>
      <c r="W112"/>
      <c r="X112"/>
      <c r="Y112"/>
      <c r="Z112"/>
      <c r="AA112"/>
      <c r="AB112"/>
      <c r="AE112" s="4">
        <v>111</v>
      </c>
      <c r="AF112" s="4" t="s">
        <v>5</v>
      </c>
      <c r="AG112" s="4">
        <f t="shared" si="5"/>
        <v>0</v>
      </c>
      <c r="AH112" s="5">
        <v>1950</v>
      </c>
      <c r="AI112" s="5">
        <f t="shared" si="6"/>
        <v>3802500</v>
      </c>
      <c r="AJ112" s="5">
        <f t="shared" si="7"/>
        <v>0</v>
      </c>
      <c r="AK112" s="5">
        <v>17500</v>
      </c>
      <c r="AM112" s="20">
        <v>87</v>
      </c>
      <c r="AN112" s="20">
        <v>18483.20397494339</v>
      </c>
      <c r="AO112" s="20">
        <v>1516.7960250566102</v>
      </c>
      <c r="AP112"/>
      <c r="AQ112"/>
      <c r="AR112"/>
      <c r="AS112"/>
      <c r="AT112"/>
      <c r="AU112"/>
      <c r="AY112" s="20">
        <v>86</v>
      </c>
      <c r="AZ112" s="20">
        <v>16151.111865004241</v>
      </c>
      <c r="BA112" s="20">
        <v>1598.8881349957592</v>
      </c>
      <c r="BB112"/>
      <c r="BC112"/>
      <c r="BD112"/>
      <c r="BE112"/>
      <c r="BF112"/>
      <c r="BG112"/>
      <c r="BL112" s="20">
        <v>85</v>
      </c>
      <c r="BM112" s="20">
        <v>13589.862036715167</v>
      </c>
      <c r="BN112" s="20">
        <v>-89.862036715167051</v>
      </c>
      <c r="BO112"/>
      <c r="BP112"/>
      <c r="BQ112"/>
      <c r="BR112"/>
      <c r="BS112"/>
      <c r="BT112"/>
    </row>
    <row r="113" spans="1:72" x14ac:dyDescent="0.35">
      <c r="A113" s="4">
        <v>112</v>
      </c>
      <c r="B113" s="4" t="s">
        <v>4</v>
      </c>
      <c r="C113" s="5">
        <v>1450</v>
      </c>
      <c r="D113" s="5">
        <v>9400</v>
      </c>
      <c r="E113" s="2"/>
      <c r="F113" s="2"/>
      <c r="G113" s="2"/>
      <c r="H113" s="2"/>
      <c r="I113" s="2"/>
      <c r="J113" s="2"/>
      <c r="K113" s="2"/>
      <c r="L113" s="2"/>
      <c r="M113" s="2"/>
      <c r="N113" s="4">
        <v>112</v>
      </c>
      <c r="O113" s="4" t="s">
        <v>4</v>
      </c>
      <c r="P113" s="4">
        <f t="shared" si="4"/>
        <v>1</v>
      </c>
      <c r="Q113" s="5">
        <v>1450</v>
      </c>
      <c r="R113" s="5">
        <v>9400</v>
      </c>
      <c r="T113" s="20">
        <v>88</v>
      </c>
      <c r="U113" s="20">
        <v>11050.575058032815</v>
      </c>
      <c r="V113" s="20">
        <v>-1500.5750580328149</v>
      </c>
      <c r="W113"/>
      <c r="X113"/>
      <c r="Y113"/>
      <c r="Z113"/>
      <c r="AA113"/>
      <c r="AB113"/>
      <c r="AE113" s="4">
        <v>112</v>
      </c>
      <c r="AF113" s="4" t="s">
        <v>4</v>
      </c>
      <c r="AG113" s="4">
        <f t="shared" si="5"/>
        <v>1</v>
      </c>
      <c r="AH113" s="5">
        <v>1450</v>
      </c>
      <c r="AI113" s="5">
        <f t="shared" si="6"/>
        <v>2102500</v>
      </c>
      <c r="AJ113" s="5">
        <f t="shared" si="7"/>
        <v>1450</v>
      </c>
      <c r="AK113" s="5">
        <v>9400</v>
      </c>
      <c r="AM113" s="20">
        <v>88</v>
      </c>
      <c r="AN113" s="20">
        <v>11096.499144792175</v>
      </c>
      <c r="AO113" s="20">
        <v>-1546.4991447921748</v>
      </c>
      <c r="AP113"/>
      <c r="AQ113"/>
      <c r="AR113"/>
      <c r="AS113"/>
      <c r="AT113"/>
      <c r="AU113"/>
      <c r="AY113" s="20">
        <v>87</v>
      </c>
      <c r="AZ113" s="20">
        <v>19330.673100005442</v>
      </c>
      <c r="BA113" s="20">
        <v>669.32689999455761</v>
      </c>
      <c r="BB113"/>
      <c r="BC113"/>
      <c r="BD113"/>
      <c r="BE113"/>
      <c r="BF113"/>
      <c r="BG113"/>
      <c r="BL113" s="20">
        <v>86</v>
      </c>
      <c r="BM113" s="20">
        <v>16340.418170652181</v>
      </c>
      <c r="BN113" s="20">
        <v>1409.5818293478187</v>
      </c>
      <c r="BO113"/>
      <c r="BP113"/>
      <c r="BQ113"/>
      <c r="BR113"/>
      <c r="BS113"/>
      <c r="BT113"/>
    </row>
    <row r="114" spans="1:72" x14ac:dyDescent="0.35">
      <c r="A114" s="4">
        <v>113</v>
      </c>
      <c r="B114" s="4" t="s">
        <v>4</v>
      </c>
      <c r="C114" s="5">
        <v>1300</v>
      </c>
      <c r="D114" s="5">
        <v>10850</v>
      </c>
      <c r="E114" s="2"/>
      <c r="F114" s="2"/>
      <c r="G114" s="2"/>
      <c r="H114" s="2"/>
      <c r="I114" s="2"/>
      <c r="J114" s="2"/>
      <c r="K114" s="2"/>
      <c r="L114" s="2"/>
      <c r="M114" s="2"/>
      <c r="N114" s="4">
        <v>113</v>
      </c>
      <c r="O114" s="4" t="s">
        <v>4</v>
      </c>
      <c r="P114" s="4">
        <f t="shared" si="4"/>
        <v>1</v>
      </c>
      <c r="Q114" s="5">
        <v>1300</v>
      </c>
      <c r="R114" s="5">
        <v>10850</v>
      </c>
      <c r="T114" s="20">
        <v>89</v>
      </c>
      <c r="U114" s="20">
        <v>10506.405933998074</v>
      </c>
      <c r="V114" s="20">
        <v>-106.40593399807403</v>
      </c>
      <c r="W114"/>
      <c r="X114"/>
      <c r="Y114"/>
      <c r="Z114"/>
      <c r="AA114"/>
      <c r="AB114"/>
      <c r="AE114" s="4">
        <v>113</v>
      </c>
      <c r="AF114" s="4" t="s">
        <v>4</v>
      </c>
      <c r="AG114" s="4">
        <f t="shared" si="5"/>
        <v>1</v>
      </c>
      <c r="AH114" s="5">
        <v>1300</v>
      </c>
      <c r="AI114" s="5">
        <f t="shared" si="6"/>
        <v>1690000</v>
      </c>
      <c r="AJ114" s="5">
        <f t="shared" si="7"/>
        <v>1300</v>
      </c>
      <c r="AK114" s="5">
        <v>10850</v>
      </c>
      <c r="AM114" s="20">
        <v>89</v>
      </c>
      <c r="AN114" s="20">
        <v>10426.477996841417</v>
      </c>
      <c r="AO114" s="20">
        <v>-26.477996841416825</v>
      </c>
      <c r="AP114"/>
      <c r="AQ114"/>
      <c r="AR114"/>
      <c r="AS114"/>
      <c r="AT114"/>
      <c r="AU114"/>
      <c r="AY114" s="20">
        <v>88</v>
      </c>
      <c r="AZ114" s="20">
        <v>10498.748488133559</v>
      </c>
      <c r="BA114" s="20">
        <v>-948.74848813355857</v>
      </c>
      <c r="BB114"/>
      <c r="BC114"/>
      <c r="BD114"/>
      <c r="BE114"/>
      <c r="BF114"/>
      <c r="BG114"/>
      <c r="BL114" s="20">
        <v>87</v>
      </c>
      <c r="BM114" s="20">
        <v>19412.00482117448</v>
      </c>
      <c r="BN114" s="20">
        <v>587.99517882552027</v>
      </c>
      <c r="BO114"/>
      <c r="BP114"/>
      <c r="BQ114"/>
      <c r="BR114"/>
      <c r="BS114"/>
      <c r="BT114"/>
    </row>
    <row r="115" spans="1:72" x14ac:dyDescent="0.35">
      <c r="A115" s="4">
        <v>114</v>
      </c>
      <c r="B115" s="4" t="s">
        <v>5</v>
      </c>
      <c r="C115" s="5">
        <v>1550</v>
      </c>
      <c r="D115" s="5">
        <v>12400</v>
      </c>
      <c r="E115" s="2"/>
      <c r="F115" s="2"/>
      <c r="G115" s="2"/>
      <c r="H115" s="2"/>
      <c r="I115" s="2"/>
      <c r="J115" s="2"/>
      <c r="K115" s="2"/>
      <c r="L115" s="2"/>
      <c r="M115" s="2"/>
      <c r="N115" s="4">
        <v>114</v>
      </c>
      <c r="O115" s="4" t="s">
        <v>5</v>
      </c>
      <c r="P115" s="4">
        <f t="shared" si="4"/>
        <v>0</v>
      </c>
      <c r="Q115" s="5">
        <v>1550</v>
      </c>
      <c r="R115" s="5">
        <v>12400</v>
      </c>
      <c r="T115" s="20">
        <v>90</v>
      </c>
      <c r="U115" s="20">
        <v>9312.5223541548621</v>
      </c>
      <c r="V115" s="20">
        <v>-1862.5223541548621</v>
      </c>
      <c r="W115"/>
      <c r="X115"/>
      <c r="Y115"/>
      <c r="Z115"/>
      <c r="AA115"/>
      <c r="AB115"/>
      <c r="AE115" s="4">
        <v>114</v>
      </c>
      <c r="AF115" s="4" t="s">
        <v>5</v>
      </c>
      <c r="AG115" s="4">
        <f t="shared" si="5"/>
        <v>0</v>
      </c>
      <c r="AH115" s="5">
        <v>1550</v>
      </c>
      <c r="AI115" s="5">
        <f t="shared" si="6"/>
        <v>2402500</v>
      </c>
      <c r="AJ115" s="5">
        <f t="shared" si="7"/>
        <v>0</v>
      </c>
      <c r="AK115" s="5">
        <v>12400</v>
      </c>
      <c r="AM115" s="20">
        <v>90</v>
      </c>
      <c r="AN115" s="20">
        <v>9306.1155941028483</v>
      </c>
      <c r="AO115" s="20">
        <v>-1856.1155941028483</v>
      </c>
      <c r="AP115"/>
      <c r="AQ115"/>
      <c r="AR115"/>
      <c r="AS115"/>
      <c r="AT115"/>
      <c r="AU115"/>
      <c r="AY115" s="20">
        <v>89</v>
      </c>
      <c r="AZ115" s="20">
        <v>11489.741959412762</v>
      </c>
      <c r="BA115" s="20">
        <v>-1089.7419594127623</v>
      </c>
      <c r="BB115"/>
      <c r="BC115"/>
      <c r="BD115"/>
      <c r="BE115"/>
      <c r="BF115"/>
      <c r="BG115"/>
      <c r="BL115" s="20">
        <v>88</v>
      </c>
      <c r="BM115" s="20">
        <v>10199.02319347744</v>
      </c>
      <c r="BN115" s="20">
        <v>-649.02319347744015</v>
      </c>
      <c r="BO115"/>
      <c r="BP115"/>
      <c r="BQ115"/>
      <c r="BR115"/>
      <c r="BS115"/>
      <c r="BT115"/>
    </row>
    <row r="116" spans="1:72" x14ac:dyDescent="0.35">
      <c r="A116" s="4">
        <v>115</v>
      </c>
      <c r="B116" s="4" t="s">
        <v>5</v>
      </c>
      <c r="C116" s="5">
        <v>2050</v>
      </c>
      <c r="D116" s="5">
        <v>16400</v>
      </c>
      <c r="E116" s="2"/>
      <c r="F116" s="2"/>
      <c r="G116" s="2"/>
      <c r="H116" s="2"/>
      <c r="I116" s="2"/>
      <c r="J116" s="2"/>
      <c r="K116" s="2"/>
      <c r="L116" s="2"/>
      <c r="M116" s="2"/>
      <c r="N116" s="4">
        <v>115</v>
      </c>
      <c r="O116" s="4" t="s">
        <v>5</v>
      </c>
      <c r="P116" s="4">
        <f t="shared" si="4"/>
        <v>0</v>
      </c>
      <c r="Q116" s="5">
        <v>2050</v>
      </c>
      <c r="R116" s="5">
        <v>16400</v>
      </c>
      <c r="T116" s="20">
        <v>91</v>
      </c>
      <c r="U116" s="20">
        <v>11954.783187229701</v>
      </c>
      <c r="V116" s="20">
        <v>145.21681277029893</v>
      </c>
      <c r="W116"/>
      <c r="X116"/>
      <c r="Y116"/>
      <c r="Z116"/>
      <c r="AA116"/>
      <c r="AB116"/>
      <c r="AE116" s="4">
        <v>115</v>
      </c>
      <c r="AF116" s="4" t="s">
        <v>5</v>
      </c>
      <c r="AG116" s="4">
        <f t="shared" si="5"/>
        <v>0</v>
      </c>
      <c r="AH116" s="5">
        <v>2050</v>
      </c>
      <c r="AI116" s="5">
        <f t="shared" si="6"/>
        <v>4202500</v>
      </c>
      <c r="AJ116" s="5">
        <f t="shared" si="7"/>
        <v>0</v>
      </c>
      <c r="AK116" s="5">
        <v>16400</v>
      </c>
      <c r="AM116" s="20">
        <v>91</v>
      </c>
      <c r="AN116" s="20">
        <v>11918.464289082523</v>
      </c>
      <c r="AO116" s="20">
        <v>181.53571091747654</v>
      </c>
      <c r="AP116"/>
      <c r="AQ116"/>
      <c r="AR116"/>
      <c r="AS116"/>
      <c r="AT116"/>
      <c r="AU116"/>
      <c r="AY116" s="20">
        <v>90</v>
      </c>
      <c r="AZ116" s="20">
        <v>9198.6284223636831</v>
      </c>
      <c r="BA116" s="20">
        <v>-1748.6284223636831</v>
      </c>
      <c r="BB116"/>
      <c r="BC116"/>
      <c r="BD116"/>
      <c r="BE116"/>
      <c r="BF116"/>
      <c r="BG116"/>
      <c r="BL116" s="20">
        <v>89</v>
      </c>
      <c r="BM116" s="20">
        <v>10983.685054843721</v>
      </c>
      <c r="BN116" s="20">
        <v>-583.68505484372145</v>
      </c>
      <c r="BO116"/>
      <c r="BP116"/>
      <c r="BQ116"/>
      <c r="BR116"/>
      <c r="BS116"/>
      <c r="BT116"/>
    </row>
    <row r="117" spans="1:72" x14ac:dyDescent="0.35">
      <c r="A117" s="4">
        <v>116</v>
      </c>
      <c r="B117" s="4" t="s">
        <v>4</v>
      </c>
      <c r="C117" s="5">
        <v>1350</v>
      </c>
      <c r="D117" s="5">
        <v>9000</v>
      </c>
      <c r="E117" s="2"/>
      <c r="F117" s="2"/>
      <c r="G117" s="2"/>
      <c r="H117" s="2"/>
      <c r="I117" s="2"/>
      <c r="J117" s="2"/>
      <c r="K117" s="2"/>
      <c r="L117" s="2"/>
      <c r="M117" s="2"/>
      <c r="N117" s="4">
        <v>116</v>
      </c>
      <c r="O117" s="4" t="s">
        <v>4</v>
      </c>
      <c r="P117" s="4">
        <f t="shared" si="4"/>
        <v>1</v>
      </c>
      <c r="Q117" s="5">
        <v>1350</v>
      </c>
      <c r="R117" s="5">
        <v>9000</v>
      </c>
      <c r="T117" s="20">
        <v>92</v>
      </c>
      <c r="U117" s="20">
        <v>14561.862243046631</v>
      </c>
      <c r="V117" s="20">
        <v>-2161.8622430466312</v>
      </c>
      <c r="W117"/>
      <c r="X117"/>
      <c r="Y117"/>
      <c r="Z117"/>
      <c r="AA117"/>
      <c r="AB117"/>
      <c r="AE117" s="4">
        <v>116</v>
      </c>
      <c r="AF117" s="4" t="s">
        <v>4</v>
      </c>
      <c r="AG117" s="4">
        <f t="shared" si="5"/>
        <v>1</v>
      </c>
      <c r="AH117" s="5">
        <v>1350</v>
      </c>
      <c r="AI117" s="5">
        <f t="shared" si="6"/>
        <v>1822500</v>
      </c>
      <c r="AJ117" s="5">
        <f t="shared" si="7"/>
        <v>1350</v>
      </c>
      <c r="AK117" s="5">
        <v>9000</v>
      </c>
      <c r="AM117" s="20">
        <v>92</v>
      </c>
      <c r="AN117" s="20">
        <v>14604.039615116513</v>
      </c>
      <c r="AO117" s="20">
        <v>-2204.0396151165132</v>
      </c>
      <c r="AP117"/>
      <c r="AQ117"/>
      <c r="AR117"/>
      <c r="AS117"/>
      <c r="AT117"/>
      <c r="AU117"/>
      <c r="AY117" s="20">
        <v>91</v>
      </c>
      <c r="AZ117" s="20">
        <v>12040.766273888337</v>
      </c>
      <c r="BA117" s="20">
        <v>59.233726111662691</v>
      </c>
      <c r="BB117"/>
      <c r="BC117"/>
      <c r="BD117"/>
      <c r="BE117"/>
      <c r="BF117"/>
      <c r="BG117"/>
      <c r="BL117" s="20">
        <v>90</v>
      </c>
      <c r="BM117" s="20">
        <v>9283.7639282645778</v>
      </c>
      <c r="BN117" s="20">
        <v>-1833.7639282645778</v>
      </c>
      <c r="BO117"/>
      <c r="BP117"/>
      <c r="BQ117"/>
      <c r="BR117"/>
      <c r="BS117"/>
      <c r="BT117"/>
    </row>
    <row r="118" spans="1:72" x14ac:dyDescent="0.35">
      <c r="A118" s="4">
        <v>117</v>
      </c>
      <c r="B118" s="4" t="s">
        <v>4</v>
      </c>
      <c r="C118" s="5">
        <v>1300</v>
      </c>
      <c r="D118" s="5">
        <v>10150</v>
      </c>
      <c r="E118" s="2"/>
      <c r="F118" s="2"/>
      <c r="G118" s="2"/>
      <c r="H118" s="2"/>
      <c r="I118" s="2"/>
      <c r="J118" s="2"/>
      <c r="K118" s="2"/>
      <c r="L118" s="2"/>
      <c r="M118" s="2"/>
      <c r="N118" s="4">
        <v>117</v>
      </c>
      <c r="O118" s="4" t="s">
        <v>4</v>
      </c>
      <c r="P118" s="4">
        <f t="shared" si="4"/>
        <v>1</v>
      </c>
      <c r="Q118" s="5">
        <v>1300</v>
      </c>
      <c r="R118" s="5">
        <v>10150</v>
      </c>
      <c r="T118" s="20">
        <v>93</v>
      </c>
      <c r="U118" s="20">
        <v>16299.914946924586</v>
      </c>
      <c r="V118" s="20">
        <v>-799.91494692458582</v>
      </c>
      <c r="W118"/>
      <c r="X118"/>
      <c r="Y118"/>
      <c r="Z118"/>
      <c r="AA118"/>
      <c r="AB118"/>
      <c r="AE118" s="4">
        <v>117</v>
      </c>
      <c r="AF118" s="4" t="s">
        <v>4</v>
      </c>
      <c r="AG118" s="4">
        <f t="shared" si="5"/>
        <v>1</v>
      </c>
      <c r="AH118" s="5">
        <v>1300</v>
      </c>
      <c r="AI118" s="5">
        <f t="shared" si="6"/>
        <v>1690000</v>
      </c>
      <c r="AJ118" s="5">
        <f t="shared" si="7"/>
        <v>1300</v>
      </c>
      <c r="AK118" s="5">
        <v>10150</v>
      </c>
      <c r="AM118" s="20">
        <v>93</v>
      </c>
      <c r="AN118" s="20">
        <v>16394.423165805842</v>
      </c>
      <c r="AO118" s="20">
        <v>-894.42316580584156</v>
      </c>
      <c r="AP118"/>
      <c r="AQ118"/>
      <c r="AR118"/>
      <c r="AS118"/>
      <c r="AT118"/>
      <c r="AU118"/>
      <c r="AY118" s="20">
        <v>92</v>
      </c>
      <c r="AZ118" s="20">
        <v>14064.664551973827</v>
      </c>
      <c r="BA118" s="20">
        <v>-1664.6645519738267</v>
      </c>
      <c r="BB118"/>
      <c r="BC118"/>
      <c r="BD118"/>
      <c r="BE118"/>
      <c r="BF118"/>
      <c r="BG118"/>
      <c r="BL118" s="20">
        <v>91</v>
      </c>
      <c r="BM118" s="20">
        <v>11847.975452847688</v>
      </c>
      <c r="BN118" s="20">
        <v>252.02454715231215</v>
      </c>
      <c r="BO118"/>
      <c r="BP118"/>
      <c r="BQ118"/>
      <c r="BR118"/>
      <c r="BS118"/>
      <c r="BT118"/>
    </row>
    <row r="119" spans="1:72" x14ac:dyDescent="0.35">
      <c r="A119" s="4">
        <v>118</v>
      </c>
      <c r="B119" s="4" t="s">
        <v>4</v>
      </c>
      <c r="C119" s="5">
        <v>1200</v>
      </c>
      <c r="D119" s="5">
        <v>9000</v>
      </c>
      <c r="E119" s="2"/>
      <c r="F119" s="2"/>
      <c r="G119" s="2"/>
      <c r="H119" s="2"/>
      <c r="I119" s="2"/>
      <c r="J119" s="2"/>
      <c r="K119" s="2"/>
      <c r="L119" s="2"/>
      <c r="M119" s="2"/>
      <c r="N119" s="4">
        <v>118</v>
      </c>
      <c r="O119" s="4" t="s">
        <v>4</v>
      </c>
      <c r="P119" s="4">
        <f t="shared" si="4"/>
        <v>1</v>
      </c>
      <c r="Q119" s="5">
        <v>1200</v>
      </c>
      <c r="R119" s="5">
        <v>9000</v>
      </c>
      <c r="T119" s="20">
        <v>94</v>
      </c>
      <c r="U119" s="20">
        <v>8443.4960022158848</v>
      </c>
      <c r="V119" s="20">
        <v>-593.4960022158848</v>
      </c>
      <c r="W119"/>
      <c r="X119"/>
      <c r="Y119"/>
      <c r="Z119"/>
      <c r="AA119"/>
      <c r="AB119"/>
      <c r="AE119" s="4">
        <v>118</v>
      </c>
      <c r="AF119" s="4" t="s">
        <v>4</v>
      </c>
      <c r="AG119" s="4">
        <f t="shared" si="5"/>
        <v>1</v>
      </c>
      <c r="AH119" s="5">
        <v>1200</v>
      </c>
      <c r="AI119" s="5">
        <f t="shared" si="6"/>
        <v>1440000</v>
      </c>
      <c r="AJ119" s="5">
        <f t="shared" si="7"/>
        <v>1200</v>
      </c>
      <c r="AK119" s="5">
        <v>9000</v>
      </c>
      <c r="AM119" s="20">
        <v>94</v>
      </c>
      <c r="AN119" s="20">
        <v>8410.9238187581832</v>
      </c>
      <c r="AO119" s="20">
        <v>-560.92381875818319</v>
      </c>
      <c r="AP119"/>
      <c r="AQ119"/>
      <c r="AR119"/>
      <c r="AS119"/>
      <c r="AT119"/>
      <c r="AU119"/>
      <c r="AY119" s="20">
        <v>93</v>
      </c>
      <c r="AZ119" s="20">
        <v>16151.111865004241</v>
      </c>
      <c r="BA119" s="20">
        <v>-651.11186500424083</v>
      </c>
      <c r="BB119"/>
      <c r="BC119"/>
      <c r="BD119"/>
      <c r="BE119"/>
      <c r="BF119"/>
      <c r="BG119"/>
      <c r="BL119" s="20">
        <v>92</v>
      </c>
      <c r="BM119" s="20">
        <v>14201.518209247719</v>
      </c>
      <c r="BN119" s="20">
        <v>-1801.5182092477189</v>
      </c>
      <c r="BO119"/>
      <c r="BP119"/>
      <c r="BQ119"/>
      <c r="BR119"/>
      <c r="BS119"/>
      <c r="BT119"/>
    </row>
    <row r="120" spans="1:72" x14ac:dyDescent="0.35">
      <c r="A120" s="4">
        <v>119</v>
      </c>
      <c r="B120" s="4" t="s">
        <v>4</v>
      </c>
      <c r="C120" s="5">
        <v>1100</v>
      </c>
      <c r="D120" s="5">
        <v>8250</v>
      </c>
      <c r="E120" s="2"/>
      <c r="F120" s="2"/>
      <c r="G120" s="2"/>
      <c r="H120" s="2"/>
      <c r="I120" s="2"/>
      <c r="J120" s="2"/>
      <c r="K120" s="2"/>
      <c r="L120" s="2"/>
      <c r="M120" s="2"/>
      <c r="N120" s="4">
        <v>119</v>
      </c>
      <c r="O120" s="4" t="s">
        <v>4</v>
      </c>
      <c r="P120" s="4">
        <f t="shared" si="4"/>
        <v>1</v>
      </c>
      <c r="Q120" s="5">
        <v>1100</v>
      </c>
      <c r="R120" s="5">
        <v>8250</v>
      </c>
      <c r="T120" s="20">
        <v>95</v>
      </c>
      <c r="U120" s="20">
        <v>12823.809539168678</v>
      </c>
      <c r="V120" s="20">
        <v>-723.80953916867838</v>
      </c>
      <c r="W120"/>
      <c r="X120"/>
      <c r="Y120"/>
      <c r="Z120"/>
      <c r="AA120"/>
      <c r="AB120"/>
      <c r="AE120" s="4">
        <v>119</v>
      </c>
      <c r="AF120" s="4" t="s">
        <v>4</v>
      </c>
      <c r="AG120" s="4">
        <f t="shared" si="5"/>
        <v>1</v>
      </c>
      <c r="AH120" s="5">
        <v>1100</v>
      </c>
      <c r="AI120" s="5">
        <f t="shared" si="6"/>
        <v>1210000</v>
      </c>
      <c r="AJ120" s="5">
        <f t="shared" si="7"/>
        <v>1100</v>
      </c>
      <c r="AK120" s="5">
        <v>8250</v>
      </c>
      <c r="AM120" s="20">
        <v>95</v>
      </c>
      <c r="AN120" s="20">
        <v>12813.656064427187</v>
      </c>
      <c r="AO120" s="20">
        <v>-713.65606442718672</v>
      </c>
      <c r="AP120"/>
      <c r="AQ120"/>
      <c r="AR120"/>
      <c r="AS120"/>
      <c r="AT120"/>
      <c r="AU120"/>
      <c r="AY120" s="20">
        <v>94</v>
      </c>
      <c r="AZ120" s="20">
        <v>8769.7229277707702</v>
      </c>
      <c r="BA120" s="20">
        <v>-919.72292777077018</v>
      </c>
      <c r="BB120"/>
      <c r="BC120"/>
      <c r="BD120"/>
      <c r="BE120"/>
      <c r="BF120"/>
      <c r="BG120"/>
      <c r="BL120" s="20">
        <v>93</v>
      </c>
      <c r="BM120" s="20">
        <v>16340.418170652181</v>
      </c>
      <c r="BN120" s="20">
        <v>-840.41817065218129</v>
      </c>
      <c r="BO120"/>
      <c r="BP120"/>
      <c r="BQ120"/>
      <c r="BR120"/>
      <c r="BS120"/>
      <c r="BT120"/>
    </row>
    <row r="121" spans="1:72" x14ac:dyDescent="0.35">
      <c r="A121" s="4">
        <v>120</v>
      </c>
      <c r="B121" s="4" t="s">
        <v>4</v>
      </c>
      <c r="C121" s="5">
        <v>1400</v>
      </c>
      <c r="D121" s="5">
        <v>10050</v>
      </c>
      <c r="E121" s="2"/>
      <c r="F121" s="2"/>
      <c r="G121" s="2"/>
      <c r="H121" s="2"/>
      <c r="I121" s="2"/>
      <c r="J121" s="2"/>
      <c r="K121" s="2"/>
      <c r="L121" s="2"/>
      <c r="M121" s="2"/>
      <c r="N121" s="4">
        <v>120</v>
      </c>
      <c r="O121" s="4" t="s">
        <v>4</v>
      </c>
      <c r="P121" s="4">
        <f t="shared" si="4"/>
        <v>1</v>
      </c>
      <c r="Q121" s="5">
        <v>1400</v>
      </c>
      <c r="R121" s="5">
        <v>10050</v>
      </c>
      <c r="T121" s="20">
        <v>96</v>
      </c>
      <c r="U121" s="20">
        <v>18617.318552095188</v>
      </c>
      <c r="V121" s="20">
        <v>1382.6814479048116</v>
      </c>
      <c r="W121"/>
      <c r="X121"/>
      <c r="Y121"/>
      <c r="Z121"/>
      <c r="AA121"/>
      <c r="AB121"/>
      <c r="AE121" s="4">
        <v>120</v>
      </c>
      <c r="AF121" s="4" t="s">
        <v>4</v>
      </c>
      <c r="AG121" s="4">
        <f t="shared" si="5"/>
        <v>1</v>
      </c>
      <c r="AH121" s="5">
        <v>1400</v>
      </c>
      <c r="AI121" s="5">
        <f t="shared" si="6"/>
        <v>1960000</v>
      </c>
      <c r="AJ121" s="5">
        <f t="shared" si="7"/>
        <v>1400</v>
      </c>
      <c r="AK121" s="5">
        <v>10050</v>
      </c>
      <c r="AM121" s="20">
        <v>96</v>
      </c>
      <c r="AN121" s="20">
        <v>18781.601233391611</v>
      </c>
      <c r="AO121" s="20">
        <v>1218.3987666083885</v>
      </c>
      <c r="AP121"/>
      <c r="AQ121"/>
      <c r="AR121"/>
      <c r="AS121"/>
      <c r="AT121"/>
      <c r="AU121"/>
      <c r="AY121" s="20">
        <v>95</v>
      </c>
      <c r="AZ121" s="20">
        <v>12567.962674388818</v>
      </c>
      <c r="BA121" s="20">
        <v>-467.96267438881841</v>
      </c>
      <c r="BB121"/>
      <c r="BC121"/>
      <c r="BD121"/>
      <c r="BE121"/>
      <c r="BF121"/>
      <c r="BG121"/>
      <c r="BL121" s="20">
        <v>94</v>
      </c>
      <c r="BM121" s="20">
        <v>8997.0957327994784</v>
      </c>
      <c r="BN121" s="20">
        <v>-1147.0957327994784</v>
      </c>
      <c r="BO121"/>
      <c r="BP121"/>
      <c r="BQ121"/>
      <c r="BR121"/>
      <c r="BS121"/>
      <c r="BT121"/>
    </row>
    <row r="122" spans="1:72" x14ac:dyDescent="0.35">
      <c r="A122" s="4">
        <v>121</v>
      </c>
      <c r="B122" s="4" t="s">
        <v>5</v>
      </c>
      <c r="C122" s="5">
        <v>1000</v>
      </c>
      <c r="D122" s="5">
        <v>11000</v>
      </c>
      <c r="E122" s="2"/>
      <c r="F122" s="2"/>
      <c r="G122" s="2"/>
      <c r="H122" s="2"/>
      <c r="I122" s="2"/>
      <c r="J122" s="2"/>
      <c r="K122" s="2"/>
      <c r="L122" s="2"/>
      <c r="M122" s="2"/>
      <c r="N122" s="4">
        <v>121</v>
      </c>
      <c r="O122" s="4" t="s">
        <v>5</v>
      </c>
      <c r="P122" s="4">
        <f t="shared" si="4"/>
        <v>0</v>
      </c>
      <c r="Q122" s="5">
        <v>1000</v>
      </c>
      <c r="R122" s="5">
        <v>11000</v>
      </c>
      <c r="T122" s="20">
        <v>97</v>
      </c>
      <c r="U122" s="20">
        <v>18037.967650802537</v>
      </c>
      <c r="V122" s="20">
        <v>-287.96765080253681</v>
      </c>
      <c r="W122"/>
      <c r="X122"/>
      <c r="Y122"/>
      <c r="Z122"/>
      <c r="AA122"/>
      <c r="AB122"/>
      <c r="AE122" s="4">
        <v>121</v>
      </c>
      <c r="AF122" s="4" t="s">
        <v>5</v>
      </c>
      <c r="AG122" s="4">
        <f t="shared" si="5"/>
        <v>0</v>
      </c>
      <c r="AH122" s="5">
        <v>1000</v>
      </c>
      <c r="AI122" s="5">
        <f t="shared" si="6"/>
        <v>1000000</v>
      </c>
      <c r="AJ122" s="5">
        <f t="shared" si="7"/>
        <v>0</v>
      </c>
      <c r="AK122" s="5">
        <v>11000</v>
      </c>
      <c r="AM122" s="20">
        <v>97</v>
      </c>
      <c r="AN122" s="20">
        <v>18184.806716495172</v>
      </c>
      <c r="AO122" s="20">
        <v>-434.80671649517171</v>
      </c>
      <c r="AP122"/>
      <c r="AQ122"/>
      <c r="AR122"/>
      <c r="AS122"/>
      <c r="AT122"/>
      <c r="AU122"/>
      <c r="AY122" s="20">
        <v>96</v>
      </c>
      <c r="AZ122" s="20">
        <v>19850.423404182082</v>
      </c>
      <c r="BA122" s="20">
        <v>149.57659581791813</v>
      </c>
      <c r="BB122"/>
      <c r="BC122"/>
      <c r="BD122"/>
      <c r="BE122"/>
      <c r="BF122"/>
      <c r="BG122"/>
      <c r="BL122" s="20">
        <v>95</v>
      </c>
      <c r="BM122" s="20">
        <v>12518.515413553476</v>
      </c>
      <c r="BN122" s="20">
        <v>-418.51541355347581</v>
      </c>
      <c r="BO122"/>
      <c r="BP122"/>
      <c r="BQ122"/>
      <c r="BR122"/>
      <c r="BS122"/>
      <c r="BT122"/>
    </row>
    <row r="123" spans="1:72" x14ac:dyDescent="0.35">
      <c r="A123" s="4">
        <v>122</v>
      </c>
      <c r="B123" s="4" t="s">
        <v>4</v>
      </c>
      <c r="C123" s="5">
        <v>1750</v>
      </c>
      <c r="D123" s="5">
        <v>10100</v>
      </c>
      <c r="E123" s="2"/>
      <c r="F123" s="2"/>
      <c r="G123" s="2"/>
      <c r="H123" s="2"/>
      <c r="I123" s="2"/>
      <c r="J123" s="2"/>
      <c r="K123" s="2"/>
      <c r="L123" s="2"/>
      <c r="M123" s="2"/>
      <c r="N123" s="4">
        <v>122</v>
      </c>
      <c r="O123" s="4" t="s">
        <v>4</v>
      </c>
      <c r="P123" s="4">
        <f t="shared" si="4"/>
        <v>1</v>
      </c>
      <c r="Q123" s="5">
        <v>1750</v>
      </c>
      <c r="R123" s="5">
        <v>10100</v>
      </c>
      <c r="T123" s="20">
        <v>98</v>
      </c>
      <c r="U123" s="20">
        <v>13113.484989815004</v>
      </c>
      <c r="V123" s="20">
        <v>-713.48498981500416</v>
      </c>
      <c r="W123"/>
      <c r="X123"/>
      <c r="Y123"/>
      <c r="Z123"/>
      <c r="AA123"/>
      <c r="AB123"/>
      <c r="AE123" s="4">
        <v>122</v>
      </c>
      <c r="AF123" s="4" t="s">
        <v>4</v>
      </c>
      <c r="AG123" s="4">
        <f t="shared" si="5"/>
        <v>1</v>
      </c>
      <c r="AH123" s="5">
        <v>1750</v>
      </c>
      <c r="AI123" s="5">
        <f t="shared" si="6"/>
        <v>3062500</v>
      </c>
      <c r="AJ123" s="5">
        <f t="shared" si="7"/>
        <v>1750</v>
      </c>
      <c r="AK123" s="5">
        <v>10100</v>
      </c>
      <c r="AM123" s="20">
        <v>98</v>
      </c>
      <c r="AN123" s="20">
        <v>13112.053322875408</v>
      </c>
      <c r="AO123" s="20">
        <v>-712.05332287540841</v>
      </c>
      <c r="AP123"/>
      <c r="AQ123"/>
      <c r="AR123"/>
      <c r="AS123"/>
      <c r="AT123"/>
      <c r="AU123"/>
      <c r="AY123" s="20">
        <v>97</v>
      </c>
      <c r="AZ123" s="20">
        <v>18827.304613480053</v>
      </c>
      <c r="BA123" s="20">
        <v>-1077.3046134800534</v>
      </c>
      <c r="BB123"/>
      <c r="BC123"/>
      <c r="BD123"/>
      <c r="BE123"/>
      <c r="BF123"/>
      <c r="BG123"/>
      <c r="BL123" s="20">
        <v>96</v>
      </c>
      <c r="BM123" s="20">
        <v>19901.458154740703</v>
      </c>
      <c r="BN123" s="20">
        <v>98.541845259296679</v>
      </c>
      <c r="BO123"/>
      <c r="BP123"/>
      <c r="BQ123"/>
      <c r="BR123"/>
      <c r="BS123"/>
      <c r="BT123"/>
    </row>
    <row r="124" spans="1:72" x14ac:dyDescent="0.35">
      <c r="A124" s="4">
        <v>123</v>
      </c>
      <c r="B124" s="4" t="s">
        <v>5</v>
      </c>
      <c r="C124" s="5">
        <v>1550</v>
      </c>
      <c r="D124" s="5">
        <v>13400</v>
      </c>
      <c r="E124" s="2"/>
      <c r="F124" s="2"/>
      <c r="G124" s="2"/>
      <c r="H124" s="2"/>
      <c r="I124" s="2"/>
      <c r="J124" s="2"/>
      <c r="K124" s="2"/>
      <c r="L124" s="2"/>
      <c r="M124" s="2"/>
      <c r="N124" s="4">
        <v>123</v>
      </c>
      <c r="O124" s="4" t="s">
        <v>5</v>
      </c>
      <c r="P124" s="4">
        <f t="shared" si="4"/>
        <v>0</v>
      </c>
      <c r="Q124" s="5">
        <v>1550</v>
      </c>
      <c r="R124" s="5">
        <v>13400</v>
      </c>
      <c r="T124" s="20">
        <v>99</v>
      </c>
      <c r="U124" s="20">
        <v>10796.0813846444</v>
      </c>
      <c r="V124" s="20">
        <v>353.9186153556002</v>
      </c>
      <c r="W124"/>
      <c r="X124"/>
      <c r="Y124"/>
      <c r="Z124"/>
      <c r="AA124"/>
      <c r="AB124"/>
      <c r="AE124" s="4">
        <v>123</v>
      </c>
      <c r="AF124" s="4" t="s">
        <v>5</v>
      </c>
      <c r="AG124" s="4">
        <f t="shared" si="5"/>
        <v>0</v>
      </c>
      <c r="AH124" s="5">
        <v>1550</v>
      </c>
      <c r="AI124" s="5">
        <f t="shared" si="6"/>
        <v>2402500</v>
      </c>
      <c r="AJ124" s="5">
        <f t="shared" si="7"/>
        <v>0</v>
      </c>
      <c r="AK124" s="5">
        <v>13400</v>
      </c>
      <c r="AM124" s="20">
        <v>99</v>
      </c>
      <c r="AN124" s="20">
        <v>10724.875255289637</v>
      </c>
      <c r="AO124" s="20">
        <v>425.1247447103633</v>
      </c>
      <c r="AP124"/>
      <c r="AQ124"/>
      <c r="AR124"/>
      <c r="AS124"/>
      <c r="AT124"/>
      <c r="AU124"/>
      <c r="AY124" s="20">
        <v>98</v>
      </c>
      <c r="AZ124" s="20">
        <v>12776.458443191499</v>
      </c>
      <c r="BA124" s="20">
        <v>-376.4584431914991</v>
      </c>
      <c r="BB124"/>
      <c r="BC124"/>
      <c r="BD124"/>
      <c r="BE124"/>
      <c r="BF124"/>
      <c r="BG124"/>
      <c r="BL124" s="20">
        <v>97</v>
      </c>
      <c r="BM124" s="20">
        <v>18935.21529776687</v>
      </c>
      <c r="BN124" s="20">
        <v>-1185.2152977668702</v>
      </c>
      <c r="BO124"/>
      <c r="BP124"/>
      <c r="BQ124"/>
      <c r="BR124"/>
      <c r="BS124"/>
      <c r="BT124"/>
    </row>
    <row r="125" spans="1:72" x14ac:dyDescent="0.35">
      <c r="A125" s="4">
        <v>124</v>
      </c>
      <c r="B125" s="4" t="s">
        <v>4</v>
      </c>
      <c r="C125" s="5">
        <v>1150</v>
      </c>
      <c r="D125" s="5">
        <v>10400</v>
      </c>
      <c r="E125" s="2"/>
      <c r="F125" s="2"/>
      <c r="G125" s="2"/>
      <c r="H125" s="2"/>
      <c r="I125" s="2"/>
      <c r="J125" s="2"/>
      <c r="K125" s="2"/>
      <c r="L125" s="2"/>
      <c r="M125" s="2"/>
      <c r="N125" s="4">
        <v>124</v>
      </c>
      <c r="O125" s="4" t="s">
        <v>4</v>
      </c>
      <c r="P125" s="4">
        <f t="shared" si="4"/>
        <v>1</v>
      </c>
      <c r="Q125" s="5">
        <v>1150</v>
      </c>
      <c r="R125" s="5">
        <v>10400</v>
      </c>
      <c r="T125" s="20">
        <v>100</v>
      </c>
      <c r="U125" s="20">
        <v>14272.186792400305</v>
      </c>
      <c r="V125" s="20">
        <v>2027.8132075996946</v>
      </c>
      <c r="W125"/>
      <c r="X125"/>
      <c r="Y125"/>
      <c r="Z125"/>
      <c r="AA125"/>
      <c r="AB125"/>
      <c r="AE125" s="4">
        <v>124</v>
      </c>
      <c r="AF125" s="4" t="s">
        <v>4</v>
      </c>
      <c r="AG125" s="4">
        <f t="shared" si="5"/>
        <v>1</v>
      </c>
      <c r="AH125" s="5">
        <v>1150</v>
      </c>
      <c r="AI125" s="5">
        <f t="shared" si="6"/>
        <v>1322500</v>
      </c>
      <c r="AJ125" s="5">
        <f t="shared" si="7"/>
        <v>1150</v>
      </c>
      <c r="AK125" s="5">
        <v>10400</v>
      </c>
      <c r="AM125" s="20">
        <v>100</v>
      </c>
      <c r="AN125" s="20">
        <v>14305.642356668293</v>
      </c>
      <c r="AO125" s="20">
        <v>1994.3576433317066</v>
      </c>
      <c r="AP125"/>
      <c r="AQ125"/>
      <c r="AR125"/>
      <c r="AS125"/>
      <c r="AT125"/>
      <c r="AU125"/>
      <c r="AY125" s="20">
        <v>99</v>
      </c>
      <c r="AZ125" s="20">
        <v>11567.183187005356</v>
      </c>
      <c r="BA125" s="20">
        <v>-417.18318700535565</v>
      </c>
      <c r="BB125"/>
      <c r="BC125"/>
      <c r="BD125"/>
      <c r="BE125"/>
      <c r="BF125"/>
      <c r="BG125"/>
      <c r="BL125" s="20">
        <v>98</v>
      </c>
      <c r="BM125" s="20">
        <v>12767.356354105974</v>
      </c>
      <c r="BN125" s="20">
        <v>-367.35635410597388</v>
      </c>
      <c r="BO125"/>
      <c r="BP125"/>
      <c r="BQ125"/>
      <c r="BR125"/>
      <c r="BS125"/>
      <c r="BT125"/>
    </row>
    <row r="126" spans="1:72" x14ac:dyDescent="0.35">
      <c r="A126" s="4">
        <v>125</v>
      </c>
      <c r="B126" s="4" t="s">
        <v>5</v>
      </c>
      <c r="C126" s="5">
        <v>1450</v>
      </c>
      <c r="D126" s="5">
        <v>12200</v>
      </c>
      <c r="E126" s="2"/>
      <c r="F126" s="2"/>
      <c r="G126" s="2"/>
      <c r="H126" s="2"/>
      <c r="I126" s="2"/>
      <c r="J126" s="2"/>
      <c r="K126" s="2"/>
      <c r="L126" s="2"/>
      <c r="M126" s="2"/>
      <c r="N126" s="4">
        <v>125</v>
      </c>
      <c r="O126" s="4" t="s">
        <v>5</v>
      </c>
      <c r="P126" s="4">
        <f t="shared" si="4"/>
        <v>0</v>
      </c>
      <c r="Q126" s="5">
        <v>1450</v>
      </c>
      <c r="R126" s="5">
        <v>12200</v>
      </c>
      <c r="T126" s="20">
        <v>101</v>
      </c>
      <c r="U126" s="20">
        <v>13113.484989815004</v>
      </c>
      <c r="V126" s="20">
        <v>886.51501018499584</v>
      </c>
      <c r="W126"/>
      <c r="X126"/>
      <c r="Y126"/>
      <c r="Z126"/>
      <c r="AA126"/>
      <c r="AB126"/>
      <c r="AE126" s="4">
        <v>125</v>
      </c>
      <c r="AF126" s="4" t="s">
        <v>5</v>
      </c>
      <c r="AG126" s="4">
        <f t="shared" si="5"/>
        <v>0</v>
      </c>
      <c r="AH126" s="5">
        <v>1450</v>
      </c>
      <c r="AI126" s="5">
        <f t="shared" si="6"/>
        <v>2102500</v>
      </c>
      <c r="AJ126" s="5">
        <f t="shared" si="7"/>
        <v>0</v>
      </c>
      <c r="AK126" s="5">
        <v>12200</v>
      </c>
      <c r="AM126" s="20">
        <v>101</v>
      </c>
      <c r="AN126" s="20">
        <v>13112.053322875408</v>
      </c>
      <c r="AO126" s="20">
        <v>887.94667712459159</v>
      </c>
      <c r="AP126"/>
      <c r="AQ126"/>
      <c r="AR126"/>
      <c r="AS126"/>
      <c r="AT126"/>
      <c r="AU126"/>
      <c r="AY126" s="20">
        <v>100</v>
      </c>
      <c r="AZ126" s="20">
        <v>13774.259694914839</v>
      </c>
      <c r="BA126" s="20">
        <v>2525.7403050851608</v>
      </c>
      <c r="BB126"/>
      <c r="BC126"/>
      <c r="BD126"/>
      <c r="BE126"/>
      <c r="BF126"/>
      <c r="BG126"/>
      <c r="BL126" s="20">
        <v>99</v>
      </c>
      <c r="BM126" s="20">
        <v>11131.21551412728</v>
      </c>
      <c r="BN126" s="20">
        <v>18.784485872720325</v>
      </c>
      <c r="BO126"/>
      <c r="BP126"/>
      <c r="BQ126"/>
      <c r="BR126"/>
      <c r="BS126"/>
      <c r="BT126"/>
    </row>
    <row r="127" spans="1:72" x14ac:dyDescent="0.35">
      <c r="A127" s="4">
        <v>126</v>
      </c>
      <c r="B127" s="4" t="s">
        <v>4</v>
      </c>
      <c r="C127" s="5">
        <v>1350</v>
      </c>
      <c r="D127" s="5">
        <v>8800</v>
      </c>
      <c r="E127" s="2"/>
      <c r="F127" s="2"/>
      <c r="G127" s="2"/>
      <c r="H127" s="2"/>
      <c r="I127" s="2"/>
      <c r="J127" s="2"/>
      <c r="K127" s="2"/>
      <c r="L127" s="2"/>
      <c r="M127" s="2"/>
      <c r="N127" s="4">
        <v>126</v>
      </c>
      <c r="O127" s="4" t="s">
        <v>4</v>
      </c>
      <c r="P127" s="4">
        <f t="shared" si="4"/>
        <v>1</v>
      </c>
      <c r="Q127" s="5">
        <v>1350</v>
      </c>
      <c r="R127" s="5">
        <v>8800</v>
      </c>
      <c r="T127" s="20">
        <v>102</v>
      </c>
      <c r="U127" s="20">
        <v>16010.23949627826</v>
      </c>
      <c r="V127" s="20">
        <v>-1710.23949627826</v>
      </c>
      <c r="W127"/>
      <c r="X127"/>
      <c r="Y127"/>
      <c r="Z127"/>
      <c r="AA127"/>
      <c r="AB127"/>
      <c r="AE127" s="4">
        <v>126</v>
      </c>
      <c r="AF127" s="4" t="s">
        <v>4</v>
      </c>
      <c r="AG127" s="4">
        <f t="shared" si="5"/>
        <v>1</v>
      </c>
      <c r="AH127" s="5">
        <v>1350</v>
      </c>
      <c r="AI127" s="5">
        <f t="shared" si="6"/>
        <v>1822500</v>
      </c>
      <c r="AJ127" s="5">
        <f t="shared" si="7"/>
        <v>1350</v>
      </c>
      <c r="AK127" s="5">
        <v>8800</v>
      </c>
      <c r="AM127" s="20">
        <v>102</v>
      </c>
      <c r="AN127" s="20">
        <v>16096.02590735762</v>
      </c>
      <c r="AO127" s="20">
        <v>-1796.0259073576199</v>
      </c>
      <c r="AP127"/>
      <c r="AQ127"/>
      <c r="AR127"/>
      <c r="AS127"/>
      <c r="AT127"/>
      <c r="AU127"/>
      <c r="AY127" s="20">
        <v>101</v>
      </c>
      <c r="AZ127" s="20">
        <v>12776.458443191499</v>
      </c>
      <c r="BA127" s="20">
        <v>1223.5415568085009</v>
      </c>
      <c r="BB127"/>
      <c r="BC127"/>
      <c r="BD127"/>
      <c r="BE127"/>
      <c r="BF127"/>
      <c r="BG127"/>
      <c r="BL127" s="20">
        <v>100</v>
      </c>
      <c r="BM127" s="20">
        <v>13889.358217902136</v>
      </c>
      <c r="BN127" s="20">
        <v>2410.6417820978641</v>
      </c>
      <c r="BO127"/>
      <c r="BP127"/>
      <c r="BQ127"/>
      <c r="BR127"/>
      <c r="BS127"/>
      <c r="BT127"/>
    </row>
    <row r="128" spans="1:72" x14ac:dyDescent="0.35">
      <c r="A128" s="4">
        <v>127</v>
      </c>
      <c r="B128" s="4" t="s">
        <v>4</v>
      </c>
      <c r="C128" s="5">
        <v>1350</v>
      </c>
      <c r="D128" s="5">
        <v>8550</v>
      </c>
      <c r="E128" s="2"/>
      <c r="F128" s="2"/>
      <c r="G128" s="2"/>
      <c r="H128" s="2"/>
      <c r="I128" s="2"/>
      <c r="J128" s="2"/>
      <c r="K128" s="2"/>
      <c r="L128" s="2"/>
      <c r="M128" s="2"/>
      <c r="N128" s="4">
        <v>127</v>
      </c>
      <c r="O128" s="4" t="s">
        <v>4</v>
      </c>
      <c r="P128" s="4">
        <f t="shared" si="4"/>
        <v>1</v>
      </c>
      <c r="Q128" s="5">
        <v>1350</v>
      </c>
      <c r="R128" s="5">
        <v>8550</v>
      </c>
      <c r="T128" s="20">
        <v>103</v>
      </c>
      <c r="U128" s="20">
        <v>15720.564045631934</v>
      </c>
      <c r="V128" s="20">
        <v>1179.4359543680657</v>
      </c>
      <c r="W128"/>
      <c r="X128"/>
      <c r="Y128"/>
      <c r="Z128"/>
      <c r="AA128"/>
      <c r="AB128"/>
      <c r="AE128" s="4">
        <v>127</v>
      </c>
      <c r="AF128" s="4" t="s">
        <v>4</v>
      </c>
      <c r="AG128" s="4">
        <f t="shared" si="5"/>
        <v>1</v>
      </c>
      <c r="AH128" s="5">
        <v>1350</v>
      </c>
      <c r="AI128" s="5">
        <f t="shared" si="6"/>
        <v>1822500</v>
      </c>
      <c r="AJ128" s="5">
        <f t="shared" si="7"/>
        <v>1350</v>
      </c>
      <c r="AK128" s="5">
        <v>8550</v>
      </c>
      <c r="AM128" s="20">
        <v>103</v>
      </c>
      <c r="AN128" s="20">
        <v>15797.628648909398</v>
      </c>
      <c r="AO128" s="20">
        <v>1102.3713510906018</v>
      </c>
      <c r="AP128"/>
      <c r="AQ128"/>
      <c r="AR128"/>
      <c r="AS128"/>
      <c r="AT128"/>
      <c r="AU128"/>
      <c r="AY128" s="20">
        <v>102</v>
      </c>
      <c r="AZ128" s="20">
        <v>15762.416102037685</v>
      </c>
      <c r="BA128" s="20">
        <v>-1462.4161020376851</v>
      </c>
      <c r="BB128"/>
      <c r="BC128"/>
      <c r="BD128"/>
      <c r="BE128"/>
      <c r="BF128"/>
      <c r="BG128"/>
      <c r="BL128" s="20">
        <v>101</v>
      </c>
      <c r="BM128" s="20">
        <v>12767.356354105974</v>
      </c>
      <c r="BN128" s="20">
        <v>1232.6436458940261</v>
      </c>
      <c r="BO128"/>
      <c r="BP128"/>
      <c r="BQ128"/>
      <c r="BR128"/>
      <c r="BS128"/>
      <c r="BT128"/>
    </row>
    <row r="129" spans="1:72" x14ac:dyDescent="0.35">
      <c r="A129" s="4">
        <v>128</v>
      </c>
      <c r="B129" s="4" t="s">
        <v>4</v>
      </c>
      <c r="C129" s="5">
        <v>1650</v>
      </c>
      <c r="D129" s="5">
        <v>10100</v>
      </c>
      <c r="E129" s="2"/>
      <c r="F129" s="2"/>
      <c r="G129" s="2"/>
      <c r="H129" s="2"/>
      <c r="I129" s="2"/>
      <c r="J129" s="2"/>
      <c r="K129" s="2"/>
      <c r="L129" s="2"/>
      <c r="M129" s="2"/>
      <c r="N129" s="4">
        <v>128</v>
      </c>
      <c r="O129" s="4" t="s">
        <v>4</v>
      </c>
      <c r="P129" s="4">
        <f t="shared" si="4"/>
        <v>1</v>
      </c>
      <c r="Q129" s="5">
        <v>1650</v>
      </c>
      <c r="R129" s="5">
        <v>10100</v>
      </c>
      <c r="T129" s="20">
        <v>104</v>
      </c>
      <c r="U129" s="20">
        <v>8153.820551569559</v>
      </c>
      <c r="V129" s="20">
        <v>1246.179448430441</v>
      </c>
      <c r="W129"/>
      <c r="X129"/>
      <c r="Y129"/>
      <c r="Z129"/>
      <c r="AA129"/>
      <c r="AB129"/>
      <c r="AE129" s="4">
        <v>128</v>
      </c>
      <c r="AF129" s="4" t="s">
        <v>4</v>
      </c>
      <c r="AG129" s="4">
        <f t="shared" si="5"/>
        <v>1</v>
      </c>
      <c r="AH129" s="5">
        <v>1650</v>
      </c>
      <c r="AI129" s="5">
        <f t="shared" si="6"/>
        <v>2722500</v>
      </c>
      <c r="AJ129" s="5">
        <f t="shared" si="7"/>
        <v>1650</v>
      </c>
      <c r="AK129" s="5">
        <v>10100</v>
      </c>
      <c r="AM129" s="20">
        <v>104</v>
      </c>
      <c r="AN129" s="20">
        <v>8112.5265603099633</v>
      </c>
      <c r="AO129" s="20">
        <v>1287.4734396900367</v>
      </c>
      <c r="AP129"/>
      <c r="AQ129"/>
      <c r="AR129"/>
      <c r="AS129"/>
      <c r="AT129"/>
      <c r="AU129"/>
      <c r="AY129" s="20">
        <v>103</v>
      </c>
      <c r="AZ129" s="20">
        <v>15390.102156722392</v>
      </c>
      <c r="BA129" s="20">
        <v>1509.8978432776075</v>
      </c>
      <c r="BB129"/>
      <c r="BC129"/>
      <c r="BD129"/>
      <c r="BE129"/>
      <c r="BF129"/>
      <c r="BG129"/>
      <c r="BL129" s="20">
        <v>102</v>
      </c>
      <c r="BM129" s="20">
        <v>15952.275318354896</v>
      </c>
      <c r="BN129" s="20">
        <v>-1652.2753183548957</v>
      </c>
      <c r="BO129"/>
      <c r="BP129"/>
      <c r="BQ129"/>
      <c r="BR129"/>
      <c r="BS129"/>
      <c r="BT129"/>
    </row>
    <row r="130" spans="1:72" x14ac:dyDescent="0.35">
      <c r="A130" s="4">
        <v>129</v>
      </c>
      <c r="B130" s="4" t="s">
        <v>4</v>
      </c>
      <c r="C130" s="5">
        <v>1450</v>
      </c>
      <c r="D130" s="5">
        <v>9400</v>
      </c>
      <c r="E130" s="2"/>
      <c r="F130" s="2"/>
      <c r="G130" s="2"/>
      <c r="H130" s="2"/>
      <c r="I130" s="2"/>
      <c r="J130" s="2"/>
      <c r="K130" s="2"/>
      <c r="L130" s="2"/>
      <c r="M130" s="2"/>
      <c r="N130" s="4">
        <v>129</v>
      </c>
      <c r="O130" s="4" t="s">
        <v>4</v>
      </c>
      <c r="P130" s="4">
        <f t="shared" si="4"/>
        <v>1</v>
      </c>
      <c r="Q130" s="5">
        <v>1450</v>
      </c>
      <c r="R130" s="5">
        <v>9400</v>
      </c>
      <c r="T130" s="20">
        <v>105</v>
      </c>
      <c r="U130" s="20">
        <v>12788.62776191077</v>
      </c>
      <c r="V130" s="20">
        <v>-688.62776191076955</v>
      </c>
      <c r="W130"/>
      <c r="X130"/>
      <c r="Y130"/>
      <c r="Z130"/>
      <c r="AA130"/>
      <c r="AB130"/>
      <c r="AE130" s="4">
        <v>129</v>
      </c>
      <c r="AF130" s="4" t="s">
        <v>4</v>
      </c>
      <c r="AG130" s="4">
        <f t="shared" si="5"/>
        <v>1</v>
      </c>
      <c r="AH130" s="5">
        <v>1450</v>
      </c>
      <c r="AI130" s="5">
        <f t="shared" si="6"/>
        <v>2102500</v>
      </c>
      <c r="AJ130" s="5">
        <f t="shared" si="7"/>
        <v>1450</v>
      </c>
      <c r="AK130" s="5">
        <v>9400</v>
      </c>
      <c r="AM130" s="20">
        <v>105</v>
      </c>
      <c r="AN130" s="20">
        <v>12886.882695481501</v>
      </c>
      <c r="AO130" s="20">
        <v>-786.88269548150129</v>
      </c>
      <c r="AP130"/>
      <c r="AQ130"/>
      <c r="AR130"/>
      <c r="AS130"/>
      <c r="AT130"/>
      <c r="AU130"/>
      <c r="AY130" s="20">
        <v>104</v>
      </c>
      <c r="AZ130" s="20">
        <v>8659.5180648756541</v>
      </c>
      <c r="BA130" s="20">
        <v>740.48193512434591</v>
      </c>
      <c r="BB130"/>
      <c r="BC130"/>
      <c r="BD130"/>
      <c r="BE130"/>
      <c r="BF130"/>
      <c r="BG130"/>
      <c r="BL130" s="20">
        <v>103</v>
      </c>
      <c r="BM130" s="20">
        <v>15576.796276216226</v>
      </c>
      <c r="BN130" s="20">
        <v>1323.203723783774</v>
      </c>
      <c r="BO130"/>
      <c r="BP130"/>
      <c r="BQ130"/>
      <c r="BR130"/>
      <c r="BS130"/>
      <c r="BT130"/>
    </row>
    <row r="131" spans="1:72" x14ac:dyDescent="0.35">
      <c r="A131" s="4">
        <v>130</v>
      </c>
      <c r="B131" s="4" t="s">
        <v>4</v>
      </c>
      <c r="C131" s="5">
        <v>1450</v>
      </c>
      <c r="D131" s="5">
        <v>9000</v>
      </c>
      <c r="E131" s="2"/>
      <c r="F131" s="2"/>
      <c r="G131" s="2"/>
      <c r="H131" s="2"/>
      <c r="I131" s="2"/>
      <c r="J131" s="2"/>
      <c r="K131" s="2"/>
      <c r="L131" s="2"/>
      <c r="M131" s="2"/>
      <c r="N131" s="4">
        <v>130</v>
      </c>
      <c r="O131" s="4" t="s">
        <v>4</v>
      </c>
      <c r="P131" s="4">
        <f t="shared" ref="P131:P194" si="8">IF(O131=P$1,1,0)</f>
        <v>1</v>
      </c>
      <c r="Q131" s="5">
        <v>1450</v>
      </c>
      <c r="R131" s="5">
        <v>9000</v>
      </c>
      <c r="T131" s="20">
        <v>106</v>
      </c>
      <c r="U131" s="20">
        <v>10181.548706093839</v>
      </c>
      <c r="V131" s="20">
        <v>-931.54870609383943</v>
      </c>
      <c r="W131"/>
      <c r="X131"/>
      <c r="Y131"/>
      <c r="Z131"/>
      <c r="AA131"/>
      <c r="AB131"/>
      <c r="AE131" s="4">
        <v>130</v>
      </c>
      <c r="AF131" s="4" t="s">
        <v>4</v>
      </c>
      <c r="AG131" s="4">
        <f t="shared" ref="AG131:AG194" si="9">IF(AF131=AG$1,1,0)</f>
        <v>1</v>
      </c>
      <c r="AH131" s="5">
        <v>1450</v>
      </c>
      <c r="AI131" s="5">
        <f t="shared" ref="AI131:AI194" si="10">AH131^2</f>
        <v>2102500</v>
      </c>
      <c r="AJ131" s="5">
        <f t="shared" ref="AJ131:AJ194" si="11">AG131*AH131</f>
        <v>1450</v>
      </c>
      <c r="AK131" s="5">
        <v>9000</v>
      </c>
      <c r="AM131" s="20">
        <v>106</v>
      </c>
      <c r="AN131" s="20">
        <v>10201.307369447513</v>
      </c>
      <c r="AO131" s="20">
        <v>-951.30736944751334</v>
      </c>
      <c r="AP131"/>
      <c r="AQ131"/>
      <c r="AR131"/>
      <c r="AS131"/>
      <c r="AT131"/>
      <c r="AU131"/>
      <c r="AY131" s="20">
        <v>105</v>
      </c>
      <c r="AZ131" s="20">
        <v>12388.613989348838</v>
      </c>
      <c r="BA131" s="20">
        <v>-288.613989348838</v>
      </c>
      <c r="BB131"/>
      <c r="BC131"/>
      <c r="BD131"/>
      <c r="BE131"/>
      <c r="BF131"/>
      <c r="BG131"/>
      <c r="BL131" s="20">
        <v>104</v>
      </c>
      <c r="BM131" s="20">
        <v>8926.8672879616806</v>
      </c>
      <c r="BN131" s="20">
        <v>473.13271203831937</v>
      </c>
      <c r="BO131"/>
      <c r="BP131"/>
      <c r="BQ131"/>
      <c r="BR131"/>
      <c r="BS131"/>
      <c r="BT131"/>
    </row>
    <row r="132" spans="1:72" x14ac:dyDescent="0.35">
      <c r="A132" s="4">
        <v>131</v>
      </c>
      <c r="B132" s="4" t="s">
        <v>4</v>
      </c>
      <c r="C132" s="5">
        <v>1150</v>
      </c>
      <c r="D132" s="5">
        <v>8200</v>
      </c>
      <c r="E132" s="2"/>
      <c r="F132" s="2"/>
      <c r="G132" s="2"/>
      <c r="H132" s="2"/>
      <c r="I132" s="2"/>
      <c r="J132" s="2"/>
      <c r="K132" s="2"/>
      <c r="L132" s="2"/>
      <c r="M132" s="2"/>
      <c r="N132" s="4">
        <v>131</v>
      </c>
      <c r="O132" s="4" t="s">
        <v>4</v>
      </c>
      <c r="P132" s="4">
        <f t="shared" si="8"/>
        <v>1</v>
      </c>
      <c r="Q132" s="5">
        <v>1150</v>
      </c>
      <c r="R132" s="5">
        <v>8200</v>
      </c>
      <c r="T132" s="20">
        <v>107</v>
      </c>
      <c r="U132" s="20">
        <v>15430.888594985609</v>
      </c>
      <c r="V132" s="20">
        <v>-1030.8885949856085</v>
      </c>
      <c r="W132"/>
      <c r="X132"/>
      <c r="Y132"/>
      <c r="Z132"/>
      <c r="AA132"/>
      <c r="AB132"/>
      <c r="AE132" s="4">
        <v>131</v>
      </c>
      <c r="AF132" s="4" t="s">
        <v>4</v>
      </c>
      <c r="AG132" s="4">
        <f t="shared" si="9"/>
        <v>1</v>
      </c>
      <c r="AH132" s="5">
        <v>1150</v>
      </c>
      <c r="AI132" s="5">
        <f t="shared" si="10"/>
        <v>1322500</v>
      </c>
      <c r="AJ132" s="5">
        <f t="shared" si="11"/>
        <v>1150</v>
      </c>
      <c r="AK132" s="5">
        <v>8200</v>
      </c>
      <c r="AM132" s="20">
        <v>107</v>
      </c>
      <c r="AN132" s="20">
        <v>15499.231390461178</v>
      </c>
      <c r="AO132" s="20">
        <v>-1099.2313904611783</v>
      </c>
      <c r="AP132"/>
      <c r="AQ132"/>
      <c r="AR132"/>
      <c r="AS132"/>
      <c r="AT132"/>
      <c r="AU132"/>
      <c r="AY132" s="20">
        <v>106</v>
      </c>
      <c r="AZ132" s="20">
        <v>9774.9702758179446</v>
      </c>
      <c r="BA132" s="20">
        <v>-524.97027581794464</v>
      </c>
      <c r="BB132"/>
      <c r="BC132"/>
      <c r="BD132"/>
      <c r="BE132"/>
      <c r="BF132"/>
      <c r="BG132"/>
      <c r="BL132" s="20">
        <v>105</v>
      </c>
      <c r="BM132" s="20">
        <v>11570.179624400524</v>
      </c>
      <c r="BN132" s="20">
        <v>529.82037559947639</v>
      </c>
      <c r="BO132"/>
      <c r="BP132"/>
      <c r="BQ132"/>
      <c r="BR132"/>
      <c r="BS132"/>
      <c r="BT132"/>
    </row>
    <row r="133" spans="1:72" x14ac:dyDescent="0.35">
      <c r="A133" s="4">
        <v>132</v>
      </c>
      <c r="B133" s="4" t="s">
        <v>5</v>
      </c>
      <c r="C133" s="5">
        <v>1600</v>
      </c>
      <c r="D133" s="5">
        <v>13400</v>
      </c>
      <c r="E133" s="2"/>
      <c r="F133" s="2"/>
      <c r="G133" s="2"/>
      <c r="H133" s="2"/>
      <c r="I133" s="2"/>
      <c r="J133" s="2"/>
      <c r="K133" s="2"/>
      <c r="L133" s="2"/>
      <c r="M133" s="2"/>
      <c r="N133" s="4">
        <v>132</v>
      </c>
      <c r="O133" s="4" t="s">
        <v>5</v>
      </c>
      <c r="P133" s="4">
        <f t="shared" si="8"/>
        <v>0</v>
      </c>
      <c r="Q133" s="5">
        <v>1600</v>
      </c>
      <c r="R133" s="5">
        <v>13400</v>
      </c>
      <c r="T133" s="20">
        <v>108</v>
      </c>
      <c r="U133" s="20">
        <v>14272.186792400305</v>
      </c>
      <c r="V133" s="20">
        <v>427.81320759969458</v>
      </c>
      <c r="W133"/>
      <c r="X133"/>
      <c r="Y133"/>
      <c r="Z133"/>
      <c r="AA133"/>
      <c r="AB133"/>
      <c r="AE133" s="4">
        <v>132</v>
      </c>
      <c r="AF133" s="4" t="s">
        <v>5</v>
      </c>
      <c r="AG133" s="4">
        <f t="shared" si="9"/>
        <v>0</v>
      </c>
      <c r="AH133" s="5">
        <v>1600</v>
      </c>
      <c r="AI133" s="5">
        <f t="shared" si="10"/>
        <v>2560000</v>
      </c>
      <c r="AJ133" s="5">
        <f t="shared" si="11"/>
        <v>0</v>
      </c>
      <c r="AK133" s="5">
        <v>13400</v>
      </c>
      <c r="AM133" s="20">
        <v>108</v>
      </c>
      <c r="AN133" s="20">
        <v>14305.642356668293</v>
      </c>
      <c r="AO133" s="20">
        <v>394.35764333170664</v>
      </c>
      <c r="AP133"/>
      <c r="AQ133"/>
      <c r="AR133"/>
      <c r="AS133"/>
      <c r="AT133"/>
      <c r="AU133"/>
      <c r="AY133" s="20">
        <v>107</v>
      </c>
      <c r="AZ133" s="20">
        <v>15034.170029058359</v>
      </c>
      <c r="BA133" s="20">
        <v>-634.17002905835943</v>
      </c>
      <c r="BB133"/>
      <c r="BC133"/>
      <c r="BD133"/>
      <c r="BE133"/>
      <c r="BF133"/>
      <c r="BG133"/>
      <c r="BL133" s="20">
        <v>106</v>
      </c>
      <c r="BM133" s="20">
        <v>9684.4064151572311</v>
      </c>
      <c r="BN133" s="20">
        <v>-434.40641515723109</v>
      </c>
      <c r="BO133"/>
      <c r="BP133"/>
      <c r="BQ133"/>
      <c r="BR133"/>
      <c r="BS133"/>
      <c r="BT133"/>
    </row>
    <row r="134" spans="1:72" x14ac:dyDescent="0.35">
      <c r="A134" s="4">
        <v>133</v>
      </c>
      <c r="B134" s="4" t="s">
        <v>4</v>
      </c>
      <c r="C134" s="5">
        <v>1200</v>
      </c>
      <c r="D134" s="5">
        <v>9000</v>
      </c>
      <c r="E134" s="2"/>
      <c r="F134" s="2"/>
      <c r="G134" s="2"/>
      <c r="H134" s="2"/>
      <c r="I134" s="2"/>
      <c r="J134" s="2"/>
      <c r="K134" s="2"/>
      <c r="L134" s="2"/>
      <c r="M134" s="2"/>
      <c r="N134" s="4">
        <v>133</v>
      </c>
      <c r="O134" s="4" t="s">
        <v>4</v>
      </c>
      <c r="P134" s="4">
        <f t="shared" si="8"/>
        <v>1</v>
      </c>
      <c r="Q134" s="5">
        <v>1200</v>
      </c>
      <c r="R134" s="5">
        <v>9000</v>
      </c>
      <c r="T134" s="20">
        <v>109</v>
      </c>
      <c r="U134" s="20">
        <v>13982.51134175398</v>
      </c>
      <c r="V134" s="20">
        <v>-82.51134175397965</v>
      </c>
      <c r="W134"/>
      <c r="X134"/>
      <c r="Y134"/>
      <c r="Z134"/>
      <c r="AA134"/>
      <c r="AB134"/>
      <c r="AE134" s="4">
        <v>133</v>
      </c>
      <c r="AF134" s="4" t="s">
        <v>4</v>
      </c>
      <c r="AG134" s="4">
        <f t="shared" si="9"/>
        <v>1</v>
      </c>
      <c r="AH134" s="5">
        <v>1200</v>
      </c>
      <c r="AI134" s="5">
        <f t="shared" si="10"/>
        <v>1440000</v>
      </c>
      <c r="AJ134" s="5">
        <f t="shared" si="11"/>
        <v>1200</v>
      </c>
      <c r="AK134" s="5">
        <v>9000</v>
      </c>
      <c r="AM134" s="20">
        <v>109</v>
      </c>
      <c r="AN134" s="20">
        <v>14007.245098220072</v>
      </c>
      <c r="AO134" s="20">
        <v>-107.24509822007167</v>
      </c>
      <c r="AP134"/>
      <c r="AQ134"/>
      <c r="AR134"/>
      <c r="AS134"/>
      <c r="AT134"/>
      <c r="AU134"/>
      <c r="AY134" s="20">
        <v>108</v>
      </c>
      <c r="AZ134" s="20">
        <v>13774.259694914839</v>
      </c>
      <c r="BA134" s="20">
        <v>925.7403050851608</v>
      </c>
      <c r="BB134"/>
      <c r="BC134"/>
      <c r="BD134"/>
      <c r="BE134"/>
      <c r="BF134"/>
      <c r="BG134"/>
      <c r="BL134" s="20">
        <v>107</v>
      </c>
      <c r="BM134" s="20">
        <v>15213.981044236174</v>
      </c>
      <c r="BN134" s="20">
        <v>-813.98104423617406</v>
      </c>
      <c r="BO134"/>
      <c r="BP134"/>
      <c r="BQ134"/>
      <c r="BR134"/>
      <c r="BS134"/>
      <c r="BT134"/>
    </row>
    <row r="135" spans="1:72" x14ac:dyDescent="0.35">
      <c r="A135" s="4">
        <v>134</v>
      </c>
      <c r="B135" s="4" t="s">
        <v>5</v>
      </c>
      <c r="C135" s="5">
        <v>2600</v>
      </c>
      <c r="D135" s="5">
        <v>21000</v>
      </c>
      <c r="E135" s="2"/>
      <c r="F135" s="2"/>
      <c r="G135" s="2"/>
      <c r="H135" s="2"/>
      <c r="I135" s="2"/>
      <c r="J135" s="2"/>
      <c r="K135" s="2"/>
      <c r="L135" s="2"/>
      <c r="M135" s="2"/>
      <c r="N135" s="4">
        <v>134</v>
      </c>
      <c r="O135" s="4" t="s">
        <v>5</v>
      </c>
      <c r="P135" s="4">
        <f t="shared" si="8"/>
        <v>0</v>
      </c>
      <c r="Q135" s="5">
        <v>2600</v>
      </c>
      <c r="R135" s="5">
        <v>21000</v>
      </c>
      <c r="T135" s="20">
        <v>110</v>
      </c>
      <c r="U135" s="20">
        <v>16299.914946924586</v>
      </c>
      <c r="V135" s="20">
        <v>-2899.9149469245858</v>
      </c>
      <c r="W135"/>
      <c r="X135"/>
      <c r="Y135"/>
      <c r="Z135"/>
      <c r="AA135"/>
      <c r="AB135"/>
      <c r="AE135" s="4">
        <v>134</v>
      </c>
      <c r="AF135" s="4" t="s">
        <v>5</v>
      </c>
      <c r="AG135" s="4">
        <f t="shared" si="9"/>
        <v>0</v>
      </c>
      <c r="AH135" s="5">
        <v>2600</v>
      </c>
      <c r="AI135" s="5">
        <f t="shared" si="10"/>
        <v>6760000</v>
      </c>
      <c r="AJ135" s="5">
        <f t="shared" si="11"/>
        <v>0</v>
      </c>
      <c r="AK135" s="5">
        <v>21000</v>
      </c>
      <c r="AM135" s="20">
        <v>110</v>
      </c>
      <c r="AN135" s="20">
        <v>16394.423165805842</v>
      </c>
      <c r="AO135" s="20">
        <v>-2994.4231658058416</v>
      </c>
      <c r="AP135"/>
      <c r="AQ135"/>
      <c r="AR135"/>
      <c r="AS135"/>
      <c r="AT135"/>
      <c r="AU135"/>
      <c r="AY135" s="20">
        <v>109</v>
      </c>
      <c r="AZ135" s="20">
        <v>13500.236655507113</v>
      </c>
      <c r="BA135" s="20">
        <v>399.76334449288697</v>
      </c>
      <c r="BB135"/>
      <c r="BC135"/>
      <c r="BD135"/>
      <c r="BE135"/>
      <c r="BF135"/>
      <c r="BG135"/>
      <c r="BL135" s="20">
        <v>108</v>
      </c>
      <c r="BM135" s="20">
        <v>13889.358217902136</v>
      </c>
      <c r="BN135" s="20">
        <v>810.64178209786405</v>
      </c>
      <c r="BO135"/>
      <c r="BP135"/>
      <c r="BQ135"/>
      <c r="BR135"/>
      <c r="BS135"/>
      <c r="BT135"/>
    </row>
    <row r="136" spans="1:72" x14ac:dyDescent="0.35">
      <c r="A136" s="4">
        <v>135</v>
      </c>
      <c r="B136" s="4" t="s">
        <v>4</v>
      </c>
      <c r="C136" s="5">
        <v>1250</v>
      </c>
      <c r="D136" s="5">
        <v>8750</v>
      </c>
      <c r="E136" s="2"/>
      <c r="F136" s="2"/>
      <c r="G136" s="2"/>
      <c r="H136" s="2"/>
      <c r="I136" s="2"/>
      <c r="J136" s="2"/>
      <c r="K136" s="2"/>
      <c r="L136" s="2"/>
      <c r="M136" s="2"/>
      <c r="N136" s="4">
        <v>135</v>
      </c>
      <c r="O136" s="4" t="s">
        <v>4</v>
      </c>
      <c r="P136" s="4">
        <f t="shared" si="8"/>
        <v>1</v>
      </c>
      <c r="Q136" s="5">
        <v>1250</v>
      </c>
      <c r="R136" s="5">
        <v>8750</v>
      </c>
      <c r="T136" s="20">
        <v>111</v>
      </c>
      <c r="U136" s="20">
        <v>15720.564045631934</v>
      </c>
      <c r="V136" s="20">
        <v>1779.4359543680657</v>
      </c>
      <c r="W136"/>
      <c r="X136"/>
      <c r="Y136"/>
      <c r="Z136"/>
      <c r="AA136"/>
      <c r="AB136"/>
      <c r="AE136" s="4">
        <v>135</v>
      </c>
      <c r="AF136" s="4" t="s">
        <v>4</v>
      </c>
      <c r="AG136" s="4">
        <f t="shared" si="9"/>
        <v>1</v>
      </c>
      <c r="AH136" s="5">
        <v>1250</v>
      </c>
      <c r="AI136" s="5">
        <f t="shared" si="10"/>
        <v>1562500</v>
      </c>
      <c r="AJ136" s="5">
        <f t="shared" si="11"/>
        <v>1250</v>
      </c>
      <c r="AK136" s="5">
        <v>8750</v>
      </c>
      <c r="AM136" s="20">
        <v>111</v>
      </c>
      <c r="AN136" s="20">
        <v>15797.628648909398</v>
      </c>
      <c r="AO136" s="20">
        <v>1702.3713510906018</v>
      </c>
      <c r="AP136"/>
      <c r="AQ136"/>
      <c r="AR136"/>
      <c r="AS136"/>
      <c r="AT136"/>
      <c r="AU136"/>
      <c r="AY136" s="20">
        <v>110</v>
      </c>
      <c r="AZ136" s="20">
        <v>16151.111865004241</v>
      </c>
      <c r="BA136" s="20">
        <v>-2751.1118650042408</v>
      </c>
      <c r="BB136"/>
      <c r="BC136"/>
      <c r="BD136"/>
      <c r="BE136"/>
      <c r="BF136"/>
      <c r="BG136"/>
      <c r="BL136" s="20">
        <v>109</v>
      </c>
      <c r="BM136" s="20">
        <v>13589.862036715167</v>
      </c>
      <c r="BN136" s="20">
        <v>310.13796328483295</v>
      </c>
      <c r="BO136"/>
      <c r="BP136"/>
      <c r="BQ136"/>
      <c r="BR136"/>
      <c r="BS136"/>
      <c r="BT136"/>
    </row>
    <row r="137" spans="1:72" x14ac:dyDescent="0.35">
      <c r="A137" s="4">
        <v>136</v>
      </c>
      <c r="B137" s="4" t="s">
        <v>5</v>
      </c>
      <c r="C137" s="5">
        <v>1850</v>
      </c>
      <c r="D137" s="5">
        <v>14500</v>
      </c>
      <c r="E137" s="2"/>
      <c r="F137" s="2"/>
      <c r="G137" s="2"/>
      <c r="H137" s="2"/>
      <c r="I137" s="2"/>
      <c r="J137" s="2"/>
      <c r="K137" s="2"/>
      <c r="L137" s="2"/>
      <c r="M137" s="2"/>
      <c r="N137" s="4">
        <v>136</v>
      </c>
      <c r="O137" s="4" t="s">
        <v>5</v>
      </c>
      <c r="P137" s="4">
        <f t="shared" si="8"/>
        <v>0</v>
      </c>
      <c r="Q137" s="5">
        <v>1850</v>
      </c>
      <c r="R137" s="5">
        <v>14500</v>
      </c>
      <c r="T137" s="20">
        <v>112</v>
      </c>
      <c r="U137" s="20">
        <v>9891.8732554475137</v>
      </c>
      <c r="V137" s="20">
        <v>-491.87325544751366</v>
      </c>
      <c r="W137"/>
      <c r="X137"/>
      <c r="Y137"/>
      <c r="Z137"/>
      <c r="AA137"/>
      <c r="AB137"/>
      <c r="AE137" s="4">
        <v>136</v>
      </c>
      <c r="AF137" s="4" t="s">
        <v>5</v>
      </c>
      <c r="AG137" s="4">
        <f t="shared" si="9"/>
        <v>0</v>
      </c>
      <c r="AH137" s="5">
        <v>1850</v>
      </c>
      <c r="AI137" s="5">
        <f t="shared" si="10"/>
        <v>3422500</v>
      </c>
      <c r="AJ137" s="5">
        <f t="shared" si="11"/>
        <v>0</v>
      </c>
      <c r="AK137" s="5">
        <v>14500</v>
      </c>
      <c r="AM137" s="20">
        <v>112</v>
      </c>
      <c r="AN137" s="20">
        <v>9902.9101109992916</v>
      </c>
      <c r="AO137" s="20">
        <v>-502.91011099929165</v>
      </c>
      <c r="AP137"/>
      <c r="AQ137"/>
      <c r="AR137"/>
      <c r="AS137"/>
      <c r="AT137"/>
      <c r="AU137"/>
      <c r="AY137" s="20">
        <v>111</v>
      </c>
      <c r="AZ137" s="20">
        <v>15390.102156722392</v>
      </c>
      <c r="BA137" s="20">
        <v>2109.8978432776075</v>
      </c>
      <c r="BB137"/>
      <c r="BC137"/>
      <c r="BD137"/>
      <c r="BE137"/>
      <c r="BF137"/>
      <c r="BG137"/>
      <c r="BL137" s="20">
        <v>110</v>
      </c>
      <c r="BM137" s="20">
        <v>16340.418170652181</v>
      </c>
      <c r="BN137" s="20">
        <v>-2940.4181706521813</v>
      </c>
      <c r="BO137"/>
      <c r="BP137"/>
      <c r="BQ137"/>
      <c r="BR137"/>
      <c r="BS137"/>
      <c r="BT137"/>
    </row>
    <row r="138" spans="1:72" x14ac:dyDescent="0.35">
      <c r="A138" s="4">
        <v>137</v>
      </c>
      <c r="B138" s="4" t="s">
        <v>4</v>
      </c>
      <c r="C138" s="5">
        <v>1200</v>
      </c>
      <c r="D138" s="5">
        <v>7250</v>
      </c>
      <c r="E138" s="2"/>
      <c r="F138" s="2"/>
      <c r="G138" s="2"/>
      <c r="H138" s="2"/>
      <c r="I138" s="2"/>
      <c r="J138" s="2"/>
      <c r="K138" s="2"/>
      <c r="L138" s="2"/>
      <c r="M138" s="2"/>
      <c r="N138" s="4">
        <v>137</v>
      </c>
      <c r="O138" s="4" t="s">
        <v>4</v>
      </c>
      <c r="P138" s="4">
        <f t="shared" si="8"/>
        <v>1</v>
      </c>
      <c r="Q138" s="5">
        <v>1200</v>
      </c>
      <c r="R138" s="5">
        <v>7250</v>
      </c>
      <c r="T138" s="20">
        <v>113</v>
      </c>
      <c r="U138" s="20">
        <v>9022.8469035085363</v>
      </c>
      <c r="V138" s="20">
        <v>1827.1530964914637</v>
      </c>
      <c r="W138"/>
      <c r="X138"/>
      <c r="Y138"/>
      <c r="Z138"/>
      <c r="AA138"/>
      <c r="AB138"/>
      <c r="AE138" s="4">
        <v>137</v>
      </c>
      <c r="AF138" s="4" t="s">
        <v>4</v>
      </c>
      <c r="AG138" s="4">
        <f t="shared" si="9"/>
        <v>1</v>
      </c>
      <c r="AH138" s="5">
        <v>1200</v>
      </c>
      <c r="AI138" s="5">
        <f t="shared" si="10"/>
        <v>1440000</v>
      </c>
      <c r="AJ138" s="5">
        <f t="shared" si="11"/>
        <v>1200</v>
      </c>
      <c r="AK138" s="5">
        <v>7250</v>
      </c>
      <c r="AM138" s="20">
        <v>113</v>
      </c>
      <c r="AN138" s="20">
        <v>9007.7183356546266</v>
      </c>
      <c r="AO138" s="20">
        <v>1842.2816643453734</v>
      </c>
      <c r="AP138"/>
      <c r="AQ138"/>
      <c r="AR138"/>
      <c r="AS138"/>
      <c r="AT138"/>
      <c r="AU138"/>
      <c r="AY138" s="20">
        <v>112</v>
      </c>
      <c r="AZ138" s="20">
        <v>9566.474507015264</v>
      </c>
      <c r="BA138" s="20">
        <v>-166.47450701526395</v>
      </c>
      <c r="BB138"/>
      <c r="BC138"/>
      <c r="BD138"/>
      <c r="BE138"/>
      <c r="BF138"/>
      <c r="BG138"/>
      <c r="BL138" s="20">
        <v>111</v>
      </c>
      <c r="BM138" s="20">
        <v>15576.796276216226</v>
      </c>
      <c r="BN138" s="20">
        <v>1923.203723783774</v>
      </c>
      <c r="BO138"/>
      <c r="BP138"/>
      <c r="BQ138"/>
      <c r="BR138"/>
      <c r="BS138"/>
      <c r="BT138"/>
    </row>
    <row r="139" spans="1:72" x14ac:dyDescent="0.35">
      <c r="A139" s="4">
        <v>138</v>
      </c>
      <c r="B139" s="4" t="s">
        <v>4</v>
      </c>
      <c r="C139" s="5">
        <v>1650</v>
      </c>
      <c r="D139" s="5">
        <v>9650</v>
      </c>
      <c r="E139" s="2"/>
      <c r="F139" s="2"/>
      <c r="G139" s="2"/>
      <c r="H139" s="2"/>
      <c r="I139" s="2"/>
      <c r="J139" s="2"/>
      <c r="K139" s="2"/>
      <c r="L139" s="2"/>
      <c r="M139" s="2"/>
      <c r="N139" s="4">
        <v>138</v>
      </c>
      <c r="O139" s="4" t="s">
        <v>4</v>
      </c>
      <c r="P139" s="4">
        <f t="shared" si="8"/>
        <v>1</v>
      </c>
      <c r="Q139" s="5">
        <v>1650</v>
      </c>
      <c r="R139" s="5">
        <v>9650</v>
      </c>
      <c r="T139" s="20">
        <v>114</v>
      </c>
      <c r="U139" s="20">
        <v>13403.16044046133</v>
      </c>
      <c r="V139" s="20">
        <v>-1003.1604404613299</v>
      </c>
      <c r="W139"/>
      <c r="X139"/>
      <c r="Y139"/>
      <c r="Z139"/>
      <c r="AA139"/>
      <c r="AB139"/>
      <c r="AE139" s="4">
        <v>138</v>
      </c>
      <c r="AF139" s="4" t="s">
        <v>4</v>
      </c>
      <c r="AG139" s="4">
        <f t="shared" si="9"/>
        <v>1</v>
      </c>
      <c r="AH139" s="5">
        <v>1650</v>
      </c>
      <c r="AI139" s="5">
        <f t="shared" si="10"/>
        <v>2722500</v>
      </c>
      <c r="AJ139" s="5">
        <f t="shared" si="11"/>
        <v>1650</v>
      </c>
      <c r="AK139" s="5">
        <v>9650</v>
      </c>
      <c r="AM139" s="20">
        <v>114</v>
      </c>
      <c r="AN139" s="20">
        <v>13410.450581323628</v>
      </c>
      <c r="AO139" s="20">
        <v>-1010.4505813236283</v>
      </c>
      <c r="AP139"/>
      <c r="AQ139"/>
      <c r="AR139"/>
      <c r="AS139"/>
      <c r="AT139"/>
      <c r="AU139"/>
      <c r="AY139" s="20">
        <v>113</v>
      </c>
      <c r="AZ139" s="20">
        <v>9039.2781065147828</v>
      </c>
      <c r="BA139" s="20">
        <v>1810.7218934852172</v>
      </c>
      <c r="BB139"/>
      <c r="BC139"/>
      <c r="BD139"/>
      <c r="BE139"/>
      <c r="BF139"/>
      <c r="BG139"/>
      <c r="BL139" s="20">
        <v>112</v>
      </c>
      <c r="BM139" s="20">
        <v>9538.1951093677271</v>
      </c>
      <c r="BN139" s="20">
        <v>-138.19510936772713</v>
      </c>
      <c r="BO139"/>
      <c r="BP139"/>
      <c r="BQ139"/>
      <c r="BR139"/>
      <c r="BS139"/>
      <c r="BT139"/>
    </row>
    <row r="140" spans="1:72" x14ac:dyDescent="0.35">
      <c r="A140" s="4">
        <v>139</v>
      </c>
      <c r="B140" s="4" t="s">
        <v>5</v>
      </c>
      <c r="C140" s="5">
        <v>1700</v>
      </c>
      <c r="D140" s="5">
        <v>12300</v>
      </c>
      <c r="E140" s="2"/>
      <c r="F140" s="2"/>
      <c r="G140" s="2"/>
      <c r="H140" s="2"/>
      <c r="I140" s="2"/>
      <c r="J140" s="2"/>
      <c r="K140" s="2"/>
      <c r="L140" s="2"/>
      <c r="M140" s="2"/>
      <c r="N140" s="4">
        <v>139</v>
      </c>
      <c r="O140" s="4" t="s">
        <v>5</v>
      </c>
      <c r="P140" s="4">
        <f t="shared" si="8"/>
        <v>0</v>
      </c>
      <c r="Q140" s="5">
        <v>1700</v>
      </c>
      <c r="R140" s="5">
        <v>12300</v>
      </c>
      <c r="T140" s="20">
        <v>115</v>
      </c>
      <c r="U140" s="20">
        <v>16299.914946924586</v>
      </c>
      <c r="V140" s="20">
        <v>100.08505307541418</v>
      </c>
      <c r="W140"/>
      <c r="X140"/>
      <c r="Y140"/>
      <c r="Z140"/>
      <c r="AA140"/>
      <c r="AB140"/>
      <c r="AE140" s="4">
        <v>139</v>
      </c>
      <c r="AF140" s="4" t="s">
        <v>5</v>
      </c>
      <c r="AG140" s="4">
        <f t="shared" si="9"/>
        <v>0</v>
      </c>
      <c r="AH140" s="5">
        <v>1700</v>
      </c>
      <c r="AI140" s="5">
        <f t="shared" si="10"/>
        <v>2890000</v>
      </c>
      <c r="AJ140" s="5">
        <f t="shared" si="11"/>
        <v>0</v>
      </c>
      <c r="AK140" s="5">
        <v>12300</v>
      </c>
      <c r="AM140" s="20">
        <v>115</v>
      </c>
      <c r="AN140" s="20">
        <v>16394.423165805842</v>
      </c>
      <c r="AO140" s="20">
        <v>5.5768341941584367</v>
      </c>
      <c r="AP140"/>
      <c r="AQ140"/>
      <c r="AR140"/>
      <c r="AS140"/>
      <c r="AT140"/>
      <c r="AU140"/>
      <c r="AY140" s="20">
        <v>114</v>
      </c>
      <c r="AZ140" s="20">
        <v>13001.336029645443</v>
      </c>
      <c r="BA140" s="20">
        <v>-601.33602964544298</v>
      </c>
      <c r="BB140"/>
      <c r="BC140"/>
      <c r="BD140"/>
      <c r="BE140"/>
      <c r="BF140"/>
      <c r="BG140"/>
      <c r="BL140" s="20">
        <v>113</v>
      </c>
      <c r="BM140" s="20">
        <v>9175.5440529509269</v>
      </c>
      <c r="BN140" s="20">
        <v>1674.4559470490731</v>
      </c>
      <c r="BO140"/>
      <c r="BP140"/>
      <c r="BQ140"/>
      <c r="BR140"/>
      <c r="BS140"/>
      <c r="BT140"/>
    </row>
    <row r="141" spans="1:72" x14ac:dyDescent="0.35">
      <c r="A141" s="4">
        <v>140</v>
      </c>
      <c r="B141" s="4" t="s">
        <v>5</v>
      </c>
      <c r="C141" s="5">
        <v>1500</v>
      </c>
      <c r="D141" s="5">
        <v>14300</v>
      </c>
      <c r="E141" s="2"/>
      <c r="F141" s="2"/>
      <c r="G141" s="2"/>
      <c r="H141" s="2"/>
      <c r="I141" s="2"/>
      <c r="J141" s="2"/>
      <c r="K141" s="2"/>
      <c r="L141" s="2"/>
      <c r="M141" s="2"/>
      <c r="N141" s="4">
        <v>140</v>
      </c>
      <c r="O141" s="4" t="s">
        <v>5</v>
      </c>
      <c r="P141" s="4">
        <f t="shared" si="8"/>
        <v>0</v>
      </c>
      <c r="Q141" s="5">
        <v>1500</v>
      </c>
      <c r="R141" s="5">
        <v>14300</v>
      </c>
      <c r="T141" s="20">
        <v>116</v>
      </c>
      <c r="U141" s="20">
        <v>9312.5223541548621</v>
      </c>
      <c r="V141" s="20">
        <v>-312.52235415486211</v>
      </c>
      <c r="W141"/>
      <c r="X141"/>
      <c r="Y141"/>
      <c r="Z141"/>
      <c r="AA141"/>
      <c r="AB141"/>
      <c r="AE141" s="4">
        <v>140</v>
      </c>
      <c r="AF141" s="4" t="s">
        <v>5</v>
      </c>
      <c r="AG141" s="4">
        <f t="shared" si="9"/>
        <v>0</v>
      </c>
      <c r="AH141" s="5">
        <v>1500</v>
      </c>
      <c r="AI141" s="5">
        <f t="shared" si="10"/>
        <v>2250000</v>
      </c>
      <c r="AJ141" s="5">
        <f t="shared" si="11"/>
        <v>0</v>
      </c>
      <c r="AK141" s="5">
        <v>14300</v>
      </c>
      <c r="AM141" s="20">
        <v>116</v>
      </c>
      <c r="AN141" s="20">
        <v>9306.1155941028483</v>
      </c>
      <c r="AO141" s="20">
        <v>-306.11559410284826</v>
      </c>
      <c r="AP141"/>
      <c r="AQ141"/>
      <c r="AR141"/>
      <c r="AS141"/>
      <c r="AT141"/>
      <c r="AU141"/>
      <c r="AY141" s="20">
        <v>115</v>
      </c>
      <c r="AZ141" s="20">
        <v>16151.111865004241</v>
      </c>
      <c r="BA141" s="20">
        <v>248.88813499575917</v>
      </c>
      <c r="BB141"/>
      <c r="BC141"/>
      <c r="BD141"/>
      <c r="BE141"/>
      <c r="BF141"/>
      <c r="BG141"/>
      <c r="BL141" s="20">
        <v>114</v>
      </c>
      <c r="BM141" s="20">
        <v>13028.861104817088</v>
      </c>
      <c r="BN141" s="20">
        <v>-628.86110481708783</v>
      </c>
      <c r="BO141"/>
      <c r="BP141"/>
      <c r="BQ141"/>
      <c r="BR141"/>
      <c r="BS141"/>
      <c r="BT141"/>
    </row>
    <row r="142" spans="1:72" x14ac:dyDescent="0.35">
      <c r="A142" s="4">
        <v>141</v>
      </c>
      <c r="B142" s="4" t="s">
        <v>4</v>
      </c>
      <c r="C142" s="5">
        <v>1600</v>
      </c>
      <c r="D142" s="5">
        <v>9600</v>
      </c>
      <c r="E142" s="2"/>
      <c r="F142" s="2"/>
      <c r="G142" s="2"/>
      <c r="H142" s="2"/>
      <c r="I142" s="2"/>
      <c r="J142" s="2"/>
      <c r="K142" s="2"/>
      <c r="L142" s="2"/>
      <c r="M142" s="2"/>
      <c r="N142" s="4">
        <v>141</v>
      </c>
      <c r="O142" s="4" t="s">
        <v>4</v>
      </c>
      <c r="P142" s="4">
        <f t="shared" si="8"/>
        <v>1</v>
      </c>
      <c r="Q142" s="5">
        <v>1600</v>
      </c>
      <c r="R142" s="5">
        <v>9600</v>
      </c>
      <c r="T142" s="20">
        <v>117</v>
      </c>
      <c r="U142" s="20">
        <v>9022.8469035085363</v>
      </c>
      <c r="V142" s="20">
        <v>1127.1530964914637</v>
      </c>
      <c r="W142"/>
      <c r="X142"/>
      <c r="Y142"/>
      <c r="Z142"/>
      <c r="AA142"/>
      <c r="AB142"/>
      <c r="AE142" s="4">
        <v>141</v>
      </c>
      <c r="AF142" s="4" t="s">
        <v>4</v>
      </c>
      <c r="AG142" s="4">
        <f t="shared" si="9"/>
        <v>1</v>
      </c>
      <c r="AH142" s="5">
        <v>1600</v>
      </c>
      <c r="AI142" s="5">
        <f t="shared" si="10"/>
        <v>2560000</v>
      </c>
      <c r="AJ142" s="5">
        <f t="shared" si="11"/>
        <v>1600</v>
      </c>
      <c r="AK142" s="5">
        <v>9600</v>
      </c>
      <c r="AM142" s="20">
        <v>117</v>
      </c>
      <c r="AN142" s="20">
        <v>9007.7183356546266</v>
      </c>
      <c r="AO142" s="20">
        <v>1142.2816643453734</v>
      </c>
      <c r="AP142"/>
      <c r="AQ142"/>
      <c r="AR142"/>
      <c r="AS142"/>
      <c r="AT142"/>
      <c r="AU142"/>
      <c r="AY142" s="20">
        <v>116</v>
      </c>
      <c r="AZ142" s="20">
        <v>9198.6284223636831</v>
      </c>
      <c r="BA142" s="20">
        <v>-198.62842236368306</v>
      </c>
      <c r="BB142"/>
      <c r="BC142"/>
      <c r="BD142"/>
      <c r="BE142"/>
      <c r="BF142"/>
      <c r="BG142"/>
      <c r="BL142" s="20">
        <v>115</v>
      </c>
      <c r="BM142" s="20">
        <v>16340.418170652181</v>
      </c>
      <c r="BN142" s="20">
        <v>59.581829347818712</v>
      </c>
      <c r="BO142"/>
      <c r="BP142"/>
      <c r="BQ142"/>
      <c r="BR142"/>
      <c r="BS142"/>
      <c r="BT142"/>
    </row>
    <row r="143" spans="1:72" x14ac:dyDescent="0.35">
      <c r="A143" s="4">
        <v>142</v>
      </c>
      <c r="B143" s="4" t="s">
        <v>4</v>
      </c>
      <c r="C143" s="5">
        <v>1150</v>
      </c>
      <c r="D143" s="5">
        <v>7800</v>
      </c>
      <c r="E143" s="2"/>
      <c r="F143" s="2"/>
      <c r="G143" s="2"/>
      <c r="H143" s="2"/>
      <c r="I143" s="2"/>
      <c r="J143" s="2"/>
      <c r="K143" s="2"/>
      <c r="L143" s="2"/>
      <c r="M143" s="2"/>
      <c r="N143" s="4">
        <v>142</v>
      </c>
      <c r="O143" s="4" t="s">
        <v>4</v>
      </c>
      <c r="P143" s="4">
        <f t="shared" si="8"/>
        <v>1</v>
      </c>
      <c r="Q143" s="5">
        <v>1150</v>
      </c>
      <c r="R143" s="5">
        <v>7800</v>
      </c>
      <c r="T143" s="20">
        <v>118</v>
      </c>
      <c r="U143" s="20">
        <v>8443.4960022158848</v>
      </c>
      <c r="V143" s="20">
        <v>556.5039977841152</v>
      </c>
      <c r="W143"/>
      <c r="X143"/>
      <c r="Y143"/>
      <c r="Z143"/>
      <c r="AA143"/>
      <c r="AB143"/>
      <c r="AE143" s="4">
        <v>142</v>
      </c>
      <c r="AF143" s="4" t="s">
        <v>4</v>
      </c>
      <c r="AG143" s="4">
        <f t="shared" si="9"/>
        <v>1</v>
      </c>
      <c r="AH143" s="5">
        <v>1150</v>
      </c>
      <c r="AI143" s="5">
        <f t="shared" si="10"/>
        <v>1322500</v>
      </c>
      <c r="AJ143" s="5">
        <f t="shared" si="11"/>
        <v>1150</v>
      </c>
      <c r="AK143" s="5">
        <v>7800</v>
      </c>
      <c r="AM143" s="20">
        <v>118</v>
      </c>
      <c r="AN143" s="20">
        <v>8410.9238187581832</v>
      </c>
      <c r="AO143" s="20">
        <v>589.07618124181681</v>
      </c>
      <c r="AP143"/>
      <c r="AQ143"/>
      <c r="AR143"/>
      <c r="AS143"/>
      <c r="AT143"/>
      <c r="AU143"/>
      <c r="AY143" s="20">
        <v>117</v>
      </c>
      <c r="AZ143" s="20">
        <v>9039.2781065147828</v>
      </c>
      <c r="BA143" s="20">
        <v>1110.7218934852172</v>
      </c>
      <c r="BB143"/>
      <c r="BC143"/>
      <c r="BD143"/>
      <c r="BE143"/>
      <c r="BF143"/>
      <c r="BG143"/>
      <c r="BL143" s="20">
        <v>116</v>
      </c>
      <c r="BM143" s="20">
        <v>9283.7639282645778</v>
      </c>
      <c r="BN143" s="20">
        <v>-283.76392826457777</v>
      </c>
      <c r="BO143"/>
      <c r="BP143"/>
      <c r="BQ143"/>
      <c r="BR143"/>
      <c r="BS143"/>
      <c r="BT143"/>
    </row>
    <row r="144" spans="1:72" x14ac:dyDescent="0.35">
      <c r="A144" s="4">
        <v>143</v>
      </c>
      <c r="B144" s="4" t="s">
        <v>5</v>
      </c>
      <c r="C144" s="5">
        <v>1650</v>
      </c>
      <c r="D144" s="5">
        <v>13400</v>
      </c>
      <c r="E144" s="2"/>
      <c r="F144" s="2"/>
      <c r="G144" s="2"/>
      <c r="H144" s="2"/>
      <c r="I144" s="2"/>
      <c r="J144" s="2"/>
      <c r="K144" s="2"/>
      <c r="L144" s="2"/>
      <c r="M144" s="2"/>
      <c r="N144" s="4">
        <v>143</v>
      </c>
      <c r="O144" s="4" t="s">
        <v>5</v>
      </c>
      <c r="P144" s="4">
        <f t="shared" si="8"/>
        <v>0</v>
      </c>
      <c r="Q144" s="5">
        <v>1650</v>
      </c>
      <c r="R144" s="5">
        <v>13400</v>
      </c>
      <c r="T144" s="20">
        <v>119</v>
      </c>
      <c r="U144" s="20">
        <v>7864.1451009232351</v>
      </c>
      <c r="V144" s="20">
        <v>385.85489907676492</v>
      </c>
      <c r="W144"/>
      <c r="X144"/>
      <c r="Y144"/>
      <c r="Z144"/>
      <c r="AA144"/>
      <c r="AB144"/>
      <c r="AE144" s="4">
        <v>143</v>
      </c>
      <c r="AF144" s="4" t="s">
        <v>5</v>
      </c>
      <c r="AG144" s="4">
        <f t="shared" si="9"/>
        <v>0</v>
      </c>
      <c r="AH144" s="5">
        <v>1650</v>
      </c>
      <c r="AI144" s="5">
        <f t="shared" si="10"/>
        <v>2722500</v>
      </c>
      <c r="AJ144" s="5">
        <f t="shared" si="11"/>
        <v>0</v>
      </c>
      <c r="AK144" s="5">
        <v>13400</v>
      </c>
      <c r="AM144" s="20">
        <v>119</v>
      </c>
      <c r="AN144" s="20">
        <v>7814.1293018617416</v>
      </c>
      <c r="AO144" s="20">
        <v>435.87069813825838</v>
      </c>
      <c r="AP144"/>
      <c r="AQ144"/>
      <c r="AR144"/>
      <c r="AS144"/>
      <c r="AT144"/>
      <c r="AU144"/>
      <c r="AY144" s="20">
        <v>118</v>
      </c>
      <c r="AZ144" s="20">
        <v>8769.7229277707702</v>
      </c>
      <c r="BA144" s="20">
        <v>230.27707222922982</v>
      </c>
      <c r="BB144"/>
      <c r="BC144"/>
      <c r="BD144"/>
      <c r="BE144"/>
      <c r="BF144"/>
      <c r="BG144"/>
      <c r="BL144" s="20">
        <v>117</v>
      </c>
      <c r="BM144" s="20">
        <v>9175.5440529509269</v>
      </c>
      <c r="BN144" s="20">
        <v>974.45594704907307</v>
      </c>
      <c r="BO144"/>
      <c r="BP144"/>
      <c r="BQ144"/>
      <c r="BR144"/>
      <c r="BS144"/>
      <c r="BT144"/>
    </row>
    <row r="145" spans="1:72" x14ac:dyDescent="0.35">
      <c r="A145" s="4">
        <v>144</v>
      </c>
      <c r="B145" s="4" t="s">
        <v>5</v>
      </c>
      <c r="C145" s="5">
        <v>1450</v>
      </c>
      <c r="D145" s="5">
        <v>10650</v>
      </c>
      <c r="E145" s="2"/>
      <c r="F145" s="2"/>
      <c r="G145" s="2"/>
      <c r="H145" s="2"/>
      <c r="I145" s="2"/>
      <c r="J145" s="2"/>
      <c r="K145" s="2"/>
      <c r="L145" s="2"/>
      <c r="M145" s="2"/>
      <c r="N145" s="4">
        <v>144</v>
      </c>
      <c r="O145" s="4" t="s">
        <v>5</v>
      </c>
      <c r="P145" s="4">
        <f t="shared" si="8"/>
        <v>0</v>
      </c>
      <c r="Q145" s="5">
        <v>1450</v>
      </c>
      <c r="R145" s="5">
        <v>10650</v>
      </c>
      <c r="T145" s="20">
        <v>120</v>
      </c>
      <c r="U145" s="20">
        <v>9602.1978048011879</v>
      </c>
      <c r="V145" s="20">
        <v>447.80219519881211</v>
      </c>
      <c r="W145"/>
      <c r="X145"/>
      <c r="Y145"/>
      <c r="Z145"/>
      <c r="AA145"/>
      <c r="AB145"/>
      <c r="AE145" s="4">
        <v>144</v>
      </c>
      <c r="AF145" s="4" t="s">
        <v>5</v>
      </c>
      <c r="AG145" s="4">
        <f t="shared" si="9"/>
        <v>0</v>
      </c>
      <c r="AH145" s="5">
        <v>1450</v>
      </c>
      <c r="AI145" s="5">
        <f t="shared" si="10"/>
        <v>2102500</v>
      </c>
      <c r="AJ145" s="5">
        <f t="shared" si="11"/>
        <v>0</v>
      </c>
      <c r="AK145" s="5">
        <v>10650</v>
      </c>
      <c r="AM145" s="20">
        <v>120</v>
      </c>
      <c r="AN145" s="20">
        <v>9604.51285255107</v>
      </c>
      <c r="AO145" s="20">
        <v>445.48714744893005</v>
      </c>
      <c r="AP145"/>
      <c r="AQ145"/>
      <c r="AR145"/>
      <c r="AS145"/>
      <c r="AT145"/>
      <c r="AU145"/>
      <c r="AY145" s="20">
        <v>119</v>
      </c>
      <c r="AZ145" s="20">
        <v>8565.6950196318012</v>
      </c>
      <c r="BA145" s="20">
        <v>-315.69501963180119</v>
      </c>
      <c r="BB145"/>
      <c r="BC145"/>
      <c r="BD145"/>
      <c r="BE145"/>
      <c r="BF145"/>
      <c r="BG145"/>
      <c r="BL145" s="20">
        <v>118</v>
      </c>
      <c r="BM145" s="20">
        <v>8997.0957327994784</v>
      </c>
      <c r="BN145" s="20">
        <v>2.9042672005216446</v>
      </c>
      <c r="BO145"/>
      <c r="BP145"/>
      <c r="BQ145"/>
      <c r="BR145"/>
      <c r="BS145"/>
      <c r="BT145"/>
    </row>
    <row r="146" spans="1:72" x14ac:dyDescent="0.35">
      <c r="A146" s="4">
        <v>145</v>
      </c>
      <c r="B146" s="4" t="s">
        <v>4</v>
      </c>
      <c r="C146" s="5">
        <v>1450</v>
      </c>
      <c r="D146" s="5">
        <v>9000</v>
      </c>
      <c r="E146" s="2"/>
      <c r="F146" s="2"/>
      <c r="G146" s="2"/>
      <c r="H146" s="2"/>
      <c r="I146" s="2"/>
      <c r="J146" s="2"/>
      <c r="K146" s="2"/>
      <c r="L146" s="2"/>
      <c r="M146" s="2"/>
      <c r="N146" s="4">
        <v>145</v>
      </c>
      <c r="O146" s="4" t="s">
        <v>4</v>
      </c>
      <c r="P146" s="4">
        <f t="shared" si="8"/>
        <v>1</v>
      </c>
      <c r="Q146" s="5">
        <v>1450</v>
      </c>
      <c r="R146" s="5">
        <v>9000</v>
      </c>
      <c r="T146" s="20">
        <v>121</v>
      </c>
      <c r="U146" s="20">
        <v>10216.730483351748</v>
      </c>
      <c r="V146" s="20">
        <v>783.26951664825174</v>
      </c>
      <c r="W146"/>
      <c r="X146"/>
      <c r="Y146"/>
      <c r="Z146"/>
      <c r="AA146"/>
      <c r="AB146"/>
      <c r="AE146" s="4">
        <v>145</v>
      </c>
      <c r="AF146" s="4" t="s">
        <v>4</v>
      </c>
      <c r="AG146" s="4">
        <f t="shared" si="9"/>
        <v>1</v>
      </c>
      <c r="AH146" s="5">
        <v>1450</v>
      </c>
      <c r="AI146" s="5">
        <f t="shared" si="10"/>
        <v>2102500</v>
      </c>
      <c r="AJ146" s="5">
        <f t="shared" si="11"/>
        <v>1450</v>
      </c>
      <c r="AK146" s="5">
        <v>9000</v>
      </c>
      <c r="AM146" s="20">
        <v>121</v>
      </c>
      <c r="AN146" s="20">
        <v>10128.080738393195</v>
      </c>
      <c r="AO146" s="20">
        <v>871.91926160680487</v>
      </c>
      <c r="AP146"/>
      <c r="AQ146"/>
      <c r="AR146"/>
      <c r="AS146"/>
      <c r="AT146"/>
      <c r="AU146"/>
      <c r="AY146" s="20">
        <v>120</v>
      </c>
      <c r="AZ146" s="20">
        <v>9374.360555863841</v>
      </c>
      <c r="BA146" s="20">
        <v>675.639444136159</v>
      </c>
      <c r="BB146"/>
      <c r="BC146"/>
      <c r="BD146"/>
      <c r="BE146"/>
      <c r="BF146"/>
      <c r="BG146"/>
      <c r="BL146" s="20">
        <v>119</v>
      </c>
      <c r="BM146" s="20">
        <v>8869.3026532824988</v>
      </c>
      <c r="BN146" s="20">
        <v>-619.3026532824988</v>
      </c>
      <c r="BO146"/>
      <c r="BP146"/>
      <c r="BQ146"/>
      <c r="BR146"/>
      <c r="BS146"/>
      <c r="BT146"/>
    </row>
    <row r="147" spans="1:72" x14ac:dyDescent="0.35">
      <c r="A147" s="4">
        <v>146</v>
      </c>
      <c r="B147" s="4" t="s">
        <v>5</v>
      </c>
      <c r="C147" s="5">
        <v>2100</v>
      </c>
      <c r="D147" s="5">
        <v>16100</v>
      </c>
      <c r="E147" s="2"/>
      <c r="F147" s="2"/>
      <c r="G147" s="2"/>
      <c r="H147" s="2"/>
      <c r="I147" s="2"/>
      <c r="J147" s="2"/>
      <c r="K147" s="2"/>
      <c r="L147" s="2"/>
      <c r="M147" s="2"/>
      <c r="N147" s="4">
        <v>146</v>
      </c>
      <c r="O147" s="4" t="s">
        <v>5</v>
      </c>
      <c r="P147" s="4">
        <f t="shared" si="8"/>
        <v>0</v>
      </c>
      <c r="Q147" s="5">
        <v>2100</v>
      </c>
      <c r="R147" s="5">
        <v>16100</v>
      </c>
      <c r="T147" s="20">
        <v>122</v>
      </c>
      <c r="U147" s="20">
        <v>11629.925959325466</v>
      </c>
      <c r="V147" s="20">
        <v>-1529.9259593254665</v>
      </c>
      <c r="W147"/>
      <c r="X147"/>
      <c r="Y147"/>
      <c r="Z147"/>
      <c r="AA147"/>
      <c r="AB147"/>
      <c r="AE147" s="4">
        <v>146</v>
      </c>
      <c r="AF147" s="4" t="s">
        <v>5</v>
      </c>
      <c r="AG147" s="4">
        <f t="shared" si="9"/>
        <v>0</v>
      </c>
      <c r="AH147" s="5">
        <v>2100</v>
      </c>
      <c r="AI147" s="5">
        <f t="shared" si="10"/>
        <v>4410000</v>
      </c>
      <c r="AJ147" s="5">
        <f t="shared" si="11"/>
        <v>0</v>
      </c>
      <c r="AK147" s="5">
        <v>16100</v>
      </c>
      <c r="AM147" s="20">
        <v>122</v>
      </c>
      <c r="AN147" s="20">
        <v>11693.293661688618</v>
      </c>
      <c r="AO147" s="20">
        <v>-1593.2936616886182</v>
      </c>
      <c r="AP147"/>
      <c r="AQ147"/>
      <c r="AR147"/>
      <c r="AS147"/>
      <c r="AT147"/>
      <c r="AU147"/>
      <c r="AY147" s="20">
        <v>121</v>
      </c>
      <c r="AZ147" s="20">
        <v>11428.682549471432</v>
      </c>
      <c r="BA147" s="20">
        <v>-428.68254947143214</v>
      </c>
      <c r="BB147"/>
      <c r="BC147"/>
      <c r="BD147"/>
      <c r="BE147"/>
      <c r="BF147"/>
      <c r="BG147"/>
      <c r="BL147" s="20">
        <v>120</v>
      </c>
      <c r="BM147" s="20">
        <v>9404.6476137368445</v>
      </c>
      <c r="BN147" s="20">
        <v>645.35238626315549</v>
      </c>
      <c r="BO147"/>
      <c r="BP147"/>
      <c r="BQ147"/>
      <c r="BR147"/>
      <c r="BS147"/>
      <c r="BT147"/>
    </row>
    <row r="148" spans="1:72" x14ac:dyDescent="0.35">
      <c r="A148" s="4">
        <v>147</v>
      </c>
      <c r="B148" s="4" t="s">
        <v>5</v>
      </c>
      <c r="C148" s="5">
        <v>1300</v>
      </c>
      <c r="D148" s="5">
        <v>12800</v>
      </c>
      <c r="E148" s="2"/>
      <c r="F148" s="2"/>
      <c r="G148" s="2"/>
      <c r="H148" s="2"/>
      <c r="I148" s="2"/>
      <c r="J148" s="2"/>
      <c r="K148" s="2"/>
      <c r="L148" s="2"/>
      <c r="M148" s="2"/>
      <c r="N148" s="4">
        <v>147</v>
      </c>
      <c r="O148" s="4" t="s">
        <v>5</v>
      </c>
      <c r="P148" s="4">
        <f t="shared" si="8"/>
        <v>0</v>
      </c>
      <c r="Q148" s="5">
        <v>1300</v>
      </c>
      <c r="R148" s="5">
        <v>12800</v>
      </c>
      <c r="T148" s="20">
        <v>123</v>
      </c>
      <c r="U148" s="20">
        <v>13403.16044046133</v>
      </c>
      <c r="V148" s="20">
        <v>-3.1604404613299266</v>
      </c>
      <c r="W148"/>
      <c r="X148"/>
      <c r="Y148"/>
      <c r="Z148"/>
      <c r="AA148"/>
      <c r="AB148"/>
      <c r="AE148" s="4">
        <v>147</v>
      </c>
      <c r="AF148" s="4" t="s">
        <v>5</v>
      </c>
      <c r="AG148" s="4">
        <f t="shared" si="9"/>
        <v>0</v>
      </c>
      <c r="AH148" s="5">
        <v>1300</v>
      </c>
      <c r="AI148" s="5">
        <f t="shared" si="10"/>
        <v>1690000</v>
      </c>
      <c r="AJ148" s="5">
        <f t="shared" si="11"/>
        <v>0</v>
      </c>
      <c r="AK148" s="5">
        <v>12800</v>
      </c>
      <c r="AM148" s="20">
        <v>123</v>
      </c>
      <c r="AN148" s="20">
        <v>13410.450581323628</v>
      </c>
      <c r="AO148" s="20">
        <v>-10.450581323628285</v>
      </c>
      <c r="AP148"/>
      <c r="AQ148"/>
      <c r="AR148"/>
      <c r="AS148"/>
      <c r="AT148"/>
      <c r="AU148"/>
      <c r="AY148" s="20">
        <v>122</v>
      </c>
      <c r="AZ148" s="20">
        <v>11063.176384600272</v>
      </c>
      <c r="BA148" s="20">
        <v>-963.17638460027229</v>
      </c>
      <c r="BB148"/>
      <c r="BC148"/>
      <c r="BD148"/>
      <c r="BE148"/>
      <c r="BF148"/>
      <c r="BG148"/>
      <c r="BL148" s="20">
        <v>121</v>
      </c>
      <c r="BM148" s="20">
        <v>10848.818405718779</v>
      </c>
      <c r="BN148" s="20">
        <v>151.1815942812209</v>
      </c>
      <c r="BO148"/>
      <c r="BP148"/>
      <c r="BQ148"/>
      <c r="BR148"/>
      <c r="BS148"/>
      <c r="BT148"/>
    </row>
    <row r="149" spans="1:72" x14ac:dyDescent="0.35">
      <c r="A149" s="4">
        <v>148</v>
      </c>
      <c r="B149" s="4" t="s">
        <v>5</v>
      </c>
      <c r="C149" s="5">
        <v>2750</v>
      </c>
      <c r="D149" s="5">
        <v>19250</v>
      </c>
      <c r="E149" s="2"/>
      <c r="F149" s="2"/>
      <c r="G149" s="2"/>
      <c r="H149" s="2"/>
      <c r="I149" s="2"/>
      <c r="J149" s="2"/>
      <c r="K149" s="2"/>
      <c r="L149" s="2"/>
      <c r="M149" s="2"/>
      <c r="N149" s="4">
        <v>148</v>
      </c>
      <c r="O149" s="4" t="s">
        <v>5</v>
      </c>
      <c r="P149" s="4">
        <f t="shared" si="8"/>
        <v>0</v>
      </c>
      <c r="Q149" s="5">
        <v>2750</v>
      </c>
      <c r="R149" s="5">
        <v>19250</v>
      </c>
      <c r="T149" s="20">
        <v>124</v>
      </c>
      <c r="U149" s="20">
        <v>8153.820551569559</v>
      </c>
      <c r="V149" s="20">
        <v>2246.179448430441</v>
      </c>
      <c r="W149"/>
      <c r="X149"/>
      <c r="Y149"/>
      <c r="Z149"/>
      <c r="AA149"/>
      <c r="AB149"/>
      <c r="AE149" s="4">
        <v>148</v>
      </c>
      <c r="AF149" s="4" t="s">
        <v>5</v>
      </c>
      <c r="AG149" s="4">
        <f t="shared" si="9"/>
        <v>0</v>
      </c>
      <c r="AH149" s="5">
        <v>2750</v>
      </c>
      <c r="AI149" s="5">
        <f t="shared" si="10"/>
        <v>7562500</v>
      </c>
      <c r="AJ149" s="5">
        <f t="shared" si="11"/>
        <v>0</v>
      </c>
      <c r="AK149" s="5">
        <v>19250</v>
      </c>
      <c r="AM149" s="20">
        <v>124</v>
      </c>
      <c r="AN149" s="20">
        <v>8112.5265603099633</v>
      </c>
      <c r="AO149" s="20">
        <v>2287.4734396900367</v>
      </c>
      <c r="AP149"/>
      <c r="AQ149"/>
      <c r="AR149"/>
      <c r="AS149"/>
      <c r="AT149"/>
      <c r="AU149"/>
      <c r="AY149" s="20">
        <v>123</v>
      </c>
      <c r="AZ149" s="20">
        <v>13001.336029645443</v>
      </c>
      <c r="BA149" s="20">
        <v>398.66397035455702</v>
      </c>
      <c r="BB149"/>
      <c r="BC149"/>
      <c r="BD149"/>
      <c r="BE149"/>
      <c r="BF149"/>
      <c r="BG149"/>
      <c r="BL149" s="20">
        <v>122</v>
      </c>
      <c r="BM149" s="20">
        <v>10605.420096483998</v>
      </c>
      <c r="BN149" s="20">
        <v>-505.42009648399835</v>
      </c>
      <c r="BO149"/>
      <c r="BP149"/>
      <c r="BQ149"/>
      <c r="BR149"/>
      <c r="BS149"/>
      <c r="BT149"/>
    </row>
    <row r="150" spans="1:72" x14ac:dyDescent="0.35">
      <c r="A150" s="4">
        <v>149</v>
      </c>
      <c r="B150" s="4" t="s">
        <v>4</v>
      </c>
      <c r="C150" s="5">
        <v>1150</v>
      </c>
      <c r="D150" s="5">
        <v>8350</v>
      </c>
      <c r="E150" s="2"/>
      <c r="F150" s="2"/>
      <c r="G150" s="2"/>
      <c r="H150" s="2"/>
      <c r="I150" s="2"/>
      <c r="J150" s="2"/>
      <c r="K150" s="2"/>
      <c r="L150" s="2"/>
      <c r="M150" s="2"/>
      <c r="N150" s="4">
        <v>149</v>
      </c>
      <c r="O150" s="4" t="s">
        <v>4</v>
      </c>
      <c r="P150" s="4">
        <f t="shared" si="8"/>
        <v>1</v>
      </c>
      <c r="Q150" s="5">
        <v>1150</v>
      </c>
      <c r="R150" s="5">
        <v>8350</v>
      </c>
      <c r="T150" s="20">
        <v>125</v>
      </c>
      <c r="U150" s="20">
        <v>12823.809539168678</v>
      </c>
      <c r="V150" s="20">
        <v>-623.80953916867838</v>
      </c>
      <c r="W150"/>
      <c r="X150"/>
      <c r="Y150"/>
      <c r="Z150"/>
      <c r="AA150"/>
      <c r="AB150"/>
      <c r="AE150" s="4">
        <v>149</v>
      </c>
      <c r="AF150" s="4" t="s">
        <v>4</v>
      </c>
      <c r="AG150" s="4">
        <f t="shared" si="9"/>
        <v>1</v>
      </c>
      <c r="AH150" s="5">
        <v>1150</v>
      </c>
      <c r="AI150" s="5">
        <f t="shared" si="10"/>
        <v>1322500</v>
      </c>
      <c r="AJ150" s="5">
        <f t="shared" si="11"/>
        <v>1150</v>
      </c>
      <c r="AK150" s="5">
        <v>8350</v>
      </c>
      <c r="AM150" s="20">
        <v>125</v>
      </c>
      <c r="AN150" s="20">
        <v>12813.656064427187</v>
      </c>
      <c r="AO150" s="20">
        <v>-613.65606442718672</v>
      </c>
      <c r="AP150"/>
      <c r="AQ150"/>
      <c r="AR150"/>
      <c r="AS150"/>
      <c r="AT150"/>
      <c r="AU150"/>
      <c r="AY150" s="20">
        <v>124</v>
      </c>
      <c r="AZ150" s="20">
        <v>8659.5180648756541</v>
      </c>
      <c r="BA150" s="20">
        <v>1740.4819351243459</v>
      </c>
      <c r="BB150"/>
      <c r="BC150"/>
      <c r="BD150"/>
      <c r="BE150"/>
      <c r="BF150"/>
      <c r="BG150"/>
      <c r="BL150" s="20">
        <v>123</v>
      </c>
      <c r="BM150" s="20">
        <v>13028.861104817088</v>
      </c>
      <c r="BN150" s="20">
        <v>371.13889518291217</v>
      </c>
      <c r="BO150"/>
      <c r="BP150"/>
      <c r="BQ150"/>
      <c r="BR150"/>
      <c r="BS150"/>
      <c r="BT150"/>
    </row>
    <row r="151" spans="1:72" x14ac:dyDescent="0.35">
      <c r="A151" s="4">
        <v>150</v>
      </c>
      <c r="B151" s="4" t="s">
        <v>5</v>
      </c>
      <c r="C151" s="5">
        <v>1800</v>
      </c>
      <c r="D151" s="5">
        <v>13400</v>
      </c>
      <c r="E151" s="2"/>
      <c r="F151" s="2"/>
      <c r="G151" s="2"/>
      <c r="H151" s="2"/>
      <c r="I151" s="2"/>
      <c r="J151" s="2"/>
      <c r="K151" s="2"/>
      <c r="L151" s="2"/>
      <c r="M151" s="2"/>
      <c r="N151" s="4">
        <v>150</v>
      </c>
      <c r="O151" s="4" t="s">
        <v>5</v>
      </c>
      <c r="P151" s="4">
        <f t="shared" si="8"/>
        <v>0</v>
      </c>
      <c r="Q151" s="5">
        <v>1800</v>
      </c>
      <c r="R151" s="5">
        <v>13400</v>
      </c>
      <c r="T151" s="20">
        <v>126</v>
      </c>
      <c r="U151" s="20">
        <v>9312.5223541548621</v>
      </c>
      <c r="V151" s="20">
        <v>-512.52235415486211</v>
      </c>
      <c r="W151"/>
      <c r="X151"/>
      <c r="Y151"/>
      <c r="Z151"/>
      <c r="AA151"/>
      <c r="AB151"/>
      <c r="AE151" s="4">
        <v>150</v>
      </c>
      <c r="AF151" s="4" t="s">
        <v>5</v>
      </c>
      <c r="AG151" s="4">
        <f t="shared" si="9"/>
        <v>0</v>
      </c>
      <c r="AH151" s="5">
        <v>1800</v>
      </c>
      <c r="AI151" s="5">
        <f t="shared" si="10"/>
        <v>3240000</v>
      </c>
      <c r="AJ151" s="5">
        <f t="shared" si="11"/>
        <v>0</v>
      </c>
      <c r="AK151" s="5">
        <v>13400</v>
      </c>
      <c r="AM151" s="20">
        <v>126</v>
      </c>
      <c r="AN151" s="20">
        <v>9306.1155941028483</v>
      </c>
      <c r="AO151" s="20">
        <v>-506.11559410284826</v>
      </c>
      <c r="AP151"/>
      <c r="AQ151"/>
      <c r="AR151"/>
      <c r="AS151"/>
      <c r="AT151"/>
      <c r="AU151"/>
      <c r="AY151" s="20">
        <v>125</v>
      </c>
      <c r="AZ151" s="20">
        <v>12567.962674388818</v>
      </c>
      <c r="BA151" s="20">
        <v>-367.96267438881841</v>
      </c>
      <c r="BB151"/>
      <c r="BC151"/>
      <c r="BD151"/>
      <c r="BE151"/>
      <c r="BF151"/>
      <c r="BG151"/>
      <c r="BL151" s="20">
        <v>124</v>
      </c>
      <c r="BM151" s="20">
        <v>8926.8672879616806</v>
      </c>
      <c r="BN151" s="20">
        <v>1473.1327120383194</v>
      </c>
      <c r="BO151"/>
      <c r="BP151"/>
      <c r="BQ151"/>
      <c r="BR151"/>
      <c r="BS151"/>
      <c r="BT151"/>
    </row>
    <row r="152" spans="1:72" x14ac:dyDescent="0.35">
      <c r="A152" s="4">
        <v>151</v>
      </c>
      <c r="B152" s="4" t="s">
        <v>5</v>
      </c>
      <c r="C152" s="5">
        <v>1200</v>
      </c>
      <c r="D152" s="5">
        <v>11950</v>
      </c>
      <c r="E152" s="2"/>
      <c r="F152" s="2"/>
      <c r="G152" s="2"/>
      <c r="H152" s="2"/>
      <c r="I152" s="2"/>
      <c r="J152" s="2"/>
      <c r="K152" s="2"/>
      <c r="L152" s="2"/>
      <c r="M152" s="2"/>
      <c r="N152" s="4">
        <v>151</v>
      </c>
      <c r="O152" s="4" t="s">
        <v>5</v>
      </c>
      <c r="P152" s="4">
        <f t="shared" si="8"/>
        <v>0</v>
      </c>
      <c r="Q152" s="5">
        <v>1200</v>
      </c>
      <c r="R152" s="5">
        <v>11950</v>
      </c>
      <c r="T152" s="20">
        <v>127</v>
      </c>
      <c r="U152" s="20">
        <v>9312.5223541548621</v>
      </c>
      <c r="V152" s="20">
        <v>-762.52235415486211</v>
      </c>
      <c r="W152"/>
      <c r="X152"/>
      <c r="Y152"/>
      <c r="Z152"/>
      <c r="AA152"/>
      <c r="AB152"/>
      <c r="AE152" s="4">
        <v>151</v>
      </c>
      <c r="AF152" s="4" t="s">
        <v>5</v>
      </c>
      <c r="AG152" s="4">
        <f t="shared" si="9"/>
        <v>0</v>
      </c>
      <c r="AH152" s="5">
        <v>1200</v>
      </c>
      <c r="AI152" s="5">
        <f t="shared" si="10"/>
        <v>1440000</v>
      </c>
      <c r="AJ152" s="5">
        <f t="shared" si="11"/>
        <v>0</v>
      </c>
      <c r="AK152" s="5">
        <v>11950</v>
      </c>
      <c r="AM152" s="20">
        <v>127</v>
      </c>
      <c r="AN152" s="20">
        <v>9306.1155941028483</v>
      </c>
      <c r="AO152" s="20">
        <v>-756.11559410284826</v>
      </c>
      <c r="AP152"/>
      <c r="AQ152"/>
      <c r="AR152"/>
      <c r="AS152"/>
      <c r="AT152"/>
      <c r="AU152"/>
      <c r="AY152" s="20">
        <v>126</v>
      </c>
      <c r="AZ152" s="20">
        <v>9198.6284223636831</v>
      </c>
      <c r="BA152" s="20">
        <v>-398.62842236368306</v>
      </c>
      <c r="BB152"/>
      <c r="BC152"/>
      <c r="BD152"/>
      <c r="BE152"/>
      <c r="BF152"/>
      <c r="BG152"/>
      <c r="BL152" s="20">
        <v>125</v>
      </c>
      <c r="BM152" s="20">
        <v>12518.515413553476</v>
      </c>
      <c r="BN152" s="20">
        <v>-318.51541355347581</v>
      </c>
      <c r="BO152"/>
      <c r="BP152"/>
      <c r="BQ152"/>
      <c r="BR152"/>
      <c r="BS152"/>
      <c r="BT152"/>
    </row>
    <row r="153" spans="1:72" x14ac:dyDescent="0.35">
      <c r="A153" s="4">
        <v>152</v>
      </c>
      <c r="B153" s="4" t="s">
        <v>4</v>
      </c>
      <c r="C153" s="5">
        <v>1300</v>
      </c>
      <c r="D153" s="5">
        <v>9350</v>
      </c>
      <c r="E153" s="2"/>
      <c r="F153" s="2"/>
      <c r="G153" s="2"/>
      <c r="H153" s="2"/>
      <c r="I153" s="2"/>
      <c r="J153" s="2"/>
      <c r="K153" s="2"/>
      <c r="L153" s="2"/>
      <c r="M153" s="2"/>
      <c r="N153" s="4">
        <v>152</v>
      </c>
      <c r="O153" s="4" t="s">
        <v>4</v>
      </c>
      <c r="P153" s="4">
        <f t="shared" si="8"/>
        <v>1</v>
      </c>
      <c r="Q153" s="5">
        <v>1300</v>
      </c>
      <c r="R153" s="5">
        <v>9350</v>
      </c>
      <c r="T153" s="20">
        <v>128</v>
      </c>
      <c r="U153" s="20">
        <v>11050.575058032815</v>
      </c>
      <c r="V153" s="20">
        <v>-950.57505803281492</v>
      </c>
      <c r="W153"/>
      <c r="X153"/>
      <c r="Y153"/>
      <c r="Z153"/>
      <c r="AA153"/>
      <c r="AB153"/>
      <c r="AE153" s="4">
        <v>152</v>
      </c>
      <c r="AF153" s="4" t="s">
        <v>4</v>
      </c>
      <c r="AG153" s="4">
        <f t="shared" si="9"/>
        <v>1</v>
      </c>
      <c r="AH153" s="5">
        <v>1300</v>
      </c>
      <c r="AI153" s="5">
        <f t="shared" si="10"/>
        <v>1690000</v>
      </c>
      <c r="AJ153" s="5">
        <f t="shared" si="11"/>
        <v>1300</v>
      </c>
      <c r="AK153" s="5">
        <v>9350</v>
      </c>
      <c r="AM153" s="20">
        <v>128</v>
      </c>
      <c r="AN153" s="20">
        <v>11096.499144792175</v>
      </c>
      <c r="AO153" s="20">
        <v>-996.49914479217477</v>
      </c>
      <c r="AP153"/>
      <c r="AQ153"/>
      <c r="AR153"/>
      <c r="AS153"/>
      <c r="AT153"/>
      <c r="AU153"/>
      <c r="AY153" s="20">
        <v>127</v>
      </c>
      <c r="AZ153" s="20">
        <v>9198.6284223636831</v>
      </c>
      <c r="BA153" s="20">
        <v>-648.62842236368306</v>
      </c>
      <c r="BB153"/>
      <c r="BC153"/>
      <c r="BD153"/>
      <c r="BE153"/>
      <c r="BF153"/>
      <c r="BG153"/>
      <c r="BL153" s="20">
        <v>126</v>
      </c>
      <c r="BM153" s="20">
        <v>9283.7639282645778</v>
      </c>
      <c r="BN153" s="20">
        <v>-483.76392826457777</v>
      </c>
      <c r="BO153"/>
      <c r="BP153"/>
      <c r="BQ153"/>
      <c r="BR153"/>
      <c r="BS153"/>
      <c r="BT153"/>
    </row>
    <row r="154" spans="1:72" x14ac:dyDescent="0.35">
      <c r="A154" s="4">
        <v>153</v>
      </c>
      <c r="B154" s="4" t="s">
        <v>5</v>
      </c>
      <c r="C154" s="5">
        <v>1700</v>
      </c>
      <c r="D154" s="5">
        <v>13600</v>
      </c>
      <c r="E154" s="2"/>
      <c r="F154" s="2"/>
      <c r="G154" s="2"/>
      <c r="H154" s="2"/>
      <c r="I154" s="2"/>
      <c r="J154" s="2"/>
      <c r="K154" s="2"/>
      <c r="L154" s="2"/>
      <c r="M154" s="2"/>
      <c r="N154" s="4">
        <v>153</v>
      </c>
      <c r="O154" s="4" t="s">
        <v>5</v>
      </c>
      <c r="P154" s="4">
        <f t="shared" si="8"/>
        <v>0</v>
      </c>
      <c r="Q154" s="5">
        <v>1700</v>
      </c>
      <c r="R154" s="5">
        <v>13600</v>
      </c>
      <c r="T154" s="20">
        <v>129</v>
      </c>
      <c r="U154" s="20">
        <v>9891.8732554475137</v>
      </c>
      <c r="V154" s="20">
        <v>-491.87325544751366</v>
      </c>
      <c r="W154"/>
      <c r="X154"/>
      <c r="Y154"/>
      <c r="Z154"/>
      <c r="AA154"/>
      <c r="AB154"/>
      <c r="AE154" s="4">
        <v>153</v>
      </c>
      <c r="AF154" s="4" t="s">
        <v>5</v>
      </c>
      <c r="AG154" s="4">
        <f t="shared" si="9"/>
        <v>0</v>
      </c>
      <c r="AH154" s="5">
        <v>1700</v>
      </c>
      <c r="AI154" s="5">
        <f t="shared" si="10"/>
        <v>2890000</v>
      </c>
      <c r="AJ154" s="5">
        <f t="shared" si="11"/>
        <v>0</v>
      </c>
      <c r="AK154" s="5">
        <v>13600</v>
      </c>
      <c r="AM154" s="20">
        <v>129</v>
      </c>
      <c r="AN154" s="20">
        <v>9902.9101109992916</v>
      </c>
      <c r="AO154" s="20">
        <v>-502.91011099929165</v>
      </c>
      <c r="AP154"/>
      <c r="AQ154"/>
      <c r="AR154"/>
      <c r="AS154"/>
      <c r="AT154"/>
      <c r="AU154"/>
      <c r="AY154" s="20">
        <v>128</v>
      </c>
      <c r="AZ154" s="20">
        <v>10498.748488133559</v>
      </c>
      <c r="BA154" s="20">
        <v>-398.74848813355857</v>
      </c>
      <c r="BB154"/>
      <c r="BC154"/>
      <c r="BD154"/>
      <c r="BE154"/>
      <c r="BF154"/>
      <c r="BG154"/>
      <c r="BL154" s="20">
        <v>127</v>
      </c>
      <c r="BM154" s="20">
        <v>9283.7639282645778</v>
      </c>
      <c r="BN154" s="20">
        <v>-733.76392826457777</v>
      </c>
      <c r="BO154"/>
      <c r="BP154"/>
      <c r="BQ154"/>
      <c r="BR154"/>
      <c r="BS154"/>
      <c r="BT154"/>
    </row>
    <row r="155" spans="1:72" x14ac:dyDescent="0.35">
      <c r="A155" s="4">
        <v>154</v>
      </c>
      <c r="B155" s="4" t="s">
        <v>5</v>
      </c>
      <c r="C155" s="5">
        <v>2350</v>
      </c>
      <c r="D155" s="5">
        <v>19250</v>
      </c>
      <c r="E155" s="2"/>
      <c r="F155" s="2"/>
      <c r="G155" s="2"/>
      <c r="H155" s="2"/>
      <c r="I155" s="2"/>
      <c r="J155" s="2"/>
      <c r="K155" s="2"/>
      <c r="L155" s="2"/>
      <c r="M155" s="2"/>
      <c r="N155" s="4">
        <v>154</v>
      </c>
      <c r="O155" s="4" t="s">
        <v>5</v>
      </c>
      <c r="P155" s="4">
        <f t="shared" si="8"/>
        <v>0</v>
      </c>
      <c r="Q155" s="5">
        <v>2350</v>
      </c>
      <c r="R155" s="5">
        <v>19250</v>
      </c>
      <c r="T155" s="20">
        <v>130</v>
      </c>
      <c r="U155" s="20">
        <v>9891.8732554475137</v>
      </c>
      <c r="V155" s="20">
        <v>-891.87325544751366</v>
      </c>
      <c r="W155"/>
      <c r="X155"/>
      <c r="Y155"/>
      <c r="Z155"/>
      <c r="AA155"/>
      <c r="AB155"/>
      <c r="AE155" s="4">
        <v>154</v>
      </c>
      <c r="AF155" s="4" t="s">
        <v>5</v>
      </c>
      <c r="AG155" s="4">
        <f t="shared" si="9"/>
        <v>0</v>
      </c>
      <c r="AH155" s="5">
        <v>2350</v>
      </c>
      <c r="AI155" s="5">
        <f t="shared" si="10"/>
        <v>5522500</v>
      </c>
      <c r="AJ155" s="5">
        <f t="shared" si="11"/>
        <v>0</v>
      </c>
      <c r="AK155" s="5">
        <v>19250</v>
      </c>
      <c r="AM155" s="20">
        <v>130</v>
      </c>
      <c r="AN155" s="20">
        <v>9902.9101109992916</v>
      </c>
      <c r="AO155" s="20">
        <v>-902.91011099929165</v>
      </c>
      <c r="AP155"/>
      <c r="AQ155"/>
      <c r="AR155"/>
      <c r="AS155"/>
      <c r="AT155"/>
      <c r="AU155"/>
      <c r="AY155" s="20">
        <v>129</v>
      </c>
      <c r="AZ155" s="20">
        <v>9566.474507015264</v>
      </c>
      <c r="BA155" s="20">
        <v>-166.47450701526395</v>
      </c>
      <c r="BB155"/>
      <c r="BC155"/>
      <c r="BD155"/>
      <c r="BE155"/>
      <c r="BF155"/>
      <c r="BG155"/>
      <c r="BL155" s="20">
        <v>128</v>
      </c>
      <c r="BM155" s="20">
        <v>10199.02319347744</v>
      </c>
      <c r="BN155" s="20">
        <v>-99.023193477440145</v>
      </c>
      <c r="BO155"/>
      <c r="BP155"/>
      <c r="BQ155"/>
      <c r="BR155"/>
      <c r="BS155"/>
      <c r="BT155"/>
    </row>
    <row r="156" spans="1:72" x14ac:dyDescent="0.35">
      <c r="A156" s="4">
        <v>155</v>
      </c>
      <c r="B156" s="4" t="s">
        <v>5</v>
      </c>
      <c r="C156" s="5">
        <v>1550</v>
      </c>
      <c r="D156" s="5">
        <v>14500</v>
      </c>
      <c r="E156" s="2"/>
      <c r="F156" s="2"/>
      <c r="G156" s="2"/>
      <c r="H156" s="2"/>
      <c r="I156" s="2"/>
      <c r="J156" s="2"/>
      <c r="K156" s="2"/>
      <c r="L156" s="2"/>
      <c r="M156" s="2"/>
      <c r="N156" s="4">
        <v>155</v>
      </c>
      <c r="O156" s="4" t="s">
        <v>5</v>
      </c>
      <c r="P156" s="4">
        <f t="shared" si="8"/>
        <v>0</v>
      </c>
      <c r="Q156" s="5">
        <v>1550</v>
      </c>
      <c r="R156" s="5">
        <v>14500</v>
      </c>
      <c r="T156" s="20">
        <v>131</v>
      </c>
      <c r="U156" s="20">
        <v>8153.820551569559</v>
      </c>
      <c r="V156" s="20">
        <v>46.179448430440971</v>
      </c>
      <c r="W156"/>
      <c r="X156"/>
      <c r="Y156"/>
      <c r="Z156"/>
      <c r="AA156"/>
      <c r="AB156"/>
      <c r="AE156" s="4">
        <v>155</v>
      </c>
      <c r="AF156" s="4" t="s">
        <v>5</v>
      </c>
      <c r="AG156" s="4">
        <f t="shared" si="9"/>
        <v>0</v>
      </c>
      <c r="AH156" s="5">
        <v>1550</v>
      </c>
      <c r="AI156" s="5">
        <f t="shared" si="10"/>
        <v>2402500</v>
      </c>
      <c r="AJ156" s="5">
        <f t="shared" si="11"/>
        <v>0</v>
      </c>
      <c r="AK156" s="5">
        <v>14500</v>
      </c>
      <c r="AM156" s="20">
        <v>131</v>
      </c>
      <c r="AN156" s="20">
        <v>8112.5265603099633</v>
      </c>
      <c r="AO156" s="20">
        <v>87.473439690036685</v>
      </c>
      <c r="AP156"/>
      <c r="AQ156"/>
      <c r="AR156"/>
      <c r="AS156"/>
      <c r="AT156"/>
      <c r="AU156"/>
      <c r="AY156" s="20">
        <v>130</v>
      </c>
      <c r="AZ156" s="20">
        <v>9566.474507015264</v>
      </c>
      <c r="BA156" s="20">
        <v>-566.47450701526395</v>
      </c>
      <c r="BB156"/>
      <c r="BC156"/>
      <c r="BD156"/>
      <c r="BE156"/>
      <c r="BF156"/>
      <c r="BG156"/>
      <c r="BL156" s="20">
        <v>129</v>
      </c>
      <c r="BM156" s="20">
        <v>9538.1951093677271</v>
      </c>
      <c r="BN156" s="20">
        <v>-138.19510936772713</v>
      </c>
      <c r="BO156"/>
      <c r="BP156"/>
      <c r="BQ156"/>
      <c r="BR156"/>
      <c r="BS156"/>
      <c r="BT156"/>
    </row>
    <row r="157" spans="1:72" x14ac:dyDescent="0.35">
      <c r="A157" s="4">
        <v>156</v>
      </c>
      <c r="B157" s="4" t="s">
        <v>5</v>
      </c>
      <c r="C157" s="5">
        <v>2150</v>
      </c>
      <c r="D157" s="5">
        <v>18250</v>
      </c>
      <c r="E157" s="2"/>
      <c r="F157" s="2"/>
      <c r="G157" s="2"/>
      <c r="H157" s="2"/>
      <c r="I157" s="2"/>
      <c r="J157" s="2"/>
      <c r="K157" s="2"/>
      <c r="L157" s="2"/>
      <c r="M157" s="2"/>
      <c r="N157" s="4">
        <v>156</v>
      </c>
      <c r="O157" s="4" t="s">
        <v>5</v>
      </c>
      <c r="P157" s="4">
        <f t="shared" si="8"/>
        <v>0</v>
      </c>
      <c r="Q157" s="5">
        <v>2150</v>
      </c>
      <c r="R157" s="5">
        <v>18250</v>
      </c>
      <c r="T157" s="20">
        <v>132</v>
      </c>
      <c r="U157" s="20">
        <v>13692.835891107654</v>
      </c>
      <c r="V157" s="20">
        <v>-292.83589110765388</v>
      </c>
      <c r="W157"/>
      <c r="X157"/>
      <c r="Y157"/>
      <c r="Z157"/>
      <c r="AA157"/>
      <c r="AB157"/>
      <c r="AE157" s="4">
        <v>156</v>
      </c>
      <c r="AF157" s="4" t="s">
        <v>5</v>
      </c>
      <c r="AG157" s="4">
        <f t="shared" si="9"/>
        <v>0</v>
      </c>
      <c r="AH157" s="5">
        <v>2150</v>
      </c>
      <c r="AI157" s="5">
        <f t="shared" si="10"/>
        <v>4622500</v>
      </c>
      <c r="AJ157" s="5">
        <f t="shared" si="11"/>
        <v>0</v>
      </c>
      <c r="AK157" s="5">
        <v>18250</v>
      </c>
      <c r="AM157" s="20">
        <v>132</v>
      </c>
      <c r="AN157" s="20">
        <v>13708.84783977185</v>
      </c>
      <c r="AO157" s="20">
        <v>-308.84783977184998</v>
      </c>
      <c r="AP157"/>
      <c r="AQ157"/>
      <c r="AR157"/>
      <c r="AS157"/>
      <c r="AT157"/>
      <c r="AU157"/>
      <c r="AY157" s="20">
        <v>131</v>
      </c>
      <c r="AZ157" s="20">
        <v>8659.5180648756541</v>
      </c>
      <c r="BA157" s="20">
        <v>-459.51806487565409</v>
      </c>
      <c r="BB157"/>
      <c r="BC157"/>
      <c r="BD157"/>
      <c r="BE157"/>
      <c r="BF157"/>
      <c r="BG157"/>
      <c r="BL157" s="20">
        <v>130</v>
      </c>
      <c r="BM157" s="20">
        <v>9538.1951093677271</v>
      </c>
      <c r="BN157" s="20">
        <v>-538.19510936772713</v>
      </c>
      <c r="BO157"/>
      <c r="BP157"/>
      <c r="BQ157"/>
      <c r="BR157"/>
      <c r="BS157"/>
      <c r="BT157"/>
    </row>
    <row r="158" spans="1:72" x14ac:dyDescent="0.35">
      <c r="A158" s="4">
        <v>157</v>
      </c>
      <c r="B158" s="4" t="s">
        <v>4</v>
      </c>
      <c r="C158" s="5">
        <v>1450</v>
      </c>
      <c r="D158" s="5">
        <v>9850</v>
      </c>
      <c r="E158" s="2"/>
      <c r="F158" s="2"/>
      <c r="G158" s="2"/>
      <c r="H158" s="2"/>
      <c r="I158" s="2"/>
      <c r="J158" s="2"/>
      <c r="K158" s="2"/>
      <c r="L158" s="2"/>
      <c r="M158" s="2"/>
      <c r="N158" s="4">
        <v>157</v>
      </c>
      <c r="O158" s="4" t="s">
        <v>4</v>
      </c>
      <c r="P158" s="4">
        <f t="shared" si="8"/>
        <v>1</v>
      </c>
      <c r="Q158" s="5">
        <v>1450</v>
      </c>
      <c r="R158" s="5">
        <v>9850</v>
      </c>
      <c r="T158" s="20">
        <v>133</v>
      </c>
      <c r="U158" s="20">
        <v>8443.4960022158848</v>
      </c>
      <c r="V158" s="20">
        <v>556.5039977841152</v>
      </c>
      <c r="W158"/>
      <c r="X158"/>
      <c r="Y158"/>
      <c r="Z158"/>
      <c r="AA158"/>
      <c r="AB158"/>
      <c r="AE158" s="4">
        <v>157</v>
      </c>
      <c r="AF158" s="4" t="s">
        <v>4</v>
      </c>
      <c r="AG158" s="4">
        <f t="shared" si="9"/>
        <v>1</v>
      </c>
      <c r="AH158" s="5">
        <v>1450</v>
      </c>
      <c r="AI158" s="5">
        <f t="shared" si="10"/>
        <v>2102500</v>
      </c>
      <c r="AJ158" s="5">
        <f t="shared" si="11"/>
        <v>1450</v>
      </c>
      <c r="AK158" s="5">
        <v>9850</v>
      </c>
      <c r="AM158" s="20">
        <v>133</v>
      </c>
      <c r="AN158" s="20">
        <v>8410.9238187581832</v>
      </c>
      <c r="AO158" s="20">
        <v>589.07618124181681</v>
      </c>
      <c r="AP158"/>
      <c r="AQ158"/>
      <c r="AR158"/>
      <c r="AS158"/>
      <c r="AT158"/>
      <c r="AU158"/>
      <c r="AY158" s="20">
        <v>132</v>
      </c>
      <c r="AZ158" s="20">
        <v>13242.595433750648</v>
      </c>
      <c r="BA158" s="20">
        <v>157.40456624935177</v>
      </c>
      <c r="BB158"/>
      <c r="BC158"/>
      <c r="BD158"/>
      <c r="BE158"/>
      <c r="BF158"/>
      <c r="BG158"/>
      <c r="BL158" s="20">
        <v>131</v>
      </c>
      <c r="BM158" s="20">
        <v>8926.8672879616806</v>
      </c>
      <c r="BN158" s="20">
        <v>-726.86728796168063</v>
      </c>
      <c r="BO158"/>
      <c r="BP158"/>
      <c r="BQ158"/>
      <c r="BR158"/>
      <c r="BS158"/>
      <c r="BT158"/>
    </row>
    <row r="159" spans="1:72" x14ac:dyDescent="0.35">
      <c r="A159" s="4">
        <v>158</v>
      </c>
      <c r="B159" s="4" t="s">
        <v>5</v>
      </c>
      <c r="C159" s="5">
        <v>1900</v>
      </c>
      <c r="D159" s="5">
        <v>14300</v>
      </c>
      <c r="E159" s="2"/>
      <c r="F159" s="2"/>
      <c r="G159" s="2"/>
      <c r="H159" s="2"/>
      <c r="I159" s="2"/>
      <c r="J159" s="2"/>
      <c r="K159" s="2"/>
      <c r="L159" s="2"/>
      <c r="M159" s="2"/>
      <c r="N159" s="4">
        <v>158</v>
      </c>
      <c r="O159" s="4" t="s">
        <v>5</v>
      </c>
      <c r="P159" s="4">
        <f t="shared" si="8"/>
        <v>0</v>
      </c>
      <c r="Q159" s="5">
        <v>1900</v>
      </c>
      <c r="R159" s="5">
        <v>14300</v>
      </c>
      <c r="T159" s="20">
        <v>134</v>
      </c>
      <c r="U159" s="20">
        <v>19486.344904034166</v>
      </c>
      <c r="V159" s="20">
        <v>1513.6550959658343</v>
      </c>
      <c r="W159"/>
      <c r="X159"/>
      <c r="Y159"/>
      <c r="Z159"/>
      <c r="AA159"/>
      <c r="AB159"/>
      <c r="AE159" s="4">
        <v>158</v>
      </c>
      <c r="AF159" s="4" t="s">
        <v>5</v>
      </c>
      <c r="AG159" s="4">
        <f t="shared" si="9"/>
        <v>0</v>
      </c>
      <c r="AH159" s="5">
        <v>1900</v>
      </c>
      <c r="AI159" s="5">
        <f t="shared" si="10"/>
        <v>3610000</v>
      </c>
      <c r="AJ159" s="5">
        <f t="shared" si="11"/>
        <v>0</v>
      </c>
      <c r="AK159" s="5">
        <v>14300</v>
      </c>
      <c r="AM159" s="20">
        <v>134</v>
      </c>
      <c r="AN159" s="20">
        <v>19676.793008736277</v>
      </c>
      <c r="AO159" s="20">
        <v>1323.2069912637235</v>
      </c>
      <c r="AP159"/>
      <c r="AQ159"/>
      <c r="AR159"/>
      <c r="AS159"/>
      <c r="AT159"/>
      <c r="AU159"/>
      <c r="AY159" s="20">
        <v>133</v>
      </c>
      <c r="AZ159" s="20">
        <v>8769.7229277707702</v>
      </c>
      <c r="BA159" s="20">
        <v>230.27707222922982</v>
      </c>
      <c r="BB159"/>
      <c r="BC159"/>
      <c r="BD159"/>
      <c r="BE159"/>
      <c r="BF159"/>
      <c r="BG159"/>
      <c r="BL159" s="20">
        <v>132</v>
      </c>
      <c r="BM159" s="20">
        <v>13303.029665686819</v>
      </c>
      <c r="BN159" s="20">
        <v>96.970334313180501</v>
      </c>
      <c r="BO159"/>
      <c r="BP159"/>
      <c r="BQ159"/>
      <c r="BR159"/>
      <c r="BS159"/>
      <c r="BT159"/>
    </row>
    <row r="160" spans="1:72" x14ac:dyDescent="0.35">
      <c r="A160" s="4">
        <v>159</v>
      </c>
      <c r="B160" s="4" t="s">
        <v>4</v>
      </c>
      <c r="C160" s="5">
        <v>1300</v>
      </c>
      <c r="D160" s="5">
        <v>8700</v>
      </c>
      <c r="E160" s="2"/>
      <c r="F160" s="2"/>
      <c r="G160" s="2"/>
      <c r="H160" s="2"/>
      <c r="I160" s="2"/>
      <c r="J160" s="2"/>
      <c r="K160" s="2"/>
      <c r="L160" s="2"/>
      <c r="M160" s="2"/>
      <c r="N160" s="4">
        <v>159</v>
      </c>
      <c r="O160" s="4" t="s">
        <v>4</v>
      </c>
      <c r="P160" s="4">
        <f t="shared" si="8"/>
        <v>1</v>
      </c>
      <c r="Q160" s="5">
        <v>1300</v>
      </c>
      <c r="R160" s="5">
        <v>8700</v>
      </c>
      <c r="T160" s="20">
        <v>135</v>
      </c>
      <c r="U160" s="20">
        <v>8733.1714528622106</v>
      </c>
      <c r="V160" s="20">
        <v>16.828547137789428</v>
      </c>
      <c r="W160"/>
      <c r="X160"/>
      <c r="Y160"/>
      <c r="Z160"/>
      <c r="AA160"/>
      <c r="AB160"/>
      <c r="AE160" s="4">
        <v>159</v>
      </c>
      <c r="AF160" s="4" t="s">
        <v>4</v>
      </c>
      <c r="AG160" s="4">
        <f t="shared" si="9"/>
        <v>1</v>
      </c>
      <c r="AH160" s="5">
        <v>1300</v>
      </c>
      <c r="AI160" s="5">
        <f t="shared" si="10"/>
        <v>1690000</v>
      </c>
      <c r="AJ160" s="5">
        <f t="shared" si="11"/>
        <v>1300</v>
      </c>
      <c r="AK160" s="5">
        <v>8700</v>
      </c>
      <c r="AM160" s="20">
        <v>135</v>
      </c>
      <c r="AN160" s="20">
        <v>8709.3210772064049</v>
      </c>
      <c r="AO160" s="20">
        <v>40.67892279359512</v>
      </c>
      <c r="AP160"/>
      <c r="AQ160"/>
      <c r="AR160"/>
      <c r="AS160"/>
      <c r="AT160"/>
      <c r="AU160"/>
      <c r="AY160" s="20">
        <v>134</v>
      </c>
      <c r="AZ160" s="20">
        <v>21507.965222619583</v>
      </c>
      <c r="BA160" s="20">
        <v>-507.96522261958307</v>
      </c>
      <c r="BB160"/>
      <c r="BC160"/>
      <c r="BD160"/>
      <c r="BE160"/>
      <c r="BF160"/>
      <c r="BG160"/>
      <c r="BL160" s="20">
        <v>133</v>
      </c>
      <c r="BM160" s="20">
        <v>8997.0957327994784</v>
      </c>
      <c r="BN160" s="20">
        <v>2.9042672005216446</v>
      </c>
      <c r="BO160"/>
      <c r="BP160"/>
      <c r="BQ160"/>
      <c r="BR160"/>
      <c r="BS160"/>
      <c r="BT160"/>
    </row>
    <row r="161" spans="1:72" x14ac:dyDescent="0.35">
      <c r="A161" s="4">
        <v>160</v>
      </c>
      <c r="B161" s="4" t="s">
        <v>5</v>
      </c>
      <c r="C161" s="5">
        <v>1350</v>
      </c>
      <c r="D161" s="5">
        <v>12000</v>
      </c>
      <c r="E161" s="2"/>
      <c r="F161" s="2"/>
      <c r="G161" s="2"/>
      <c r="H161" s="2"/>
      <c r="I161" s="2"/>
      <c r="J161" s="2"/>
      <c r="K161" s="2"/>
      <c r="L161" s="2"/>
      <c r="M161" s="2"/>
      <c r="N161" s="4">
        <v>160</v>
      </c>
      <c r="O161" s="4" t="s">
        <v>5</v>
      </c>
      <c r="P161" s="4">
        <f t="shared" si="8"/>
        <v>0</v>
      </c>
      <c r="Q161" s="5">
        <v>1350</v>
      </c>
      <c r="R161" s="5">
        <v>12000</v>
      </c>
      <c r="T161" s="20">
        <v>136</v>
      </c>
      <c r="U161" s="20">
        <v>15141.213144339283</v>
      </c>
      <c r="V161" s="20">
        <v>-641.21314433928274</v>
      </c>
      <c r="W161"/>
      <c r="X161"/>
      <c r="Y161"/>
      <c r="Z161"/>
      <c r="AA161"/>
      <c r="AB161"/>
      <c r="AE161" s="4">
        <v>160</v>
      </c>
      <c r="AF161" s="4" t="s">
        <v>5</v>
      </c>
      <c r="AG161" s="4">
        <f t="shared" si="9"/>
        <v>0</v>
      </c>
      <c r="AH161" s="5">
        <v>1350</v>
      </c>
      <c r="AI161" s="5">
        <f t="shared" si="10"/>
        <v>1822500</v>
      </c>
      <c r="AJ161" s="5">
        <f t="shared" si="11"/>
        <v>0</v>
      </c>
      <c r="AK161" s="5">
        <v>12000</v>
      </c>
      <c r="AM161" s="20">
        <v>136</v>
      </c>
      <c r="AN161" s="20">
        <v>15200.834132012957</v>
      </c>
      <c r="AO161" s="20">
        <v>-700.83413201295662</v>
      </c>
      <c r="AP161"/>
      <c r="AQ161"/>
      <c r="AR161"/>
      <c r="AS161"/>
      <c r="AT161"/>
      <c r="AU161"/>
      <c r="AY161" s="20">
        <v>135</v>
      </c>
      <c r="AZ161" s="20">
        <v>8896.3096083171476</v>
      </c>
      <c r="BA161" s="20">
        <v>-146.30960831714765</v>
      </c>
      <c r="BB161"/>
      <c r="BC161"/>
      <c r="BD161"/>
      <c r="BE161"/>
      <c r="BF161"/>
      <c r="BG161"/>
      <c r="BL161" s="20">
        <v>134</v>
      </c>
      <c r="BM161" s="20">
        <v>21445.801016391084</v>
      </c>
      <c r="BN161" s="20">
        <v>-445.80101639108398</v>
      </c>
      <c r="BO161"/>
      <c r="BP161"/>
      <c r="BQ161"/>
      <c r="BR161"/>
      <c r="BS161"/>
      <c r="BT161"/>
    </row>
    <row r="162" spans="1:72" x14ac:dyDescent="0.35">
      <c r="A162" s="4">
        <v>161</v>
      </c>
      <c r="B162" s="4" t="s">
        <v>5</v>
      </c>
      <c r="C162" s="5">
        <v>2600</v>
      </c>
      <c r="D162" s="5">
        <v>21000</v>
      </c>
      <c r="E162" s="2"/>
      <c r="F162" s="2"/>
      <c r="G162" s="2"/>
      <c r="H162" s="2"/>
      <c r="I162" s="2"/>
      <c r="J162" s="2"/>
      <c r="K162" s="2"/>
      <c r="L162" s="2"/>
      <c r="M162" s="2"/>
      <c r="N162" s="4">
        <v>161</v>
      </c>
      <c r="O162" s="4" t="s">
        <v>5</v>
      </c>
      <c r="P162" s="4">
        <f t="shared" si="8"/>
        <v>0</v>
      </c>
      <c r="Q162" s="5">
        <v>2600</v>
      </c>
      <c r="R162" s="5">
        <v>21000</v>
      </c>
      <c r="T162" s="20">
        <v>137</v>
      </c>
      <c r="U162" s="20">
        <v>8443.4960022158848</v>
      </c>
      <c r="V162" s="20">
        <v>-1193.4960022158848</v>
      </c>
      <c r="W162"/>
      <c r="X162"/>
      <c r="Y162"/>
      <c r="Z162"/>
      <c r="AA162"/>
      <c r="AB162"/>
      <c r="AE162" s="4">
        <v>161</v>
      </c>
      <c r="AF162" s="4" t="s">
        <v>5</v>
      </c>
      <c r="AG162" s="4">
        <f t="shared" si="9"/>
        <v>0</v>
      </c>
      <c r="AH162" s="5">
        <v>2600</v>
      </c>
      <c r="AI162" s="5">
        <f t="shared" si="10"/>
        <v>6760000</v>
      </c>
      <c r="AJ162" s="5">
        <f t="shared" si="11"/>
        <v>0</v>
      </c>
      <c r="AK162" s="5">
        <v>21000</v>
      </c>
      <c r="AM162" s="20">
        <v>137</v>
      </c>
      <c r="AN162" s="20">
        <v>8410.9238187581832</v>
      </c>
      <c r="AO162" s="20">
        <v>-1160.9238187581832</v>
      </c>
      <c r="AP162"/>
      <c r="AQ162"/>
      <c r="AR162"/>
      <c r="AS162"/>
      <c r="AT162"/>
      <c r="AU162"/>
      <c r="AY162" s="20">
        <v>136</v>
      </c>
      <c r="AZ162" s="20">
        <v>14694.619719045588</v>
      </c>
      <c r="BA162" s="20">
        <v>-194.61971904558777</v>
      </c>
      <c r="BB162"/>
      <c r="BC162"/>
      <c r="BD162"/>
      <c r="BE162"/>
      <c r="BF162"/>
      <c r="BG162"/>
      <c r="BL162" s="20">
        <v>135</v>
      </c>
      <c r="BM162" s="20">
        <v>9079.9879877958956</v>
      </c>
      <c r="BN162" s="20">
        <v>-329.98798779589561</v>
      </c>
      <c r="BO162"/>
      <c r="BP162"/>
      <c r="BQ162"/>
      <c r="BR162"/>
      <c r="BS162"/>
      <c r="BT162"/>
    </row>
    <row r="163" spans="1:72" x14ac:dyDescent="0.35">
      <c r="A163" s="4">
        <v>162</v>
      </c>
      <c r="B163" s="4" t="s">
        <v>5</v>
      </c>
      <c r="C163" s="5">
        <v>2150</v>
      </c>
      <c r="D163" s="5">
        <v>14500</v>
      </c>
      <c r="E163" s="2"/>
      <c r="F163" s="2"/>
      <c r="G163" s="2"/>
      <c r="H163" s="2"/>
      <c r="I163" s="2"/>
      <c r="J163" s="2"/>
      <c r="K163" s="2"/>
      <c r="L163" s="2"/>
      <c r="M163" s="2"/>
      <c r="N163" s="4">
        <v>162</v>
      </c>
      <c r="O163" s="4" t="s">
        <v>5</v>
      </c>
      <c r="P163" s="4">
        <f t="shared" si="8"/>
        <v>0</v>
      </c>
      <c r="Q163" s="5">
        <v>2150</v>
      </c>
      <c r="R163" s="5">
        <v>14500</v>
      </c>
      <c r="T163" s="20">
        <v>138</v>
      </c>
      <c r="U163" s="20">
        <v>11050.575058032815</v>
      </c>
      <c r="V163" s="20">
        <v>-1400.5750580328149</v>
      </c>
      <c r="W163"/>
      <c r="X163"/>
      <c r="Y163"/>
      <c r="Z163"/>
      <c r="AA163"/>
      <c r="AB163"/>
      <c r="AE163" s="4">
        <v>162</v>
      </c>
      <c r="AF163" s="4" t="s">
        <v>5</v>
      </c>
      <c r="AG163" s="4">
        <f t="shared" si="9"/>
        <v>0</v>
      </c>
      <c r="AH163" s="5">
        <v>2150</v>
      </c>
      <c r="AI163" s="5">
        <f t="shared" si="10"/>
        <v>4622500</v>
      </c>
      <c r="AJ163" s="5">
        <f t="shared" si="11"/>
        <v>0</v>
      </c>
      <c r="AK163" s="5">
        <v>14500</v>
      </c>
      <c r="AM163" s="20">
        <v>138</v>
      </c>
      <c r="AN163" s="20">
        <v>11096.499144792175</v>
      </c>
      <c r="AO163" s="20">
        <v>-1446.4991447921748</v>
      </c>
      <c r="AP163"/>
      <c r="AQ163"/>
      <c r="AR163"/>
      <c r="AS163"/>
      <c r="AT163"/>
      <c r="AU163"/>
      <c r="AY163" s="20">
        <v>137</v>
      </c>
      <c r="AZ163" s="20">
        <v>8769.7229277707702</v>
      </c>
      <c r="BA163" s="20">
        <v>-1519.7229277707702</v>
      </c>
      <c r="BB163"/>
      <c r="BC163"/>
      <c r="BD163"/>
      <c r="BE163"/>
      <c r="BF163"/>
      <c r="BG163"/>
      <c r="BL163" s="20">
        <v>136</v>
      </c>
      <c r="BM163" s="20">
        <v>14863.829622414738</v>
      </c>
      <c r="BN163" s="20">
        <v>-363.82962241473797</v>
      </c>
      <c r="BO163"/>
      <c r="BP163"/>
      <c r="BQ163"/>
      <c r="BR163"/>
      <c r="BS163"/>
      <c r="BT163"/>
    </row>
    <row r="164" spans="1:72" x14ac:dyDescent="0.35">
      <c r="A164" s="4">
        <v>163</v>
      </c>
      <c r="B164" s="4" t="s">
        <v>4</v>
      </c>
      <c r="C164" s="5">
        <v>1300</v>
      </c>
      <c r="D164" s="5">
        <v>8300</v>
      </c>
      <c r="E164" s="2"/>
      <c r="F164" s="2"/>
      <c r="G164" s="2"/>
      <c r="H164" s="2"/>
      <c r="I164" s="2"/>
      <c r="J164" s="2"/>
      <c r="K164" s="2"/>
      <c r="L164" s="2"/>
      <c r="M164" s="2"/>
      <c r="N164" s="4">
        <v>163</v>
      </c>
      <c r="O164" s="4" t="s">
        <v>4</v>
      </c>
      <c r="P164" s="4">
        <f t="shared" si="8"/>
        <v>1</v>
      </c>
      <c r="Q164" s="5">
        <v>1300</v>
      </c>
      <c r="R164" s="5">
        <v>8300</v>
      </c>
      <c r="T164" s="20">
        <v>139</v>
      </c>
      <c r="U164" s="20">
        <v>14272.186792400305</v>
      </c>
      <c r="V164" s="20">
        <v>-1972.1867924003054</v>
      </c>
      <c r="W164"/>
      <c r="X164"/>
      <c r="Y164"/>
      <c r="Z164"/>
      <c r="AA164"/>
      <c r="AB164"/>
      <c r="AE164" s="4">
        <v>163</v>
      </c>
      <c r="AF164" s="4" t="s">
        <v>4</v>
      </c>
      <c r="AG164" s="4">
        <f t="shared" si="9"/>
        <v>1</v>
      </c>
      <c r="AH164" s="5">
        <v>1300</v>
      </c>
      <c r="AI164" s="5">
        <f t="shared" si="10"/>
        <v>1690000</v>
      </c>
      <c r="AJ164" s="5">
        <f t="shared" si="11"/>
        <v>1300</v>
      </c>
      <c r="AK164" s="5">
        <v>8300</v>
      </c>
      <c r="AM164" s="20">
        <v>139</v>
      </c>
      <c r="AN164" s="20">
        <v>14305.642356668293</v>
      </c>
      <c r="AO164" s="20">
        <v>-2005.6423566682934</v>
      </c>
      <c r="AP164"/>
      <c r="AQ164"/>
      <c r="AR164"/>
      <c r="AS164"/>
      <c r="AT164"/>
      <c r="AU164"/>
      <c r="AY164" s="20">
        <v>138</v>
      </c>
      <c r="AZ164" s="20">
        <v>10498.748488133559</v>
      </c>
      <c r="BA164" s="20">
        <v>-848.74848813355857</v>
      </c>
      <c r="BB164"/>
      <c r="BC164"/>
      <c r="BD164"/>
      <c r="BE164"/>
      <c r="BF164"/>
      <c r="BG164"/>
      <c r="BL164" s="20">
        <v>137</v>
      </c>
      <c r="BM164" s="20">
        <v>8997.0957327994784</v>
      </c>
      <c r="BN164" s="20">
        <v>-1747.0957327994784</v>
      </c>
      <c r="BO164"/>
      <c r="BP164"/>
      <c r="BQ164"/>
      <c r="BR164"/>
      <c r="BS164"/>
      <c r="BT164"/>
    </row>
    <row r="165" spans="1:72" x14ac:dyDescent="0.35">
      <c r="A165" s="4">
        <v>164</v>
      </c>
      <c r="B165" s="4" t="s">
        <v>4</v>
      </c>
      <c r="C165" s="5">
        <v>1450</v>
      </c>
      <c r="D165" s="5">
        <v>9700</v>
      </c>
      <c r="E165" s="2"/>
      <c r="F165" s="2"/>
      <c r="G165" s="2"/>
      <c r="H165" s="2"/>
      <c r="I165" s="2"/>
      <c r="J165" s="2"/>
      <c r="K165" s="2"/>
      <c r="L165" s="2"/>
      <c r="M165" s="2"/>
      <c r="N165" s="4">
        <v>164</v>
      </c>
      <c r="O165" s="4" t="s">
        <v>4</v>
      </c>
      <c r="P165" s="4">
        <f t="shared" si="8"/>
        <v>1</v>
      </c>
      <c r="Q165" s="5">
        <v>1450</v>
      </c>
      <c r="R165" s="5">
        <v>9700</v>
      </c>
      <c r="T165" s="20">
        <v>140</v>
      </c>
      <c r="U165" s="20">
        <v>13113.484989815004</v>
      </c>
      <c r="V165" s="20">
        <v>1186.5150101849958</v>
      </c>
      <c r="W165"/>
      <c r="X165"/>
      <c r="Y165"/>
      <c r="Z165"/>
      <c r="AA165"/>
      <c r="AB165"/>
      <c r="AE165" s="4">
        <v>164</v>
      </c>
      <c r="AF165" s="4" t="s">
        <v>4</v>
      </c>
      <c r="AG165" s="4">
        <f t="shared" si="9"/>
        <v>1</v>
      </c>
      <c r="AH165" s="5">
        <v>1450</v>
      </c>
      <c r="AI165" s="5">
        <f t="shared" si="10"/>
        <v>2102500</v>
      </c>
      <c r="AJ165" s="5">
        <f t="shared" si="11"/>
        <v>1450</v>
      </c>
      <c r="AK165" s="5">
        <v>9700</v>
      </c>
      <c r="AM165" s="20">
        <v>140</v>
      </c>
      <c r="AN165" s="20">
        <v>13112.053322875408</v>
      </c>
      <c r="AO165" s="20">
        <v>1187.9466771245916</v>
      </c>
      <c r="AP165"/>
      <c r="AQ165"/>
      <c r="AR165"/>
      <c r="AS165"/>
      <c r="AT165"/>
      <c r="AU165"/>
      <c r="AY165" s="20">
        <v>139</v>
      </c>
      <c r="AZ165" s="20">
        <v>13774.259694914839</v>
      </c>
      <c r="BA165" s="20">
        <v>-1474.2596949148392</v>
      </c>
      <c r="BB165"/>
      <c r="BC165"/>
      <c r="BD165"/>
      <c r="BE165"/>
      <c r="BF165"/>
      <c r="BG165"/>
      <c r="BL165" s="20">
        <v>138</v>
      </c>
      <c r="BM165" s="20">
        <v>10199.02319347744</v>
      </c>
      <c r="BN165" s="20">
        <v>-549.02319347744015</v>
      </c>
      <c r="BO165"/>
      <c r="BP165"/>
      <c r="BQ165"/>
      <c r="BR165"/>
      <c r="BS165"/>
      <c r="BT165"/>
    </row>
    <row r="166" spans="1:72" x14ac:dyDescent="0.35">
      <c r="A166" s="4">
        <v>165</v>
      </c>
      <c r="B166" s="4" t="s">
        <v>5</v>
      </c>
      <c r="C166" s="5">
        <v>1550</v>
      </c>
      <c r="D166" s="5">
        <v>11850</v>
      </c>
      <c r="E166" s="2"/>
      <c r="F166" s="2"/>
      <c r="G166" s="2"/>
      <c r="H166" s="2"/>
      <c r="I166" s="2"/>
      <c r="J166" s="2"/>
      <c r="K166" s="2"/>
      <c r="L166" s="2"/>
      <c r="M166" s="2"/>
      <c r="N166" s="4">
        <v>165</v>
      </c>
      <c r="O166" s="4" t="s">
        <v>5</v>
      </c>
      <c r="P166" s="4">
        <f t="shared" si="8"/>
        <v>0</v>
      </c>
      <c r="Q166" s="5">
        <v>1550</v>
      </c>
      <c r="R166" s="5">
        <v>11850</v>
      </c>
      <c r="T166" s="20">
        <v>141</v>
      </c>
      <c r="U166" s="20">
        <v>10760.899607386489</v>
      </c>
      <c r="V166" s="20">
        <v>-1160.8996073864892</v>
      </c>
      <c r="W166"/>
      <c r="X166"/>
      <c r="Y166"/>
      <c r="Z166"/>
      <c r="AA166"/>
      <c r="AB166"/>
      <c r="AE166" s="4">
        <v>165</v>
      </c>
      <c r="AF166" s="4" t="s">
        <v>5</v>
      </c>
      <c r="AG166" s="4">
        <f t="shared" si="9"/>
        <v>0</v>
      </c>
      <c r="AH166" s="5">
        <v>1550</v>
      </c>
      <c r="AI166" s="5">
        <f t="shared" si="10"/>
        <v>2402500</v>
      </c>
      <c r="AJ166" s="5">
        <f t="shared" si="11"/>
        <v>0</v>
      </c>
      <c r="AK166" s="5">
        <v>11850</v>
      </c>
      <c r="AM166" s="20">
        <v>141</v>
      </c>
      <c r="AN166" s="20">
        <v>10798.101886343953</v>
      </c>
      <c r="AO166" s="20">
        <v>-1198.1018863439531</v>
      </c>
      <c r="AP166"/>
      <c r="AQ166"/>
      <c r="AR166"/>
      <c r="AS166"/>
      <c r="AT166"/>
      <c r="AU166"/>
      <c r="AY166" s="20">
        <v>140</v>
      </c>
      <c r="AZ166" s="20">
        <v>12776.458443191499</v>
      </c>
      <c r="BA166" s="20">
        <v>1523.5415568085009</v>
      </c>
      <c r="BB166"/>
      <c r="BC166"/>
      <c r="BD166"/>
      <c r="BE166"/>
      <c r="BF166"/>
      <c r="BG166"/>
      <c r="BL166" s="20">
        <v>139</v>
      </c>
      <c r="BM166" s="20">
        <v>13889.358217902136</v>
      </c>
      <c r="BN166" s="20">
        <v>-1589.3582179021359</v>
      </c>
      <c r="BO166"/>
      <c r="BP166"/>
      <c r="BQ166"/>
      <c r="BR166"/>
      <c r="BS166"/>
      <c r="BT166"/>
    </row>
    <row r="167" spans="1:72" x14ac:dyDescent="0.35">
      <c r="A167" s="4">
        <v>166</v>
      </c>
      <c r="B167" s="4" t="s">
        <v>5</v>
      </c>
      <c r="C167" s="5">
        <v>1150</v>
      </c>
      <c r="D167" s="5">
        <v>10750</v>
      </c>
      <c r="E167" s="2"/>
      <c r="F167" s="2"/>
      <c r="G167" s="2"/>
      <c r="H167" s="2"/>
      <c r="I167" s="2"/>
      <c r="J167" s="2"/>
      <c r="K167" s="2"/>
      <c r="L167" s="2"/>
      <c r="M167" s="2"/>
      <c r="N167" s="4">
        <v>166</v>
      </c>
      <c r="O167" s="4" t="s">
        <v>5</v>
      </c>
      <c r="P167" s="4">
        <f t="shared" si="8"/>
        <v>0</v>
      </c>
      <c r="Q167" s="5">
        <v>1150</v>
      </c>
      <c r="R167" s="5">
        <v>10750</v>
      </c>
      <c r="T167" s="20">
        <v>142</v>
      </c>
      <c r="U167" s="20">
        <v>8153.820551569559</v>
      </c>
      <c r="V167" s="20">
        <v>-353.82055156955903</v>
      </c>
      <c r="W167"/>
      <c r="X167"/>
      <c r="Y167"/>
      <c r="Z167"/>
      <c r="AA167"/>
      <c r="AB167"/>
      <c r="AE167" s="4">
        <v>166</v>
      </c>
      <c r="AF167" s="4" t="s">
        <v>5</v>
      </c>
      <c r="AG167" s="4">
        <f t="shared" si="9"/>
        <v>0</v>
      </c>
      <c r="AH167" s="5">
        <v>1150</v>
      </c>
      <c r="AI167" s="5">
        <f t="shared" si="10"/>
        <v>1322500</v>
      </c>
      <c r="AJ167" s="5">
        <f t="shared" si="11"/>
        <v>0</v>
      </c>
      <c r="AK167" s="5">
        <v>10750</v>
      </c>
      <c r="AM167" s="20">
        <v>142</v>
      </c>
      <c r="AN167" s="20">
        <v>8112.5265603099633</v>
      </c>
      <c r="AO167" s="20">
        <v>-312.52656030996332</v>
      </c>
      <c r="AP167"/>
      <c r="AQ167"/>
      <c r="AR167"/>
      <c r="AS167"/>
      <c r="AT167"/>
      <c r="AU167"/>
      <c r="AY167" s="20">
        <v>141</v>
      </c>
      <c r="AZ167" s="20">
        <v>10241.107266377094</v>
      </c>
      <c r="BA167" s="20">
        <v>-641.10726637709377</v>
      </c>
      <c r="BB167"/>
      <c r="BC167"/>
      <c r="BD167"/>
      <c r="BE167"/>
      <c r="BF167"/>
      <c r="BG167"/>
      <c r="BL167" s="20">
        <v>140</v>
      </c>
      <c r="BM167" s="20">
        <v>12767.356354105974</v>
      </c>
      <c r="BN167" s="20">
        <v>1532.6436458940261</v>
      </c>
      <c r="BO167"/>
      <c r="BP167"/>
      <c r="BQ167"/>
      <c r="BR167"/>
      <c r="BS167"/>
      <c r="BT167"/>
    </row>
    <row r="168" spans="1:72" x14ac:dyDescent="0.35">
      <c r="A168" s="4">
        <v>167</v>
      </c>
      <c r="B168" s="4" t="s">
        <v>5</v>
      </c>
      <c r="C168" s="5">
        <v>2800</v>
      </c>
      <c r="D168" s="5">
        <v>21500</v>
      </c>
      <c r="E168" s="2"/>
      <c r="F168" s="2"/>
      <c r="G168" s="2"/>
      <c r="H168" s="2"/>
      <c r="I168" s="2"/>
      <c r="J168" s="2"/>
      <c r="K168" s="2"/>
      <c r="L168" s="2"/>
      <c r="M168" s="2"/>
      <c r="N168" s="4">
        <v>167</v>
      </c>
      <c r="O168" s="4" t="s">
        <v>5</v>
      </c>
      <c r="P168" s="4">
        <f t="shared" si="8"/>
        <v>0</v>
      </c>
      <c r="Q168" s="5">
        <v>2800</v>
      </c>
      <c r="R168" s="5">
        <v>21500</v>
      </c>
      <c r="T168" s="20">
        <v>143</v>
      </c>
      <c r="U168" s="20">
        <v>13982.51134175398</v>
      </c>
      <c r="V168" s="20">
        <v>-582.51134175397965</v>
      </c>
      <c r="W168"/>
      <c r="X168"/>
      <c r="Y168"/>
      <c r="Z168"/>
      <c r="AA168"/>
      <c r="AB168"/>
      <c r="AE168" s="4">
        <v>167</v>
      </c>
      <c r="AF168" s="4" t="s">
        <v>5</v>
      </c>
      <c r="AG168" s="4">
        <f t="shared" si="9"/>
        <v>0</v>
      </c>
      <c r="AH168" s="5">
        <v>2800</v>
      </c>
      <c r="AI168" s="5">
        <f t="shared" si="10"/>
        <v>7840000</v>
      </c>
      <c r="AJ168" s="5">
        <f t="shared" si="11"/>
        <v>0</v>
      </c>
      <c r="AK168" s="5">
        <v>21500</v>
      </c>
      <c r="AM168" s="20">
        <v>143</v>
      </c>
      <c r="AN168" s="20">
        <v>14007.245098220072</v>
      </c>
      <c r="AO168" s="20">
        <v>-607.24509822007167</v>
      </c>
      <c r="AP168"/>
      <c r="AQ168"/>
      <c r="AR168"/>
      <c r="AS168"/>
      <c r="AT168"/>
      <c r="AU168"/>
      <c r="AY168" s="20">
        <v>142</v>
      </c>
      <c r="AZ168" s="20">
        <v>8659.5180648756541</v>
      </c>
      <c r="BA168" s="20">
        <v>-859.51806487565409</v>
      </c>
      <c r="BB168"/>
      <c r="BC168"/>
      <c r="BD168"/>
      <c r="BE168"/>
      <c r="BF168"/>
      <c r="BG168"/>
      <c r="BL168" s="20">
        <v>141</v>
      </c>
      <c r="BM168" s="20">
        <v>10014.820457212089</v>
      </c>
      <c r="BN168" s="20">
        <v>-414.82045721208851</v>
      </c>
      <c r="BO168"/>
      <c r="BP168"/>
      <c r="BQ168"/>
      <c r="BR168"/>
      <c r="BS168"/>
      <c r="BT168"/>
    </row>
    <row r="169" spans="1:72" x14ac:dyDescent="0.35">
      <c r="A169" s="4">
        <v>168</v>
      </c>
      <c r="B169" s="4" t="s">
        <v>4</v>
      </c>
      <c r="C169" s="5">
        <v>1600</v>
      </c>
      <c r="D169" s="5">
        <v>10350</v>
      </c>
      <c r="E169" s="2"/>
      <c r="F169" s="2"/>
      <c r="G169" s="2"/>
      <c r="H169" s="2"/>
      <c r="I169" s="2"/>
      <c r="J169" s="2"/>
      <c r="K169" s="2"/>
      <c r="L169" s="2"/>
      <c r="M169" s="2"/>
      <c r="N169" s="4">
        <v>168</v>
      </c>
      <c r="O169" s="4" t="s">
        <v>4</v>
      </c>
      <c r="P169" s="4">
        <f t="shared" si="8"/>
        <v>1</v>
      </c>
      <c r="Q169" s="5">
        <v>1600</v>
      </c>
      <c r="R169" s="5">
        <v>10350</v>
      </c>
      <c r="T169" s="20">
        <v>144</v>
      </c>
      <c r="U169" s="20">
        <v>12823.809539168678</v>
      </c>
      <c r="V169" s="20">
        <v>-2173.8095391686784</v>
      </c>
      <c r="W169"/>
      <c r="X169"/>
      <c r="Y169"/>
      <c r="Z169"/>
      <c r="AA169"/>
      <c r="AB169"/>
      <c r="AE169" s="4">
        <v>168</v>
      </c>
      <c r="AF169" s="4" t="s">
        <v>4</v>
      </c>
      <c r="AG169" s="4">
        <f t="shared" si="9"/>
        <v>1</v>
      </c>
      <c r="AH169" s="5">
        <v>1600</v>
      </c>
      <c r="AI169" s="5">
        <f t="shared" si="10"/>
        <v>2560000</v>
      </c>
      <c r="AJ169" s="5">
        <f t="shared" si="11"/>
        <v>1600</v>
      </c>
      <c r="AK169" s="5">
        <v>10350</v>
      </c>
      <c r="AM169" s="20">
        <v>144</v>
      </c>
      <c r="AN169" s="20">
        <v>12813.656064427187</v>
      </c>
      <c r="AO169" s="20">
        <v>-2163.6560644271867</v>
      </c>
      <c r="AP169"/>
      <c r="AQ169"/>
      <c r="AR169"/>
      <c r="AS169"/>
      <c r="AT169"/>
      <c r="AU169"/>
      <c r="AY169" s="20">
        <v>143</v>
      </c>
      <c r="AZ169" s="20">
        <v>13500.236655507113</v>
      </c>
      <c r="BA169" s="20">
        <v>-100.23665550711303</v>
      </c>
      <c r="BB169"/>
      <c r="BC169"/>
      <c r="BD169"/>
      <c r="BE169"/>
      <c r="BF169"/>
      <c r="BG169"/>
      <c r="BL169" s="20">
        <v>142</v>
      </c>
      <c r="BM169" s="20">
        <v>8926.8672879616806</v>
      </c>
      <c r="BN169" s="20">
        <v>-1126.8672879616806</v>
      </c>
      <c r="BO169"/>
      <c r="BP169"/>
      <c r="BQ169"/>
      <c r="BR169"/>
      <c r="BS169"/>
      <c r="BT169"/>
    </row>
    <row r="170" spans="1:72" x14ac:dyDescent="0.35">
      <c r="A170" s="4">
        <v>169</v>
      </c>
      <c r="B170" s="4" t="s">
        <v>5</v>
      </c>
      <c r="C170" s="5">
        <v>2200</v>
      </c>
      <c r="D170" s="5">
        <v>18250</v>
      </c>
      <c r="E170" s="2"/>
      <c r="F170" s="2"/>
      <c r="G170" s="2"/>
      <c r="H170" s="2"/>
      <c r="I170" s="2"/>
      <c r="J170" s="2"/>
      <c r="K170" s="2"/>
      <c r="L170" s="2"/>
      <c r="M170" s="2"/>
      <c r="N170" s="4">
        <v>169</v>
      </c>
      <c r="O170" s="4" t="s">
        <v>5</v>
      </c>
      <c r="P170" s="4">
        <f t="shared" si="8"/>
        <v>0</v>
      </c>
      <c r="Q170" s="5">
        <v>2200</v>
      </c>
      <c r="R170" s="5">
        <v>18250</v>
      </c>
      <c r="T170" s="20">
        <v>145</v>
      </c>
      <c r="U170" s="20">
        <v>9891.8732554475137</v>
      </c>
      <c r="V170" s="20">
        <v>-891.87325544751366</v>
      </c>
      <c r="W170"/>
      <c r="X170"/>
      <c r="Y170"/>
      <c r="Z170"/>
      <c r="AA170"/>
      <c r="AB170"/>
      <c r="AE170" s="4">
        <v>169</v>
      </c>
      <c r="AF170" s="4" t="s">
        <v>5</v>
      </c>
      <c r="AG170" s="4">
        <f t="shared" si="9"/>
        <v>0</v>
      </c>
      <c r="AH170" s="5">
        <v>2200</v>
      </c>
      <c r="AI170" s="5">
        <f t="shared" si="10"/>
        <v>4840000</v>
      </c>
      <c r="AJ170" s="5">
        <f t="shared" si="11"/>
        <v>0</v>
      </c>
      <c r="AK170" s="5">
        <v>18250</v>
      </c>
      <c r="AM170" s="20">
        <v>145</v>
      </c>
      <c r="AN170" s="20">
        <v>9902.9101109992916</v>
      </c>
      <c r="AO170" s="20">
        <v>-902.91011099929165</v>
      </c>
      <c r="AP170"/>
      <c r="AQ170"/>
      <c r="AR170"/>
      <c r="AS170"/>
      <c r="AT170"/>
      <c r="AU170"/>
      <c r="AY170" s="20">
        <v>144</v>
      </c>
      <c r="AZ170" s="20">
        <v>12567.962674388818</v>
      </c>
      <c r="BA170" s="20">
        <v>-1917.9626743888184</v>
      </c>
      <c r="BB170"/>
      <c r="BC170"/>
      <c r="BD170"/>
      <c r="BE170"/>
      <c r="BF170"/>
      <c r="BG170"/>
      <c r="BL170" s="20">
        <v>143</v>
      </c>
      <c r="BM170" s="20">
        <v>13589.862036715167</v>
      </c>
      <c r="BN170" s="20">
        <v>-189.86203671516705</v>
      </c>
      <c r="BO170"/>
      <c r="BP170"/>
      <c r="BQ170"/>
      <c r="BR170"/>
      <c r="BS170"/>
      <c r="BT170"/>
    </row>
    <row r="171" spans="1:72" x14ac:dyDescent="0.35">
      <c r="A171" s="4">
        <v>170</v>
      </c>
      <c r="B171" s="4" t="s">
        <v>5</v>
      </c>
      <c r="C171" s="5">
        <v>1650</v>
      </c>
      <c r="D171" s="5">
        <v>12700</v>
      </c>
      <c r="E171" s="2"/>
      <c r="F171" s="2"/>
      <c r="G171" s="2"/>
      <c r="H171" s="2"/>
      <c r="I171" s="2"/>
      <c r="J171" s="2"/>
      <c r="K171" s="2"/>
      <c r="L171" s="2"/>
      <c r="M171" s="2"/>
      <c r="N171" s="4">
        <v>170</v>
      </c>
      <c r="O171" s="4" t="s">
        <v>5</v>
      </c>
      <c r="P171" s="4">
        <f t="shared" si="8"/>
        <v>0</v>
      </c>
      <c r="Q171" s="5">
        <v>1650</v>
      </c>
      <c r="R171" s="5">
        <v>12700</v>
      </c>
      <c r="T171" s="20">
        <v>146</v>
      </c>
      <c r="U171" s="20">
        <v>16589.590397570912</v>
      </c>
      <c r="V171" s="20">
        <v>-489.59039757091159</v>
      </c>
      <c r="W171"/>
      <c r="X171"/>
      <c r="Y171"/>
      <c r="Z171"/>
      <c r="AA171"/>
      <c r="AB171"/>
      <c r="AE171" s="4">
        <v>170</v>
      </c>
      <c r="AF171" s="4" t="s">
        <v>5</v>
      </c>
      <c r="AG171" s="4">
        <f t="shared" si="9"/>
        <v>0</v>
      </c>
      <c r="AH171" s="5">
        <v>1650</v>
      </c>
      <c r="AI171" s="5">
        <f t="shared" si="10"/>
        <v>2722500</v>
      </c>
      <c r="AJ171" s="5">
        <f t="shared" si="11"/>
        <v>0</v>
      </c>
      <c r="AK171" s="5">
        <v>12700</v>
      </c>
      <c r="AM171" s="20">
        <v>146</v>
      </c>
      <c r="AN171" s="20">
        <v>16692.820424254063</v>
      </c>
      <c r="AO171" s="20">
        <v>-592.82042425406325</v>
      </c>
      <c r="AP171"/>
      <c r="AQ171"/>
      <c r="AR171"/>
      <c r="AS171"/>
      <c r="AT171"/>
      <c r="AU171"/>
      <c r="AY171" s="20">
        <v>145</v>
      </c>
      <c r="AZ171" s="20">
        <v>9566.474507015264</v>
      </c>
      <c r="BA171" s="20">
        <v>-566.47450701526395</v>
      </c>
      <c r="BB171"/>
      <c r="BC171"/>
      <c r="BD171"/>
      <c r="BE171"/>
      <c r="BF171"/>
      <c r="BG171"/>
      <c r="BL171" s="20">
        <v>144</v>
      </c>
      <c r="BM171" s="20">
        <v>12518.515413553476</v>
      </c>
      <c r="BN171" s="20">
        <v>-1868.5154135534758</v>
      </c>
      <c r="BO171"/>
      <c r="BP171"/>
      <c r="BQ171"/>
      <c r="BR171"/>
      <c r="BS171"/>
      <c r="BT171"/>
    </row>
    <row r="172" spans="1:72" x14ac:dyDescent="0.35">
      <c r="A172" s="4">
        <v>171</v>
      </c>
      <c r="B172" s="4" t="s">
        <v>4</v>
      </c>
      <c r="C172" s="5">
        <v>1350</v>
      </c>
      <c r="D172" s="5">
        <v>11150</v>
      </c>
      <c r="E172" s="2"/>
      <c r="F172" s="2"/>
      <c r="G172" s="2"/>
      <c r="H172" s="2"/>
      <c r="I172" s="2"/>
      <c r="J172" s="2"/>
      <c r="K172" s="2"/>
      <c r="L172" s="2"/>
      <c r="M172" s="2"/>
      <c r="N172" s="4">
        <v>171</v>
      </c>
      <c r="O172" s="4" t="s">
        <v>4</v>
      </c>
      <c r="P172" s="4">
        <f t="shared" si="8"/>
        <v>1</v>
      </c>
      <c r="Q172" s="5">
        <v>1350</v>
      </c>
      <c r="R172" s="5">
        <v>11150</v>
      </c>
      <c r="T172" s="20">
        <v>147</v>
      </c>
      <c r="U172" s="20">
        <v>11954.783187229701</v>
      </c>
      <c r="V172" s="20">
        <v>845.21681277029893</v>
      </c>
      <c r="W172"/>
      <c r="X172"/>
      <c r="Y172"/>
      <c r="Z172"/>
      <c r="AA172"/>
      <c r="AB172"/>
      <c r="AE172" s="4">
        <v>171</v>
      </c>
      <c r="AF172" s="4" t="s">
        <v>4</v>
      </c>
      <c r="AG172" s="4">
        <f t="shared" si="9"/>
        <v>1</v>
      </c>
      <c r="AH172" s="5">
        <v>1350</v>
      </c>
      <c r="AI172" s="5">
        <f t="shared" si="10"/>
        <v>1822500</v>
      </c>
      <c r="AJ172" s="5">
        <f t="shared" si="11"/>
        <v>1350</v>
      </c>
      <c r="AK172" s="5">
        <v>11150</v>
      </c>
      <c r="AM172" s="20">
        <v>147</v>
      </c>
      <c r="AN172" s="20">
        <v>11918.464289082523</v>
      </c>
      <c r="AO172" s="20">
        <v>881.53571091747654</v>
      </c>
      <c r="AP172"/>
      <c r="AQ172"/>
      <c r="AR172"/>
      <c r="AS172"/>
      <c r="AT172"/>
      <c r="AU172"/>
      <c r="AY172" s="20">
        <v>146</v>
      </c>
      <c r="AZ172" s="20">
        <v>16556.189445622054</v>
      </c>
      <c r="BA172" s="20">
        <v>-456.18944562205434</v>
      </c>
      <c r="BB172"/>
      <c r="BC172"/>
      <c r="BD172"/>
      <c r="BE172"/>
      <c r="BF172"/>
      <c r="BG172"/>
      <c r="BL172" s="20">
        <v>145</v>
      </c>
      <c r="BM172" s="20">
        <v>9538.1951093677271</v>
      </c>
      <c r="BN172" s="20">
        <v>-538.19510936772713</v>
      </c>
      <c r="BO172"/>
      <c r="BP172"/>
      <c r="BQ172"/>
      <c r="BR172"/>
      <c r="BS172"/>
      <c r="BT172"/>
    </row>
    <row r="173" spans="1:72" x14ac:dyDescent="0.35">
      <c r="A173" s="4">
        <v>172</v>
      </c>
      <c r="B173" s="4" t="s">
        <v>5</v>
      </c>
      <c r="C173" s="5">
        <v>1450</v>
      </c>
      <c r="D173" s="5">
        <v>13700</v>
      </c>
      <c r="E173" s="2"/>
      <c r="F173" s="2"/>
      <c r="G173" s="2"/>
      <c r="H173" s="2"/>
      <c r="I173" s="2"/>
      <c r="J173" s="2"/>
      <c r="K173" s="2"/>
      <c r="L173" s="2"/>
      <c r="M173" s="2"/>
      <c r="N173" s="4">
        <v>172</v>
      </c>
      <c r="O173" s="4" t="s">
        <v>5</v>
      </c>
      <c r="P173" s="4">
        <f t="shared" si="8"/>
        <v>0</v>
      </c>
      <c r="Q173" s="5">
        <v>1450</v>
      </c>
      <c r="R173" s="5">
        <v>13700</v>
      </c>
      <c r="T173" s="20">
        <v>148</v>
      </c>
      <c r="U173" s="20">
        <v>20355.371255973143</v>
      </c>
      <c r="V173" s="20">
        <v>-1105.371255973143</v>
      </c>
      <c r="W173"/>
      <c r="X173"/>
      <c r="Y173"/>
      <c r="Z173"/>
      <c r="AA173"/>
      <c r="AB173"/>
      <c r="AE173" s="4">
        <v>172</v>
      </c>
      <c r="AF173" s="4" t="s">
        <v>5</v>
      </c>
      <c r="AG173" s="4">
        <f t="shared" si="9"/>
        <v>0</v>
      </c>
      <c r="AH173" s="5">
        <v>1450</v>
      </c>
      <c r="AI173" s="5">
        <f t="shared" si="10"/>
        <v>2102500</v>
      </c>
      <c r="AJ173" s="5">
        <f t="shared" si="11"/>
        <v>0</v>
      </c>
      <c r="AK173" s="5">
        <v>13700</v>
      </c>
      <c r="AM173" s="20">
        <v>148</v>
      </c>
      <c r="AN173" s="20">
        <v>20571.984784080938</v>
      </c>
      <c r="AO173" s="20">
        <v>-1321.984784080938</v>
      </c>
      <c r="AP173"/>
      <c r="AQ173"/>
      <c r="AR173"/>
      <c r="AS173"/>
      <c r="AT173"/>
      <c r="AU173"/>
      <c r="AY173" s="20">
        <v>147</v>
      </c>
      <c r="AZ173" s="20">
        <v>12040.766273888337</v>
      </c>
      <c r="BA173" s="20">
        <v>759.23372611166269</v>
      </c>
      <c r="BB173"/>
      <c r="BC173"/>
      <c r="BD173"/>
      <c r="BE173"/>
      <c r="BF173"/>
      <c r="BG173"/>
      <c r="BL173" s="20">
        <v>146</v>
      </c>
      <c r="BM173" s="20">
        <v>16741.224833108088</v>
      </c>
      <c r="BN173" s="20">
        <v>-641.22483310808821</v>
      </c>
      <c r="BO173"/>
      <c r="BP173"/>
      <c r="BQ173"/>
      <c r="BR173"/>
      <c r="BS173"/>
      <c r="BT173"/>
    </row>
    <row r="174" spans="1:72" x14ac:dyDescent="0.35">
      <c r="A174" s="4">
        <v>173</v>
      </c>
      <c r="B174" s="4" t="s">
        <v>5</v>
      </c>
      <c r="C174" s="5">
        <v>2150</v>
      </c>
      <c r="D174" s="5">
        <v>18250</v>
      </c>
      <c r="E174" s="2"/>
      <c r="F174" s="2"/>
      <c r="G174" s="2"/>
      <c r="H174" s="2"/>
      <c r="I174" s="2"/>
      <c r="J174" s="2"/>
      <c r="K174" s="2"/>
      <c r="L174" s="2"/>
      <c r="M174" s="2"/>
      <c r="N174" s="4">
        <v>173</v>
      </c>
      <c r="O174" s="4" t="s">
        <v>5</v>
      </c>
      <c r="P174" s="4">
        <f t="shared" si="8"/>
        <v>0</v>
      </c>
      <c r="Q174" s="5">
        <v>2150</v>
      </c>
      <c r="R174" s="5">
        <v>18250</v>
      </c>
      <c r="T174" s="20">
        <v>149</v>
      </c>
      <c r="U174" s="20">
        <v>8153.820551569559</v>
      </c>
      <c r="V174" s="20">
        <v>196.17944843044097</v>
      </c>
      <c r="W174"/>
      <c r="X174"/>
      <c r="Y174"/>
      <c r="Z174"/>
      <c r="AA174"/>
      <c r="AB174"/>
      <c r="AE174" s="4">
        <v>173</v>
      </c>
      <c r="AF174" s="4" t="s">
        <v>5</v>
      </c>
      <c r="AG174" s="4">
        <f t="shared" si="9"/>
        <v>0</v>
      </c>
      <c r="AH174" s="5">
        <v>2150</v>
      </c>
      <c r="AI174" s="5">
        <f t="shared" si="10"/>
        <v>4622500</v>
      </c>
      <c r="AJ174" s="5">
        <f t="shared" si="11"/>
        <v>0</v>
      </c>
      <c r="AK174" s="5">
        <v>18250</v>
      </c>
      <c r="AM174" s="20">
        <v>149</v>
      </c>
      <c r="AN174" s="20">
        <v>8112.5265603099633</v>
      </c>
      <c r="AO174" s="20">
        <v>237.47343969003668</v>
      </c>
      <c r="AP174"/>
      <c r="AQ174"/>
      <c r="AR174"/>
      <c r="AS174"/>
      <c r="AT174"/>
      <c r="AU174"/>
      <c r="AY174" s="20">
        <v>148</v>
      </c>
      <c r="AZ174" s="20">
        <v>23312.943399918433</v>
      </c>
      <c r="BA174" s="20">
        <v>-4062.943399918433</v>
      </c>
      <c r="BB174"/>
      <c r="BC174"/>
      <c r="BD174"/>
      <c r="BE174"/>
      <c r="BF174"/>
      <c r="BG174"/>
      <c r="BL174" s="20">
        <v>147</v>
      </c>
      <c r="BM174" s="20">
        <v>11847.975452847688</v>
      </c>
      <c r="BN174" s="20">
        <v>952.02454715231215</v>
      </c>
      <c r="BO174"/>
      <c r="BP174"/>
      <c r="BQ174"/>
      <c r="BR174"/>
      <c r="BS174"/>
      <c r="BT174"/>
    </row>
    <row r="175" spans="1:72" x14ac:dyDescent="0.35">
      <c r="A175" s="4">
        <v>174</v>
      </c>
      <c r="B175" s="4" t="s">
        <v>4</v>
      </c>
      <c r="C175" s="5">
        <v>1100</v>
      </c>
      <c r="D175" s="5">
        <v>10850</v>
      </c>
      <c r="E175" s="2"/>
      <c r="F175" s="2"/>
      <c r="G175" s="2"/>
      <c r="H175" s="2"/>
      <c r="I175" s="2"/>
      <c r="J175" s="2"/>
      <c r="K175" s="2"/>
      <c r="L175" s="2"/>
      <c r="M175" s="2"/>
      <c r="N175" s="4">
        <v>174</v>
      </c>
      <c r="O175" s="4" t="s">
        <v>4</v>
      </c>
      <c r="P175" s="4">
        <f t="shared" si="8"/>
        <v>1</v>
      </c>
      <c r="Q175" s="5">
        <v>1100</v>
      </c>
      <c r="R175" s="5">
        <v>10850</v>
      </c>
      <c r="T175" s="20">
        <v>150</v>
      </c>
      <c r="U175" s="20">
        <v>14851.537693692957</v>
      </c>
      <c r="V175" s="20">
        <v>-1451.537693692957</v>
      </c>
      <c r="W175"/>
      <c r="X175"/>
      <c r="Y175"/>
      <c r="Z175"/>
      <c r="AA175"/>
      <c r="AB175"/>
      <c r="AE175" s="4">
        <v>174</v>
      </c>
      <c r="AF175" s="4" t="s">
        <v>4</v>
      </c>
      <c r="AG175" s="4">
        <f t="shared" si="9"/>
        <v>1</v>
      </c>
      <c r="AH175" s="5">
        <v>1100</v>
      </c>
      <c r="AI175" s="5">
        <f t="shared" si="10"/>
        <v>1210000</v>
      </c>
      <c r="AJ175" s="5">
        <f t="shared" si="11"/>
        <v>1100</v>
      </c>
      <c r="AK175" s="5">
        <v>10850</v>
      </c>
      <c r="AM175" s="20">
        <v>150</v>
      </c>
      <c r="AN175" s="20">
        <v>14902.436873564735</v>
      </c>
      <c r="AO175" s="20">
        <v>-1502.4368735647349</v>
      </c>
      <c r="AP175"/>
      <c r="AQ175"/>
      <c r="AR175"/>
      <c r="AS175"/>
      <c r="AT175"/>
      <c r="AU175"/>
      <c r="AY175" s="20">
        <v>149</v>
      </c>
      <c r="AZ175" s="20">
        <v>8659.5180648756541</v>
      </c>
      <c r="BA175" s="20">
        <v>-309.51806487565409</v>
      </c>
      <c r="BB175"/>
      <c r="BC175"/>
      <c r="BD175"/>
      <c r="BE175"/>
      <c r="BF175"/>
      <c r="BG175"/>
      <c r="BL175" s="20">
        <v>148</v>
      </c>
      <c r="BM175" s="20">
        <v>23104.11816946902</v>
      </c>
      <c r="BN175" s="20">
        <v>-3854.1181694690204</v>
      </c>
      <c r="BO175"/>
      <c r="BP175"/>
      <c r="BQ175"/>
      <c r="BR175"/>
      <c r="BS175"/>
      <c r="BT175"/>
    </row>
    <row r="176" spans="1:72" x14ac:dyDescent="0.35">
      <c r="A176" s="4">
        <v>175</v>
      </c>
      <c r="B176" s="4" t="s">
        <v>4</v>
      </c>
      <c r="C176" s="5">
        <v>1200</v>
      </c>
      <c r="D176" s="5">
        <v>8150</v>
      </c>
      <c r="E176" s="2"/>
      <c r="F176" s="2"/>
      <c r="G176" s="2"/>
      <c r="H176" s="2"/>
      <c r="I176" s="2"/>
      <c r="J176" s="2"/>
      <c r="K176" s="2"/>
      <c r="L176" s="2"/>
      <c r="M176" s="2"/>
      <c r="N176" s="4">
        <v>175</v>
      </c>
      <c r="O176" s="4" t="s">
        <v>4</v>
      </c>
      <c r="P176" s="4">
        <f t="shared" si="8"/>
        <v>1</v>
      </c>
      <c r="Q176" s="5">
        <v>1200</v>
      </c>
      <c r="R176" s="5">
        <v>8150</v>
      </c>
      <c r="T176" s="20">
        <v>151</v>
      </c>
      <c r="U176" s="20">
        <v>11375.43228593705</v>
      </c>
      <c r="V176" s="20">
        <v>574.56771406295047</v>
      </c>
      <c r="W176"/>
      <c r="X176"/>
      <c r="Y176"/>
      <c r="Z176"/>
      <c r="AA176"/>
      <c r="AB176"/>
      <c r="AE176" s="4">
        <v>175</v>
      </c>
      <c r="AF176" s="4" t="s">
        <v>4</v>
      </c>
      <c r="AG176" s="4">
        <f t="shared" si="9"/>
        <v>1</v>
      </c>
      <c r="AH176" s="5">
        <v>1200</v>
      </c>
      <c r="AI176" s="5">
        <f t="shared" si="10"/>
        <v>1440000</v>
      </c>
      <c r="AJ176" s="5">
        <f t="shared" si="11"/>
        <v>1200</v>
      </c>
      <c r="AK176" s="5">
        <v>8150</v>
      </c>
      <c r="AM176" s="20">
        <v>151</v>
      </c>
      <c r="AN176" s="20">
        <v>11321.66977218608</v>
      </c>
      <c r="AO176" s="20">
        <v>628.33022781391992</v>
      </c>
      <c r="AP176"/>
      <c r="AQ176"/>
      <c r="AR176"/>
      <c r="AS176"/>
      <c r="AT176"/>
      <c r="AU176"/>
      <c r="AY176" s="20">
        <v>150</v>
      </c>
      <c r="AZ176" s="20">
        <v>14371.451226684076</v>
      </c>
      <c r="BA176" s="20">
        <v>-971.45122668407566</v>
      </c>
      <c r="BB176"/>
      <c r="BC176"/>
      <c r="BD176"/>
      <c r="BE176"/>
      <c r="BF176"/>
      <c r="BG176"/>
      <c r="BL176" s="20">
        <v>149</v>
      </c>
      <c r="BM176" s="20">
        <v>8926.8672879616806</v>
      </c>
      <c r="BN176" s="20">
        <v>-576.86728796168063</v>
      </c>
      <c r="BO176"/>
      <c r="BP176"/>
      <c r="BQ176"/>
      <c r="BR176"/>
      <c r="BS176"/>
      <c r="BT176"/>
    </row>
    <row r="177" spans="1:72" x14ac:dyDescent="0.35">
      <c r="A177" s="4">
        <v>176</v>
      </c>
      <c r="B177" s="4" t="s">
        <v>5</v>
      </c>
      <c r="C177" s="5">
        <v>1550</v>
      </c>
      <c r="D177" s="5">
        <v>12700</v>
      </c>
      <c r="E177" s="2"/>
      <c r="F177" s="2"/>
      <c r="G177" s="2"/>
      <c r="H177" s="2"/>
      <c r="I177" s="2"/>
      <c r="J177" s="2"/>
      <c r="K177" s="2"/>
      <c r="L177" s="2"/>
      <c r="M177" s="2"/>
      <c r="N177" s="4">
        <v>176</v>
      </c>
      <c r="O177" s="4" t="s">
        <v>5</v>
      </c>
      <c r="P177" s="4">
        <f t="shared" si="8"/>
        <v>0</v>
      </c>
      <c r="Q177" s="5">
        <v>1550</v>
      </c>
      <c r="R177" s="5">
        <v>12700</v>
      </c>
      <c r="T177" s="20">
        <v>152</v>
      </c>
      <c r="U177" s="20">
        <v>9022.8469035085363</v>
      </c>
      <c r="V177" s="20">
        <v>327.15309649146366</v>
      </c>
      <c r="W177"/>
      <c r="X177"/>
      <c r="Y177"/>
      <c r="Z177"/>
      <c r="AA177"/>
      <c r="AB177"/>
      <c r="AE177" s="4">
        <v>176</v>
      </c>
      <c r="AF177" s="4" t="s">
        <v>5</v>
      </c>
      <c r="AG177" s="4">
        <f t="shared" si="9"/>
        <v>0</v>
      </c>
      <c r="AH177" s="5">
        <v>1550</v>
      </c>
      <c r="AI177" s="5">
        <f t="shared" si="10"/>
        <v>2402500</v>
      </c>
      <c r="AJ177" s="5">
        <f t="shared" si="11"/>
        <v>0</v>
      </c>
      <c r="AK177" s="5">
        <v>12700</v>
      </c>
      <c r="AM177" s="20">
        <v>152</v>
      </c>
      <c r="AN177" s="20">
        <v>9007.7183356546266</v>
      </c>
      <c r="AO177" s="20">
        <v>342.28166434537343</v>
      </c>
      <c r="AP177"/>
      <c r="AQ177"/>
      <c r="AR177"/>
      <c r="AS177"/>
      <c r="AT177"/>
      <c r="AU177"/>
      <c r="AY177" s="20">
        <v>151</v>
      </c>
      <c r="AZ177" s="20">
        <v>11771.211095144325</v>
      </c>
      <c r="BA177" s="20">
        <v>178.78890485567536</v>
      </c>
      <c r="BB177"/>
      <c r="BC177"/>
      <c r="BD177"/>
      <c r="BE177"/>
      <c r="BF177"/>
      <c r="BG177"/>
      <c r="BL177" s="20">
        <v>150</v>
      </c>
      <c r="BM177" s="20">
        <v>14526.34201075192</v>
      </c>
      <c r="BN177" s="20">
        <v>-1126.3420107519196</v>
      </c>
      <c r="BO177"/>
      <c r="BP177"/>
      <c r="BQ177"/>
      <c r="BR177"/>
      <c r="BS177"/>
      <c r="BT177"/>
    </row>
    <row r="178" spans="1:72" x14ac:dyDescent="0.35">
      <c r="A178" s="4">
        <v>177</v>
      </c>
      <c r="B178" s="4" t="s">
        <v>5</v>
      </c>
      <c r="C178" s="5">
        <v>2000</v>
      </c>
      <c r="D178" s="5">
        <v>14900</v>
      </c>
      <c r="E178" s="2"/>
      <c r="F178" s="2"/>
      <c r="G178" s="2"/>
      <c r="H178" s="2"/>
      <c r="I178" s="2"/>
      <c r="J178" s="2"/>
      <c r="K178" s="2"/>
      <c r="L178" s="2"/>
      <c r="M178" s="2"/>
      <c r="N178" s="4">
        <v>177</v>
      </c>
      <c r="O178" s="4" t="s">
        <v>5</v>
      </c>
      <c r="P178" s="4">
        <f t="shared" si="8"/>
        <v>0</v>
      </c>
      <c r="Q178" s="5">
        <v>2000</v>
      </c>
      <c r="R178" s="5">
        <v>14900</v>
      </c>
      <c r="T178" s="20">
        <v>153</v>
      </c>
      <c r="U178" s="20">
        <v>14272.186792400305</v>
      </c>
      <c r="V178" s="20">
        <v>-672.18679240030542</v>
      </c>
      <c r="W178"/>
      <c r="X178"/>
      <c r="Y178"/>
      <c r="Z178"/>
      <c r="AA178"/>
      <c r="AB178"/>
      <c r="AE178" s="4">
        <v>177</v>
      </c>
      <c r="AF178" s="4" t="s">
        <v>5</v>
      </c>
      <c r="AG178" s="4">
        <f t="shared" si="9"/>
        <v>0</v>
      </c>
      <c r="AH178" s="5">
        <v>2000</v>
      </c>
      <c r="AI178" s="5">
        <f t="shared" si="10"/>
        <v>4000000</v>
      </c>
      <c r="AJ178" s="5">
        <f t="shared" si="11"/>
        <v>0</v>
      </c>
      <c r="AK178" s="5">
        <v>14900</v>
      </c>
      <c r="AM178" s="20">
        <v>153</v>
      </c>
      <c r="AN178" s="20">
        <v>14305.642356668293</v>
      </c>
      <c r="AO178" s="20">
        <v>-705.64235666829336</v>
      </c>
      <c r="AP178"/>
      <c r="AQ178"/>
      <c r="AR178"/>
      <c r="AS178"/>
      <c r="AT178"/>
      <c r="AU178"/>
      <c r="AY178" s="20">
        <v>152</v>
      </c>
      <c r="AZ178" s="20">
        <v>9039.2781065147828</v>
      </c>
      <c r="BA178" s="20">
        <v>310.72189348521715</v>
      </c>
      <c r="BB178"/>
      <c r="BC178"/>
      <c r="BD178"/>
      <c r="BE178"/>
      <c r="BF178"/>
      <c r="BG178"/>
      <c r="BL178" s="20">
        <v>151</v>
      </c>
      <c r="BM178" s="20">
        <v>11464.267863170249</v>
      </c>
      <c r="BN178" s="20">
        <v>485.73213682975074</v>
      </c>
      <c r="BO178"/>
      <c r="BP178"/>
      <c r="BQ178"/>
      <c r="BR178"/>
      <c r="BS178"/>
      <c r="BT178"/>
    </row>
    <row r="179" spans="1:72" x14ac:dyDescent="0.35">
      <c r="A179" s="4">
        <v>178</v>
      </c>
      <c r="B179" s="4" t="s">
        <v>5</v>
      </c>
      <c r="C179" s="5">
        <v>1250</v>
      </c>
      <c r="D179" s="5">
        <v>11300</v>
      </c>
      <c r="E179" s="2"/>
      <c r="F179" s="2"/>
      <c r="G179" s="2"/>
      <c r="H179" s="2"/>
      <c r="I179" s="2"/>
      <c r="J179" s="2"/>
      <c r="K179" s="2"/>
      <c r="L179" s="2"/>
      <c r="M179" s="2"/>
      <c r="N179" s="4">
        <v>178</v>
      </c>
      <c r="O179" s="4" t="s">
        <v>5</v>
      </c>
      <c r="P179" s="4">
        <f t="shared" si="8"/>
        <v>0</v>
      </c>
      <c r="Q179" s="5">
        <v>1250</v>
      </c>
      <c r="R179" s="5">
        <v>11300</v>
      </c>
      <c r="T179" s="20">
        <v>154</v>
      </c>
      <c r="U179" s="20">
        <v>18037.967650802537</v>
      </c>
      <c r="V179" s="20">
        <v>1212.0323491974632</v>
      </c>
      <c r="W179"/>
      <c r="X179"/>
      <c r="Y179"/>
      <c r="Z179"/>
      <c r="AA179"/>
      <c r="AB179"/>
      <c r="AE179" s="4">
        <v>178</v>
      </c>
      <c r="AF179" s="4" t="s">
        <v>5</v>
      </c>
      <c r="AG179" s="4">
        <f t="shared" si="9"/>
        <v>0</v>
      </c>
      <c r="AH179" s="5">
        <v>1250</v>
      </c>
      <c r="AI179" s="5">
        <f t="shared" si="10"/>
        <v>1562500</v>
      </c>
      <c r="AJ179" s="5">
        <f t="shared" si="11"/>
        <v>0</v>
      </c>
      <c r="AK179" s="5">
        <v>11300</v>
      </c>
      <c r="AM179" s="20">
        <v>154</v>
      </c>
      <c r="AN179" s="20">
        <v>18184.806716495172</v>
      </c>
      <c r="AO179" s="20">
        <v>1065.1932835048283</v>
      </c>
      <c r="AP179"/>
      <c r="AQ179"/>
      <c r="AR179"/>
      <c r="AS179"/>
      <c r="AT179"/>
      <c r="AU179"/>
      <c r="AY179" s="20">
        <v>153</v>
      </c>
      <c r="AZ179" s="20">
        <v>13774.259694914839</v>
      </c>
      <c r="BA179" s="20">
        <v>-174.2596949148392</v>
      </c>
      <c r="BB179"/>
      <c r="BC179"/>
      <c r="BD179"/>
      <c r="BE179"/>
      <c r="BF179"/>
      <c r="BG179"/>
      <c r="BL179" s="20">
        <v>152</v>
      </c>
      <c r="BM179" s="20">
        <v>9175.5440529509269</v>
      </c>
      <c r="BN179" s="20">
        <v>174.45594704907307</v>
      </c>
      <c r="BO179"/>
      <c r="BP179"/>
      <c r="BQ179"/>
      <c r="BR179"/>
      <c r="BS179"/>
      <c r="BT179"/>
    </row>
    <row r="180" spans="1:72" x14ac:dyDescent="0.35">
      <c r="A180" s="4">
        <v>179</v>
      </c>
      <c r="B180" s="4" t="s">
        <v>4</v>
      </c>
      <c r="C180" s="5">
        <v>1450</v>
      </c>
      <c r="D180" s="5">
        <v>8950</v>
      </c>
      <c r="E180" s="2"/>
      <c r="F180" s="2"/>
      <c r="G180" s="2"/>
      <c r="H180" s="2"/>
      <c r="I180" s="2"/>
      <c r="J180" s="2"/>
      <c r="K180" s="2"/>
      <c r="L180" s="2"/>
      <c r="M180" s="2"/>
      <c r="N180" s="4">
        <v>179</v>
      </c>
      <c r="O180" s="4" t="s">
        <v>4</v>
      </c>
      <c r="P180" s="4">
        <f t="shared" si="8"/>
        <v>1</v>
      </c>
      <c r="Q180" s="5">
        <v>1450</v>
      </c>
      <c r="R180" s="5">
        <v>8950</v>
      </c>
      <c r="T180" s="20">
        <v>155</v>
      </c>
      <c r="U180" s="20">
        <v>13403.16044046133</v>
      </c>
      <c r="V180" s="20">
        <v>1096.8395595386701</v>
      </c>
      <c r="W180"/>
      <c r="X180"/>
      <c r="Y180"/>
      <c r="Z180"/>
      <c r="AA180"/>
      <c r="AB180"/>
      <c r="AE180" s="4">
        <v>179</v>
      </c>
      <c r="AF180" s="4" t="s">
        <v>4</v>
      </c>
      <c r="AG180" s="4">
        <f t="shared" si="9"/>
        <v>1</v>
      </c>
      <c r="AH180" s="5">
        <v>1450</v>
      </c>
      <c r="AI180" s="5">
        <f t="shared" si="10"/>
        <v>2102500</v>
      </c>
      <c r="AJ180" s="5">
        <f t="shared" si="11"/>
        <v>1450</v>
      </c>
      <c r="AK180" s="5">
        <v>8950</v>
      </c>
      <c r="AM180" s="20">
        <v>155</v>
      </c>
      <c r="AN180" s="20">
        <v>13410.450581323628</v>
      </c>
      <c r="AO180" s="20">
        <v>1089.5494186763717</v>
      </c>
      <c r="AP180"/>
      <c r="AQ180"/>
      <c r="AR180"/>
      <c r="AS180"/>
      <c r="AT180"/>
      <c r="AU180"/>
      <c r="AY180" s="20">
        <v>154</v>
      </c>
      <c r="AZ180" s="20">
        <v>18827.304613480053</v>
      </c>
      <c r="BA180" s="20">
        <v>422.69538651994662</v>
      </c>
      <c r="BB180"/>
      <c r="BC180"/>
      <c r="BD180"/>
      <c r="BE180"/>
      <c r="BF180"/>
      <c r="BG180"/>
      <c r="BL180" s="20">
        <v>153</v>
      </c>
      <c r="BM180" s="20">
        <v>13889.358217902136</v>
      </c>
      <c r="BN180" s="20">
        <v>-289.35821790213595</v>
      </c>
      <c r="BO180"/>
      <c r="BP180"/>
      <c r="BQ180"/>
      <c r="BR180"/>
      <c r="BS180"/>
      <c r="BT180"/>
    </row>
    <row r="181" spans="1:72" x14ac:dyDescent="0.35">
      <c r="A181" s="4">
        <v>180</v>
      </c>
      <c r="B181" s="4" t="s">
        <v>5</v>
      </c>
      <c r="C181" s="5">
        <v>1800</v>
      </c>
      <c r="D181" s="5">
        <v>14800</v>
      </c>
      <c r="E181" s="2"/>
      <c r="F181" s="2"/>
      <c r="G181" s="2"/>
      <c r="H181" s="2"/>
      <c r="I181" s="2"/>
      <c r="J181" s="2"/>
      <c r="K181" s="2"/>
      <c r="L181" s="2"/>
      <c r="M181" s="2"/>
      <c r="N181" s="4">
        <v>180</v>
      </c>
      <c r="O181" s="4" t="s">
        <v>5</v>
      </c>
      <c r="P181" s="4">
        <f t="shared" si="8"/>
        <v>0</v>
      </c>
      <c r="Q181" s="5">
        <v>1800</v>
      </c>
      <c r="R181" s="5">
        <v>14800</v>
      </c>
      <c r="T181" s="20">
        <v>156</v>
      </c>
      <c r="U181" s="20">
        <v>16879.265848217237</v>
      </c>
      <c r="V181" s="20">
        <v>1370.7341517827626</v>
      </c>
      <c r="W181"/>
      <c r="X181"/>
      <c r="Y181"/>
      <c r="Z181"/>
      <c r="AA181"/>
      <c r="AB181"/>
      <c r="AE181" s="4">
        <v>180</v>
      </c>
      <c r="AF181" s="4" t="s">
        <v>5</v>
      </c>
      <c r="AG181" s="4">
        <f t="shared" si="9"/>
        <v>0</v>
      </c>
      <c r="AH181" s="5">
        <v>1800</v>
      </c>
      <c r="AI181" s="5">
        <f t="shared" si="10"/>
        <v>3240000</v>
      </c>
      <c r="AJ181" s="5">
        <f t="shared" si="11"/>
        <v>0</v>
      </c>
      <c r="AK181" s="5">
        <v>14800</v>
      </c>
      <c r="AM181" s="20">
        <v>156</v>
      </c>
      <c r="AN181" s="20">
        <v>16991.217682702285</v>
      </c>
      <c r="AO181" s="20">
        <v>1258.7823172977151</v>
      </c>
      <c r="AP181"/>
      <c r="AQ181"/>
      <c r="AR181"/>
      <c r="AS181"/>
      <c r="AT181"/>
      <c r="AU181"/>
      <c r="AY181" s="20">
        <v>155</v>
      </c>
      <c r="AZ181" s="20">
        <v>13001.336029645443</v>
      </c>
      <c r="BA181" s="20">
        <v>1498.663970354557</v>
      </c>
      <c r="BB181"/>
      <c r="BC181"/>
      <c r="BD181"/>
      <c r="BE181"/>
      <c r="BF181"/>
      <c r="BG181"/>
      <c r="BL181" s="20">
        <v>154</v>
      </c>
      <c r="BM181" s="20">
        <v>18935.21529776687</v>
      </c>
      <c r="BN181" s="20">
        <v>314.78470223312979</v>
      </c>
      <c r="BO181"/>
      <c r="BP181"/>
      <c r="BQ181"/>
      <c r="BR181"/>
      <c r="BS181"/>
      <c r="BT181"/>
    </row>
    <row r="182" spans="1:72" x14ac:dyDescent="0.35">
      <c r="A182" s="4">
        <v>181</v>
      </c>
      <c r="B182" s="4" t="s">
        <v>4</v>
      </c>
      <c r="C182" s="5">
        <v>1300</v>
      </c>
      <c r="D182" s="5">
        <v>8950</v>
      </c>
      <c r="E182" s="2"/>
      <c r="F182" s="2"/>
      <c r="G182" s="2"/>
      <c r="H182" s="2"/>
      <c r="I182" s="2"/>
      <c r="J182" s="2"/>
      <c r="K182" s="2"/>
      <c r="L182" s="2"/>
      <c r="M182" s="2"/>
      <c r="N182" s="4">
        <v>181</v>
      </c>
      <c r="O182" s="4" t="s">
        <v>4</v>
      </c>
      <c r="P182" s="4">
        <f t="shared" si="8"/>
        <v>1</v>
      </c>
      <c r="Q182" s="5">
        <v>1300</v>
      </c>
      <c r="R182" s="5">
        <v>8950</v>
      </c>
      <c r="T182" s="20">
        <v>157</v>
      </c>
      <c r="U182" s="20">
        <v>9891.8732554475137</v>
      </c>
      <c r="V182" s="20">
        <v>-41.873255447513657</v>
      </c>
      <c r="W182"/>
      <c r="X182"/>
      <c r="Y182"/>
      <c r="Z182"/>
      <c r="AA182"/>
      <c r="AB182"/>
      <c r="AE182" s="4">
        <v>181</v>
      </c>
      <c r="AF182" s="4" t="s">
        <v>4</v>
      </c>
      <c r="AG182" s="4">
        <f t="shared" si="9"/>
        <v>1</v>
      </c>
      <c r="AH182" s="5">
        <v>1300</v>
      </c>
      <c r="AI182" s="5">
        <f t="shared" si="10"/>
        <v>1690000</v>
      </c>
      <c r="AJ182" s="5">
        <f t="shared" si="11"/>
        <v>1300</v>
      </c>
      <c r="AK182" s="5">
        <v>8950</v>
      </c>
      <c r="AM182" s="20">
        <v>157</v>
      </c>
      <c r="AN182" s="20">
        <v>9902.9101109992916</v>
      </c>
      <c r="AO182" s="20">
        <v>-52.910110999291646</v>
      </c>
      <c r="AP182"/>
      <c r="AQ182"/>
      <c r="AR182"/>
      <c r="AS182"/>
      <c r="AT182"/>
      <c r="AU182"/>
      <c r="AY182" s="20">
        <v>156</v>
      </c>
      <c r="AZ182" s="20">
        <v>16977.648843891133</v>
      </c>
      <c r="BA182" s="20">
        <v>1272.3511561088671</v>
      </c>
      <c r="BB182"/>
      <c r="BC182"/>
      <c r="BD182"/>
      <c r="BE182"/>
      <c r="BF182"/>
      <c r="BG182"/>
      <c r="BL182" s="20">
        <v>155</v>
      </c>
      <c r="BM182" s="20">
        <v>13028.861104817088</v>
      </c>
      <c r="BN182" s="20">
        <v>1471.1388951829122</v>
      </c>
      <c r="BO182"/>
      <c r="BP182"/>
      <c r="BQ182"/>
      <c r="BR182"/>
      <c r="BS182"/>
      <c r="BT182"/>
    </row>
    <row r="183" spans="1:72" x14ac:dyDescent="0.35">
      <c r="A183" s="4">
        <v>182</v>
      </c>
      <c r="B183" s="4" t="s">
        <v>4</v>
      </c>
      <c r="C183" s="5">
        <v>1200</v>
      </c>
      <c r="D183" s="5">
        <v>7650</v>
      </c>
      <c r="E183" s="2"/>
      <c r="F183" s="2"/>
      <c r="G183" s="2"/>
      <c r="H183" s="2"/>
      <c r="I183" s="2"/>
      <c r="J183" s="2"/>
      <c r="K183" s="2"/>
      <c r="L183" s="2"/>
      <c r="M183" s="2"/>
      <c r="N183" s="4">
        <v>182</v>
      </c>
      <c r="O183" s="4" t="s">
        <v>4</v>
      </c>
      <c r="P183" s="4">
        <f t="shared" si="8"/>
        <v>1</v>
      </c>
      <c r="Q183" s="5">
        <v>1200</v>
      </c>
      <c r="R183" s="5">
        <v>7650</v>
      </c>
      <c r="T183" s="20">
        <v>158</v>
      </c>
      <c r="U183" s="20">
        <v>15430.888594985609</v>
      </c>
      <c r="V183" s="20">
        <v>-1130.8885949856085</v>
      </c>
      <c r="W183"/>
      <c r="X183"/>
      <c r="Y183"/>
      <c r="Z183"/>
      <c r="AA183"/>
      <c r="AB183"/>
      <c r="AE183" s="4">
        <v>182</v>
      </c>
      <c r="AF183" s="4" t="s">
        <v>4</v>
      </c>
      <c r="AG183" s="4">
        <f t="shared" si="9"/>
        <v>1</v>
      </c>
      <c r="AH183" s="5">
        <v>1200</v>
      </c>
      <c r="AI183" s="5">
        <f t="shared" si="10"/>
        <v>1440000</v>
      </c>
      <c r="AJ183" s="5">
        <f t="shared" si="11"/>
        <v>1200</v>
      </c>
      <c r="AK183" s="5">
        <v>7650</v>
      </c>
      <c r="AM183" s="20">
        <v>158</v>
      </c>
      <c r="AN183" s="20">
        <v>15499.231390461178</v>
      </c>
      <c r="AO183" s="20">
        <v>-1199.2313904611783</v>
      </c>
      <c r="AP183"/>
      <c r="AQ183"/>
      <c r="AR183"/>
      <c r="AS183"/>
      <c r="AT183"/>
      <c r="AU183"/>
      <c r="AY183" s="20">
        <v>157</v>
      </c>
      <c r="AZ183" s="20">
        <v>9566.474507015264</v>
      </c>
      <c r="BA183" s="20">
        <v>283.52549298473605</v>
      </c>
      <c r="BB183"/>
      <c r="BC183"/>
      <c r="BD183"/>
      <c r="BE183"/>
      <c r="BF183"/>
      <c r="BG183"/>
      <c r="BL183" s="20">
        <v>156</v>
      </c>
      <c r="BM183" s="20">
        <v>17154.695305722609</v>
      </c>
      <c r="BN183" s="20">
        <v>1095.3046942773908</v>
      </c>
      <c r="BO183"/>
      <c r="BP183"/>
      <c r="BQ183"/>
      <c r="BR183"/>
      <c r="BS183"/>
      <c r="BT183"/>
    </row>
    <row r="184" spans="1:72" x14ac:dyDescent="0.35">
      <c r="A184" s="4">
        <v>183</v>
      </c>
      <c r="B184" s="4" t="s">
        <v>5</v>
      </c>
      <c r="C184" s="5">
        <v>2650</v>
      </c>
      <c r="D184" s="5">
        <v>20000</v>
      </c>
      <c r="E184" s="2"/>
      <c r="F184" s="2"/>
      <c r="G184" s="2"/>
      <c r="H184" s="2"/>
      <c r="I184" s="2"/>
      <c r="J184" s="2"/>
      <c r="K184" s="2"/>
      <c r="L184" s="2"/>
      <c r="M184" s="2"/>
      <c r="N184" s="4">
        <v>183</v>
      </c>
      <c r="O184" s="4" t="s">
        <v>5</v>
      </c>
      <c r="P184" s="4">
        <f t="shared" si="8"/>
        <v>0</v>
      </c>
      <c r="Q184" s="5">
        <v>2650</v>
      </c>
      <c r="R184" s="5">
        <v>20000</v>
      </c>
      <c r="T184" s="20">
        <v>159</v>
      </c>
      <c r="U184" s="20">
        <v>9022.8469035085363</v>
      </c>
      <c r="V184" s="20">
        <v>-322.84690350853634</v>
      </c>
      <c r="W184"/>
      <c r="X184"/>
      <c r="Y184"/>
      <c r="Z184"/>
      <c r="AA184"/>
      <c r="AB184"/>
      <c r="AE184" s="4">
        <v>183</v>
      </c>
      <c r="AF184" s="4" t="s">
        <v>5</v>
      </c>
      <c r="AG184" s="4">
        <f t="shared" si="9"/>
        <v>0</v>
      </c>
      <c r="AH184" s="5">
        <v>2650</v>
      </c>
      <c r="AI184" s="5">
        <f t="shared" si="10"/>
        <v>7022500</v>
      </c>
      <c r="AJ184" s="5">
        <f t="shared" si="11"/>
        <v>0</v>
      </c>
      <c r="AK184" s="5">
        <v>20000</v>
      </c>
      <c r="AM184" s="20">
        <v>159</v>
      </c>
      <c r="AN184" s="20">
        <v>9007.7183356546266</v>
      </c>
      <c r="AO184" s="20">
        <v>-307.71833565462657</v>
      </c>
      <c r="AP184"/>
      <c r="AQ184"/>
      <c r="AR184"/>
      <c r="AS184"/>
      <c r="AT184"/>
      <c r="AU184"/>
      <c r="AY184" s="20">
        <v>158</v>
      </c>
      <c r="AZ184" s="20">
        <v>15034.170029058359</v>
      </c>
      <c r="BA184" s="20">
        <v>-734.17002905835943</v>
      </c>
      <c r="BB184"/>
      <c r="BC184"/>
      <c r="BD184"/>
      <c r="BE184"/>
      <c r="BF184"/>
      <c r="BG184"/>
      <c r="BL184" s="20">
        <v>157</v>
      </c>
      <c r="BM184" s="20">
        <v>9538.1951093677271</v>
      </c>
      <c r="BN184" s="20">
        <v>311.80489063227287</v>
      </c>
      <c r="BO184"/>
      <c r="BP184"/>
      <c r="BQ184"/>
      <c r="BR184"/>
      <c r="BS184"/>
      <c r="BT184"/>
    </row>
    <row r="185" spans="1:72" x14ac:dyDescent="0.35">
      <c r="A185" s="4">
        <v>184</v>
      </c>
      <c r="B185" s="4" t="s">
        <v>5</v>
      </c>
      <c r="C185" s="5">
        <v>1500</v>
      </c>
      <c r="D185" s="5">
        <v>12100</v>
      </c>
      <c r="E185" s="2"/>
      <c r="F185" s="2"/>
      <c r="G185" s="2"/>
      <c r="H185" s="2"/>
      <c r="I185" s="2"/>
      <c r="J185" s="2"/>
      <c r="K185" s="2"/>
      <c r="L185" s="2"/>
      <c r="M185" s="2"/>
      <c r="N185" s="4">
        <v>184</v>
      </c>
      <c r="O185" s="4" t="s">
        <v>5</v>
      </c>
      <c r="P185" s="4">
        <f t="shared" si="8"/>
        <v>0</v>
      </c>
      <c r="Q185" s="5">
        <v>1500</v>
      </c>
      <c r="R185" s="5">
        <v>12100</v>
      </c>
      <c r="T185" s="20">
        <v>160</v>
      </c>
      <c r="U185" s="20">
        <v>12244.458637876027</v>
      </c>
      <c r="V185" s="20">
        <v>-244.45863787602684</v>
      </c>
      <c r="W185"/>
      <c r="X185"/>
      <c r="Y185"/>
      <c r="Z185"/>
      <c r="AA185"/>
      <c r="AB185"/>
      <c r="AE185" s="4">
        <v>184</v>
      </c>
      <c r="AF185" s="4" t="s">
        <v>5</v>
      </c>
      <c r="AG185" s="4">
        <f t="shared" si="9"/>
        <v>0</v>
      </c>
      <c r="AH185" s="5">
        <v>1500</v>
      </c>
      <c r="AI185" s="5">
        <f t="shared" si="10"/>
        <v>2250000</v>
      </c>
      <c r="AJ185" s="5">
        <f t="shared" si="11"/>
        <v>0</v>
      </c>
      <c r="AK185" s="5">
        <v>12100</v>
      </c>
      <c r="AM185" s="20">
        <v>160</v>
      </c>
      <c r="AN185" s="20">
        <v>12216.861547530745</v>
      </c>
      <c r="AO185" s="20">
        <v>-216.86154753074516</v>
      </c>
      <c r="AP185"/>
      <c r="AQ185"/>
      <c r="AR185"/>
      <c r="AS185"/>
      <c r="AT185"/>
      <c r="AU185"/>
      <c r="AY185" s="20">
        <v>159</v>
      </c>
      <c r="AZ185" s="20">
        <v>9039.2781065147828</v>
      </c>
      <c r="BA185" s="20">
        <v>-339.27810651478285</v>
      </c>
      <c r="BB185"/>
      <c r="BC185"/>
      <c r="BD185"/>
      <c r="BE185"/>
      <c r="BF185"/>
      <c r="BG185"/>
      <c r="BL185" s="20">
        <v>158</v>
      </c>
      <c r="BM185" s="20">
        <v>15213.981044236174</v>
      </c>
      <c r="BN185" s="20">
        <v>-913.98104423617406</v>
      </c>
      <c r="BO185"/>
      <c r="BP185"/>
      <c r="BQ185"/>
      <c r="BR185"/>
      <c r="BS185"/>
      <c r="BT185"/>
    </row>
    <row r="186" spans="1:72" x14ac:dyDescent="0.35">
      <c r="A186" s="4">
        <v>185</v>
      </c>
      <c r="B186" s="4" t="s">
        <v>5</v>
      </c>
      <c r="C186" s="5">
        <v>1950</v>
      </c>
      <c r="D186" s="5">
        <v>16300</v>
      </c>
      <c r="E186" s="2"/>
      <c r="F186" s="2"/>
      <c r="G186" s="2"/>
      <c r="H186" s="2"/>
      <c r="I186" s="2"/>
      <c r="J186" s="2"/>
      <c r="K186" s="2"/>
      <c r="L186" s="2"/>
      <c r="M186" s="2"/>
      <c r="N186" s="4">
        <v>185</v>
      </c>
      <c r="O186" s="4" t="s">
        <v>5</v>
      </c>
      <c r="P186" s="4">
        <f t="shared" si="8"/>
        <v>0</v>
      </c>
      <c r="Q186" s="5">
        <v>1950</v>
      </c>
      <c r="R186" s="5">
        <v>16300</v>
      </c>
      <c r="T186" s="20">
        <v>161</v>
      </c>
      <c r="U186" s="20">
        <v>19486.344904034166</v>
      </c>
      <c r="V186" s="20">
        <v>1513.6550959658343</v>
      </c>
      <c r="W186"/>
      <c r="X186"/>
      <c r="Y186"/>
      <c r="Z186"/>
      <c r="AA186"/>
      <c r="AB186"/>
      <c r="AE186" s="4">
        <v>185</v>
      </c>
      <c r="AF186" s="4" t="s">
        <v>5</v>
      </c>
      <c r="AG186" s="4">
        <f t="shared" si="9"/>
        <v>0</v>
      </c>
      <c r="AH186" s="5">
        <v>1950</v>
      </c>
      <c r="AI186" s="5">
        <f t="shared" si="10"/>
        <v>3802500</v>
      </c>
      <c r="AJ186" s="5">
        <f t="shared" si="11"/>
        <v>0</v>
      </c>
      <c r="AK186" s="5">
        <v>16300</v>
      </c>
      <c r="AM186" s="20">
        <v>161</v>
      </c>
      <c r="AN186" s="20">
        <v>19676.793008736277</v>
      </c>
      <c r="AO186" s="20">
        <v>1323.2069912637235</v>
      </c>
      <c r="AP186"/>
      <c r="AQ186"/>
      <c r="AR186"/>
      <c r="AS186"/>
      <c r="AT186"/>
      <c r="AU186"/>
      <c r="AY186" s="20">
        <v>160</v>
      </c>
      <c r="AZ186" s="20">
        <v>12200.116589737238</v>
      </c>
      <c r="BA186" s="20">
        <v>-200.11658973723752</v>
      </c>
      <c r="BB186"/>
      <c r="BC186"/>
      <c r="BD186"/>
      <c r="BE186"/>
      <c r="BF186"/>
      <c r="BG186"/>
      <c r="BL186" s="20">
        <v>159</v>
      </c>
      <c r="BM186" s="20">
        <v>9175.5440529509269</v>
      </c>
      <c r="BN186" s="20">
        <v>-475.54405295092693</v>
      </c>
      <c r="BO186"/>
      <c r="BP186"/>
      <c r="BQ186"/>
      <c r="BR186"/>
      <c r="BS186"/>
      <c r="BT186"/>
    </row>
    <row r="187" spans="1:72" x14ac:dyDescent="0.35">
      <c r="A187" s="4">
        <v>186</v>
      </c>
      <c r="B187" s="4" t="s">
        <v>4</v>
      </c>
      <c r="C187" s="5">
        <v>1450</v>
      </c>
      <c r="D187" s="5">
        <v>9500</v>
      </c>
      <c r="E187" s="2"/>
      <c r="F187" s="2"/>
      <c r="G187" s="2"/>
      <c r="H187" s="2"/>
      <c r="I187" s="2"/>
      <c r="J187" s="2"/>
      <c r="K187" s="2"/>
      <c r="L187" s="2"/>
      <c r="M187" s="2"/>
      <c r="N187" s="4">
        <v>186</v>
      </c>
      <c r="O187" s="4" t="s">
        <v>4</v>
      </c>
      <c r="P187" s="4">
        <f t="shared" si="8"/>
        <v>1</v>
      </c>
      <c r="Q187" s="5">
        <v>1450</v>
      </c>
      <c r="R187" s="5">
        <v>9500</v>
      </c>
      <c r="T187" s="20">
        <v>162</v>
      </c>
      <c r="U187" s="20">
        <v>16879.265848217237</v>
      </c>
      <c r="V187" s="20">
        <v>-2379.2658482172374</v>
      </c>
      <c r="W187"/>
      <c r="X187"/>
      <c r="Y187"/>
      <c r="Z187"/>
      <c r="AA187"/>
      <c r="AB187"/>
      <c r="AE187" s="4">
        <v>186</v>
      </c>
      <c r="AF187" s="4" t="s">
        <v>4</v>
      </c>
      <c r="AG187" s="4">
        <f t="shared" si="9"/>
        <v>1</v>
      </c>
      <c r="AH187" s="5">
        <v>1450</v>
      </c>
      <c r="AI187" s="5">
        <f t="shared" si="10"/>
        <v>2102500</v>
      </c>
      <c r="AJ187" s="5">
        <f t="shared" si="11"/>
        <v>1450</v>
      </c>
      <c r="AK187" s="5">
        <v>9500</v>
      </c>
      <c r="AM187" s="20">
        <v>162</v>
      </c>
      <c r="AN187" s="20">
        <v>16991.217682702285</v>
      </c>
      <c r="AO187" s="20">
        <v>-2491.2176827022849</v>
      </c>
      <c r="AP187"/>
      <c r="AQ187"/>
      <c r="AR187"/>
      <c r="AS187"/>
      <c r="AT187"/>
      <c r="AU187"/>
      <c r="AY187" s="20">
        <v>161</v>
      </c>
      <c r="AZ187" s="20">
        <v>21507.965222619583</v>
      </c>
      <c r="BA187" s="20">
        <v>-507.96522261958307</v>
      </c>
      <c r="BB187"/>
      <c r="BC187"/>
      <c r="BD187"/>
      <c r="BE187"/>
      <c r="BF187"/>
      <c r="BG187"/>
      <c r="BL187" s="20">
        <v>160</v>
      </c>
      <c r="BM187" s="20">
        <v>12058.824962924335</v>
      </c>
      <c r="BN187" s="20">
        <v>-58.824962924334613</v>
      </c>
      <c r="BO187"/>
      <c r="BP187"/>
      <c r="BQ187"/>
      <c r="BR187"/>
      <c r="BS187"/>
      <c r="BT187"/>
    </row>
    <row r="188" spans="1:72" x14ac:dyDescent="0.35">
      <c r="A188" s="4">
        <v>187</v>
      </c>
      <c r="B188" s="4" t="s">
        <v>5</v>
      </c>
      <c r="C188" s="5">
        <v>2950</v>
      </c>
      <c r="D188" s="5">
        <v>24000</v>
      </c>
      <c r="E188" s="2"/>
      <c r="F188" s="2"/>
      <c r="G188" s="2"/>
      <c r="H188" s="2"/>
      <c r="I188" s="2"/>
      <c r="J188" s="2"/>
      <c r="K188" s="2"/>
      <c r="L188" s="2"/>
      <c r="M188" s="2"/>
      <c r="N188" s="4">
        <v>187</v>
      </c>
      <c r="O188" s="4" t="s">
        <v>5</v>
      </c>
      <c r="P188" s="4">
        <f t="shared" si="8"/>
        <v>0</v>
      </c>
      <c r="Q188" s="5">
        <v>2950</v>
      </c>
      <c r="R188" s="5">
        <v>24000</v>
      </c>
      <c r="T188" s="20">
        <v>163</v>
      </c>
      <c r="U188" s="20">
        <v>9022.8469035085363</v>
      </c>
      <c r="V188" s="20">
        <v>-722.84690350853634</v>
      </c>
      <c r="W188"/>
      <c r="X188"/>
      <c r="Y188"/>
      <c r="Z188"/>
      <c r="AA188"/>
      <c r="AB188"/>
      <c r="AE188" s="4">
        <v>187</v>
      </c>
      <c r="AF188" s="4" t="s">
        <v>5</v>
      </c>
      <c r="AG188" s="4">
        <f t="shared" si="9"/>
        <v>0</v>
      </c>
      <c r="AH188" s="5">
        <v>2950</v>
      </c>
      <c r="AI188" s="5">
        <f t="shared" si="10"/>
        <v>8702500</v>
      </c>
      <c r="AJ188" s="5">
        <f t="shared" si="11"/>
        <v>0</v>
      </c>
      <c r="AK188" s="5">
        <v>24000</v>
      </c>
      <c r="AM188" s="20">
        <v>163</v>
      </c>
      <c r="AN188" s="20">
        <v>9007.7183356546266</v>
      </c>
      <c r="AO188" s="20">
        <v>-707.71833565462657</v>
      </c>
      <c r="AP188"/>
      <c r="AQ188"/>
      <c r="AR188"/>
      <c r="AS188"/>
      <c r="AT188"/>
      <c r="AU188"/>
      <c r="AY188" s="20">
        <v>162</v>
      </c>
      <c r="AZ188" s="20">
        <v>16977.648843891133</v>
      </c>
      <c r="BA188" s="20">
        <v>-2477.6488438911329</v>
      </c>
      <c r="BB188"/>
      <c r="BC188"/>
      <c r="BD188"/>
      <c r="BE188"/>
      <c r="BF188"/>
      <c r="BG188"/>
      <c r="BL188" s="20">
        <v>161</v>
      </c>
      <c r="BM188" s="20">
        <v>21445.801016391084</v>
      </c>
      <c r="BN188" s="20">
        <v>-445.80101639108398</v>
      </c>
      <c r="BO188"/>
      <c r="BP188"/>
      <c r="BQ188"/>
      <c r="BR188"/>
      <c r="BS188"/>
      <c r="BT188"/>
    </row>
    <row r="189" spans="1:72" x14ac:dyDescent="0.35">
      <c r="A189" s="4">
        <v>188</v>
      </c>
      <c r="B189" s="4" t="s">
        <v>5</v>
      </c>
      <c r="C189" s="5">
        <v>1650</v>
      </c>
      <c r="D189" s="5">
        <v>13700</v>
      </c>
      <c r="E189" s="2"/>
      <c r="F189" s="2"/>
      <c r="G189" s="2"/>
      <c r="H189" s="2"/>
      <c r="I189" s="2"/>
      <c r="J189" s="2"/>
      <c r="K189" s="2"/>
      <c r="L189" s="2"/>
      <c r="M189" s="2"/>
      <c r="N189" s="4">
        <v>188</v>
      </c>
      <c r="O189" s="4" t="s">
        <v>5</v>
      </c>
      <c r="P189" s="4">
        <f t="shared" si="8"/>
        <v>0</v>
      </c>
      <c r="Q189" s="5">
        <v>1650</v>
      </c>
      <c r="R189" s="5">
        <v>13700</v>
      </c>
      <c r="T189" s="20">
        <v>164</v>
      </c>
      <c r="U189" s="20">
        <v>9891.8732554475137</v>
      </c>
      <c r="V189" s="20">
        <v>-191.87325544751366</v>
      </c>
      <c r="W189"/>
      <c r="X189"/>
      <c r="Y189"/>
      <c r="Z189"/>
      <c r="AA189"/>
      <c r="AB189"/>
      <c r="AE189" s="4">
        <v>188</v>
      </c>
      <c r="AF189" s="4" t="s">
        <v>5</v>
      </c>
      <c r="AG189" s="4">
        <f t="shared" si="9"/>
        <v>0</v>
      </c>
      <c r="AH189" s="5">
        <v>1650</v>
      </c>
      <c r="AI189" s="5">
        <f t="shared" si="10"/>
        <v>2722500</v>
      </c>
      <c r="AJ189" s="5">
        <f t="shared" si="11"/>
        <v>0</v>
      </c>
      <c r="AK189" s="5">
        <v>13700</v>
      </c>
      <c r="AM189" s="20">
        <v>164</v>
      </c>
      <c r="AN189" s="20">
        <v>9902.9101109992916</v>
      </c>
      <c r="AO189" s="20">
        <v>-202.91011099929165</v>
      </c>
      <c r="AP189"/>
      <c r="AQ189"/>
      <c r="AR189"/>
      <c r="AS189"/>
      <c r="AT189"/>
      <c r="AU189"/>
      <c r="AY189" s="20">
        <v>163</v>
      </c>
      <c r="AZ189" s="20">
        <v>9039.2781065147828</v>
      </c>
      <c r="BA189" s="20">
        <v>-739.27810651478285</v>
      </c>
      <c r="BB189"/>
      <c r="BC189"/>
      <c r="BD189"/>
      <c r="BE189"/>
      <c r="BF189"/>
      <c r="BG189"/>
      <c r="BL189" s="20">
        <v>162</v>
      </c>
      <c r="BM189" s="20">
        <v>17154.695305722609</v>
      </c>
      <c r="BN189" s="20">
        <v>-2654.6953057226092</v>
      </c>
      <c r="BO189"/>
      <c r="BP189"/>
      <c r="BQ189"/>
      <c r="BR189"/>
      <c r="BS189"/>
      <c r="BT189"/>
    </row>
    <row r="190" spans="1:72" x14ac:dyDescent="0.35">
      <c r="A190" s="4">
        <v>189</v>
      </c>
      <c r="B190" s="4" t="s">
        <v>5</v>
      </c>
      <c r="C190" s="5">
        <v>1900</v>
      </c>
      <c r="D190" s="5">
        <v>16000</v>
      </c>
      <c r="E190" s="2"/>
      <c r="F190" s="2"/>
      <c r="G190" s="2"/>
      <c r="H190" s="2"/>
      <c r="I190" s="2"/>
      <c r="J190" s="2"/>
      <c r="K190" s="2"/>
      <c r="L190" s="2"/>
      <c r="M190" s="2"/>
      <c r="N190" s="4">
        <v>189</v>
      </c>
      <c r="O190" s="4" t="s">
        <v>5</v>
      </c>
      <c r="P190" s="4">
        <f t="shared" si="8"/>
        <v>0</v>
      </c>
      <c r="Q190" s="5">
        <v>1900</v>
      </c>
      <c r="R190" s="5">
        <v>16000</v>
      </c>
      <c r="T190" s="20">
        <v>165</v>
      </c>
      <c r="U190" s="20">
        <v>13403.16044046133</v>
      </c>
      <c r="V190" s="20">
        <v>-1553.1604404613299</v>
      </c>
      <c r="W190"/>
      <c r="X190"/>
      <c r="Y190"/>
      <c r="Z190"/>
      <c r="AA190"/>
      <c r="AB190"/>
      <c r="AE190" s="4">
        <v>189</v>
      </c>
      <c r="AF190" s="4" t="s">
        <v>5</v>
      </c>
      <c r="AG190" s="4">
        <f t="shared" si="9"/>
        <v>0</v>
      </c>
      <c r="AH190" s="5">
        <v>1900</v>
      </c>
      <c r="AI190" s="5">
        <f t="shared" si="10"/>
        <v>3610000</v>
      </c>
      <c r="AJ190" s="5">
        <f t="shared" si="11"/>
        <v>0</v>
      </c>
      <c r="AK190" s="5">
        <v>16000</v>
      </c>
      <c r="AM190" s="20">
        <v>165</v>
      </c>
      <c r="AN190" s="20">
        <v>13410.450581323628</v>
      </c>
      <c r="AO190" s="20">
        <v>-1560.4505813236283</v>
      </c>
      <c r="AP190"/>
      <c r="AQ190"/>
      <c r="AR190"/>
      <c r="AS190"/>
      <c r="AT190"/>
      <c r="AU190"/>
      <c r="AY190" s="20">
        <v>164</v>
      </c>
      <c r="AZ190" s="20">
        <v>9566.474507015264</v>
      </c>
      <c r="BA190" s="20">
        <v>133.52549298473605</v>
      </c>
      <c r="BB190"/>
      <c r="BC190"/>
      <c r="BD190"/>
      <c r="BE190"/>
      <c r="BF190"/>
      <c r="BG190"/>
      <c r="BL190" s="20">
        <v>163</v>
      </c>
      <c r="BM190" s="20">
        <v>9175.5440529509269</v>
      </c>
      <c r="BN190" s="20">
        <v>-875.54405295092693</v>
      </c>
      <c r="BO190"/>
      <c r="BP190"/>
      <c r="BQ190"/>
      <c r="BR190"/>
      <c r="BS190"/>
      <c r="BT190"/>
    </row>
    <row r="191" spans="1:72" x14ac:dyDescent="0.35">
      <c r="A191" s="4">
        <v>190</v>
      </c>
      <c r="B191" s="4" t="s">
        <v>5</v>
      </c>
      <c r="C191" s="5">
        <v>2100</v>
      </c>
      <c r="D191" s="5">
        <v>13400</v>
      </c>
      <c r="E191" s="2"/>
      <c r="F191" s="2"/>
      <c r="G191" s="2"/>
      <c r="H191" s="2"/>
      <c r="I191" s="2"/>
      <c r="J191" s="2"/>
      <c r="K191" s="2"/>
      <c r="L191" s="2"/>
      <c r="M191" s="2"/>
      <c r="N191" s="4">
        <v>190</v>
      </c>
      <c r="O191" s="4" t="s">
        <v>5</v>
      </c>
      <c r="P191" s="4">
        <f t="shared" si="8"/>
        <v>0</v>
      </c>
      <c r="Q191" s="5">
        <v>2100</v>
      </c>
      <c r="R191" s="5">
        <v>13400</v>
      </c>
      <c r="T191" s="20">
        <v>166</v>
      </c>
      <c r="U191" s="20">
        <v>11085.756835290724</v>
      </c>
      <c r="V191" s="20">
        <v>-335.75683529072376</v>
      </c>
      <c r="W191"/>
      <c r="X191"/>
      <c r="Y191"/>
      <c r="Z191"/>
      <c r="AA191"/>
      <c r="AB191"/>
      <c r="AE191" s="4">
        <v>190</v>
      </c>
      <c r="AF191" s="4" t="s">
        <v>5</v>
      </c>
      <c r="AG191" s="4">
        <f t="shared" si="9"/>
        <v>0</v>
      </c>
      <c r="AH191" s="5">
        <v>2100</v>
      </c>
      <c r="AI191" s="5">
        <f t="shared" si="10"/>
        <v>4410000</v>
      </c>
      <c r="AJ191" s="5">
        <f t="shared" si="11"/>
        <v>0</v>
      </c>
      <c r="AK191" s="5">
        <v>13400</v>
      </c>
      <c r="AM191" s="20">
        <v>166</v>
      </c>
      <c r="AN191" s="20">
        <v>11023.272513737858</v>
      </c>
      <c r="AO191" s="20">
        <v>-273.27251373785839</v>
      </c>
      <c r="AP191"/>
      <c r="AQ191"/>
      <c r="AR191"/>
      <c r="AS191"/>
      <c r="AT191"/>
      <c r="AU191"/>
      <c r="AY191" s="20">
        <v>165</v>
      </c>
      <c r="AZ191" s="20">
        <v>13001.336029645443</v>
      </c>
      <c r="BA191" s="20">
        <v>-1151.336029645443</v>
      </c>
      <c r="BB191"/>
      <c r="BC191"/>
      <c r="BD191"/>
      <c r="BE191"/>
      <c r="BF191"/>
      <c r="BG191"/>
      <c r="BL191" s="20">
        <v>164</v>
      </c>
      <c r="BM191" s="20">
        <v>9538.1951093677271</v>
      </c>
      <c r="BN191" s="20">
        <v>161.80489063227287</v>
      </c>
      <c r="BO191"/>
      <c r="BP191"/>
      <c r="BQ191"/>
      <c r="BR191"/>
      <c r="BS191"/>
      <c r="BT191"/>
    </row>
    <row r="192" spans="1:72" x14ac:dyDescent="0.35">
      <c r="A192" s="4">
        <v>191</v>
      </c>
      <c r="B192" s="4" t="s">
        <v>5</v>
      </c>
      <c r="C192" s="5">
        <v>1150</v>
      </c>
      <c r="D192" s="5">
        <v>11950</v>
      </c>
      <c r="E192" s="2"/>
      <c r="F192" s="2"/>
      <c r="G192" s="2"/>
      <c r="H192" s="2"/>
      <c r="I192" s="2"/>
      <c r="J192" s="2"/>
      <c r="K192" s="2"/>
      <c r="L192" s="2"/>
      <c r="M192" s="2"/>
      <c r="N192" s="4">
        <v>191</v>
      </c>
      <c r="O192" s="4" t="s">
        <v>5</v>
      </c>
      <c r="P192" s="4">
        <f t="shared" si="8"/>
        <v>0</v>
      </c>
      <c r="Q192" s="5">
        <v>1150</v>
      </c>
      <c r="R192" s="5">
        <v>11950</v>
      </c>
      <c r="T192" s="20">
        <v>167</v>
      </c>
      <c r="U192" s="20">
        <v>20645.046706619469</v>
      </c>
      <c r="V192" s="20">
        <v>854.95329338053125</v>
      </c>
      <c r="W192"/>
      <c r="X192"/>
      <c r="Y192"/>
      <c r="Z192"/>
      <c r="AA192"/>
      <c r="AB192"/>
      <c r="AE192" s="4">
        <v>191</v>
      </c>
      <c r="AF192" s="4" t="s">
        <v>5</v>
      </c>
      <c r="AG192" s="4">
        <f t="shared" si="9"/>
        <v>0</v>
      </c>
      <c r="AH192" s="5">
        <v>1150</v>
      </c>
      <c r="AI192" s="5">
        <f t="shared" si="10"/>
        <v>1322500</v>
      </c>
      <c r="AJ192" s="5">
        <f t="shared" si="11"/>
        <v>0</v>
      </c>
      <c r="AK192" s="5">
        <v>11950</v>
      </c>
      <c r="AM192" s="20">
        <v>167</v>
      </c>
      <c r="AN192" s="20">
        <v>20870.38204252916</v>
      </c>
      <c r="AO192" s="20">
        <v>629.61795747084034</v>
      </c>
      <c r="AP192"/>
      <c r="AQ192"/>
      <c r="AR192"/>
      <c r="AS192"/>
      <c r="AT192"/>
      <c r="AU192"/>
      <c r="AY192" s="20">
        <v>166</v>
      </c>
      <c r="AZ192" s="20">
        <v>11661.006232249209</v>
      </c>
      <c r="BA192" s="20">
        <v>-911.00623224920855</v>
      </c>
      <c r="BB192"/>
      <c r="BC192"/>
      <c r="BD192"/>
      <c r="BE192"/>
      <c r="BF192"/>
      <c r="BG192"/>
      <c r="BL192" s="20">
        <v>165</v>
      </c>
      <c r="BM192" s="20">
        <v>13028.861104817088</v>
      </c>
      <c r="BN192" s="20">
        <v>-1178.8611048170878</v>
      </c>
      <c r="BO192"/>
      <c r="BP192"/>
      <c r="BQ192"/>
      <c r="BR192"/>
      <c r="BS192"/>
      <c r="BT192"/>
    </row>
    <row r="193" spans="1:72" x14ac:dyDescent="0.35">
      <c r="A193" s="4">
        <v>192</v>
      </c>
      <c r="B193" s="4" t="s">
        <v>4</v>
      </c>
      <c r="C193" s="5">
        <v>1650</v>
      </c>
      <c r="D193" s="5">
        <v>9200</v>
      </c>
      <c r="E193" s="2"/>
      <c r="F193" s="2"/>
      <c r="G193" s="2"/>
      <c r="H193" s="2"/>
      <c r="I193" s="2"/>
      <c r="J193" s="2"/>
      <c r="K193" s="2"/>
      <c r="L193" s="2"/>
      <c r="M193" s="2"/>
      <c r="N193" s="4">
        <v>192</v>
      </c>
      <c r="O193" s="4" t="s">
        <v>4</v>
      </c>
      <c r="P193" s="4">
        <f t="shared" si="8"/>
        <v>1</v>
      </c>
      <c r="Q193" s="5">
        <v>1650</v>
      </c>
      <c r="R193" s="5">
        <v>9200</v>
      </c>
      <c r="T193" s="20">
        <v>168</v>
      </c>
      <c r="U193" s="20">
        <v>10760.899607386489</v>
      </c>
      <c r="V193" s="20">
        <v>-410.89960738648915</v>
      </c>
      <c r="W193"/>
      <c r="X193"/>
      <c r="Y193"/>
      <c r="Z193"/>
      <c r="AA193"/>
      <c r="AB193"/>
      <c r="AE193" s="4">
        <v>192</v>
      </c>
      <c r="AF193" s="4" t="s">
        <v>4</v>
      </c>
      <c r="AG193" s="4">
        <f t="shared" si="9"/>
        <v>1</v>
      </c>
      <c r="AH193" s="5">
        <v>1650</v>
      </c>
      <c r="AI193" s="5">
        <f t="shared" si="10"/>
        <v>2722500</v>
      </c>
      <c r="AJ193" s="5">
        <f t="shared" si="11"/>
        <v>1650</v>
      </c>
      <c r="AK193" s="5">
        <v>9200</v>
      </c>
      <c r="AM193" s="20">
        <v>168</v>
      </c>
      <c r="AN193" s="20">
        <v>10798.101886343953</v>
      </c>
      <c r="AO193" s="20">
        <v>-448.10188634395308</v>
      </c>
      <c r="AP193"/>
      <c r="AQ193"/>
      <c r="AR193"/>
      <c r="AS193"/>
      <c r="AT193"/>
      <c r="AU193"/>
      <c r="AY193" s="20">
        <v>167</v>
      </c>
      <c r="AZ193" s="20">
        <v>23947.366427653906</v>
      </c>
      <c r="BA193" s="20">
        <v>-2447.3664276539057</v>
      </c>
      <c r="BB193"/>
      <c r="BC193"/>
      <c r="BD193"/>
      <c r="BE193"/>
      <c r="BF193"/>
      <c r="BG193"/>
      <c r="BL193" s="20">
        <v>166</v>
      </c>
      <c r="BM193" s="20">
        <v>11291.409783569456</v>
      </c>
      <c r="BN193" s="20">
        <v>-541.40978356945561</v>
      </c>
      <c r="BO193"/>
      <c r="BP193"/>
      <c r="BQ193"/>
      <c r="BR193"/>
      <c r="BS193"/>
      <c r="BT193"/>
    </row>
    <row r="194" spans="1:72" x14ac:dyDescent="0.35">
      <c r="A194" s="4">
        <v>193</v>
      </c>
      <c r="B194" s="4" t="s">
        <v>5</v>
      </c>
      <c r="C194" s="5">
        <v>1300</v>
      </c>
      <c r="D194" s="5">
        <v>11100</v>
      </c>
      <c r="E194" s="2"/>
      <c r="F194" s="2"/>
      <c r="G194" s="2"/>
      <c r="H194" s="2"/>
      <c r="I194" s="2"/>
      <c r="J194" s="2"/>
      <c r="K194" s="2"/>
      <c r="L194" s="2"/>
      <c r="N194" s="4">
        <v>193</v>
      </c>
      <c r="O194" s="4" t="s">
        <v>5</v>
      </c>
      <c r="P194" s="4">
        <f t="shared" si="8"/>
        <v>0</v>
      </c>
      <c r="Q194" s="5">
        <v>1300</v>
      </c>
      <c r="R194" s="5">
        <v>11100</v>
      </c>
      <c r="T194" s="20">
        <v>169</v>
      </c>
      <c r="U194" s="20">
        <v>17168.941298863563</v>
      </c>
      <c r="V194" s="20">
        <v>1081.0587011364369</v>
      </c>
      <c r="W194"/>
      <c r="X194"/>
      <c r="Y194"/>
      <c r="Z194"/>
      <c r="AA194"/>
      <c r="AB194"/>
      <c r="AE194" s="4">
        <v>193</v>
      </c>
      <c r="AF194" s="4" t="s">
        <v>5</v>
      </c>
      <c r="AG194" s="4">
        <f t="shared" si="9"/>
        <v>0</v>
      </c>
      <c r="AH194" s="5">
        <v>1300</v>
      </c>
      <c r="AI194" s="5">
        <f t="shared" si="10"/>
        <v>1690000</v>
      </c>
      <c r="AJ194" s="5">
        <f t="shared" si="11"/>
        <v>0</v>
      </c>
      <c r="AK194" s="5">
        <v>11100</v>
      </c>
      <c r="AM194" s="20">
        <v>169</v>
      </c>
      <c r="AN194" s="20">
        <v>17289.614941150503</v>
      </c>
      <c r="AO194" s="20">
        <v>960.385058849497</v>
      </c>
      <c r="AP194"/>
      <c r="AQ194"/>
      <c r="AR194"/>
      <c r="AS194"/>
      <c r="AT194"/>
      <c r="AU194"/>
      <c r="AY194" s="20">
        <v>168</v>
      </c>
      <c r="AZ194" s="20">
        <v>10241.107266377094</v>
      </c>
      <c r="BA194" s="20">
        <v>108.89273362290623</v>
      </c>
      <c r="BB194"/>
      <c r="BC194"/>
      <c r="BD194"/>
      <c r="BE194"/>
      <c r="BF194"/>
      <c r="BG194"/>
      <c r="BL194" s="20">
        <v>167</v>
      </c>
      <c r="BM194" s="20">
        <v>23682.218174145568</v>
      </c>
      <c r="BN194" s="20">
        <v>-2182.2181741455679</v>
      </c>
      <c r="BO194"/>
      <c r="BP194"/>
      <c r="BQ194"/>
      <c r="BR194"/>
      <c r="BS194"/>
      <c r="BT194"/>
    </row>
    <row r="195" spans="1:72" x14ac:dyDescent="0.35">
      <c r="A195" s="4">
        <v>194</v>
      </c>
      <c r="B195" s="4" t="s">
        <v>4</v>
      </c>
      <c r="C195" s="5">
        <v>1650</v>
      </c>
      <c r="D195" s="5">
        <v>10750</v>
      </c>
      <c r="E195" s="2"/>
      <c r="F195" s="2"/>
      <c r="G195" s="2"/>
      <c r="H195" s="2"/>
      <c r="I195" s="2"/>
      <c r="J195" s="2"/>
      <c r="K195" s="2"/>
      <c r="L195" s="2"/>
      <c r="N195" s="4">
        <v>194</v>
      </c>
      <c r="O195" s="4" t="s">
        <v>4</v>
      </c>
      <c r="P195" s="4">
        <f t="shared" ref="P195:P258" si="12">IF(O195=P$1,1,0)</f>
        <v>1</v>
      </c>
      <c r="Q195" s="5">
        <v>1650</v>
      </c>
      <c r="R195" s="5">
        <v>10750</v>
      </c>
      <c r="T195" s="20">
        <v>170</v>
      </c>
      <c r="U195" s="20">
        <v>13982.51134175398</v>
      </c>
      <c r="V195" s="20">
        <v>-1282.5113417539797</v>
      </c>
      <c r="W195"/>
      <c r="X195"/>
      <c r="Y195"/>
      <c r="Z195"/>
      <c r="AA195"/>
      <c r="AB195"/>
      <c r="AE195" s="4">
        <v>194</v>
      </c>
      <c r="AF195" s="4" t="s">
        <v>4</v>
      </c>
      <c r="AG195" s="4">
        <f t="shared" ref="AG195:AG257" si="13">IF(AF195=AG$1,1,0)</f>
        <v>1</v>
      </c>
      <c r="AH195" s="5">
        <v>1650</v>
      </c>
      <c r="AI195" s="5">
        <f t="shared" ref="AI195:AI258" si="14">AH195^2</f>
        <v>2722500</v>
      </c>
      <c r="AJ195" s="5">
        <f t="shared" ref="AJ195:AJ258" si="15">AG195*AH195</f>
        <v>1650</v>
      </c>
      <c r="AK195" s="5">
        <v>10750</v>
      </c>
      <c r="AM195" s="20">
        <v>170</v>
      </c>
      <c r="AN195" s="20">
        <v>14007.245098220072</v>
      </c>
      <c r="AO195" s="20">
        <v>-1307.2450982200717</v>
      </c>
      <c r="AP195"/>
      <c r="AQ195"/>
      <c r="AR195"/>
      <c r="AS195"/>
      <c r="AT195"/>
      <c r="AU195"/>
      <c r="AY195" s="20">
        <v>169</v>
      </c>
      <c r="AZ195" s="20">
        <v>17415.490059811473</v>
      </c>
      <c r="BA195" s="20">
        <v>834.50994018852725</v>
      </c>
      <c r="BB195"/>
      <c r="BC195"/>
      <c r="BD195"/>
      <c r="BE195"/>
      <c r="BF195"/>
      <c r="BG195"/>
      <c r="BL195" s="20">
        <v>168</v>
      </c>
      <c r="BM195" s="20">
        <v>10014.820457212089</v>
      </c>
      <c r="BN195" s="20">
        <v>335.17954278791149</v>
      </c>
      <c r="BO195"/>
      <c r="BP195"/>
      <c r="BQ195"/>
      <c r="BR195"/>
      <c r="BS195"/>
      <c r="BT195"/>
    </row>
    <row r="196" spans="1:72" x14ac:dyDescent="0.35">
      <c r="A196" s="4">
        <v>195</v>
      </c>
      <c r="B196" s="4" t="s">
        <v>4</v>
      </c>
      <c r="C196" s="5">
        <v>1450</v>
      </c>
      <c r="D196" s="5">
        <v>10550</v>
      </c>
      <c r="F196" s="2"/>
      <c r="G196" s="2"/>
      <c r="H196" s="2"/>
      <c r="I196" s="2"/>
      <c r="J196" s="2"/>
      <c r="K196" s="2"/>
      <c r="L196" s="2"/>
      <c r="N196" s="4">
        <v>195</v>
      </c>
      <c r="O196" s="4" t="s">
        <v>4</v>
      </c>
      <c r="P196" s="4">
        <f t="shared" si="12"/>
        <v>1</v>
      </c>
      <c r="Q196" s="5">
        <v>1450</v>
      </c>
      <c r="R196" s="5">
        <v>10550</v>
      </c>
      <c r="T196" s="20">
        <v>171</v>
      </c>
      <c r="U196" s="20">
        <v>9312.5223541548621</v>
      </c>
      <c r="V196" s="20">
        <v>1837.4776458451379</v>
      </c>
      <c r="W196"/>
      <c r="X196"/>
      <c r="Y196"/>
      <c r="Z196"/>
      <c r="AA196"/>
      <c r="AB196"/>
      <c r="AE196" s="4">
        <v>195</v>
      </c>
      <c r="AF196" s="4" t="s">
        <v>4</v>
      </c>
      <c r="AG196" s="4">
        <f t="shared" si="13"/>
        <v>1</v>
      </c>
      <c r="AH196" s="5">
        <v>1450</v>
      </c>
      <c r="AI196" s="5">
        <f t="shared" si="14"/>
        <v>2102500</v>
      </c>
      <c r="AJ196" s="5">
        <f t="shared" si="15"/>
        <v>1450</v>
      </c>
      <c r="AK196" s="5">
        <v>10550</v>
      </c>
      <c r="AM196" s="20">
        <v>171</v>
      </c>
      <c r="AN196" s="20">
        <v>9306.1155941028483</v>
      </c>
      <c r="AO196" s="20">
        <v>1843.8844058971517</v>
      </c>
      <c r="AP196"/>
      <c r="AQ196"/>
      <c r="AR196"/>
      <c r="AS196"/>
      <c r="AT196"/>
      <c r="AU196"/>
      <c r="AY196" s="20">
        <v>170</v>
      </c>
      <c r="AZ196" s="20">
        <v>13500.236655507113</v>
      </c>
      <c r="BA196" s="20">
        <v>-800.23665550711303</v>
      </c>
      <c r="BB196"/>
      <c r="BC196"/>
      <c r="BD196"/>
      <c r="BE196"/>
      <c r="BF196"/>
      <c r="BG196"/>
      <c r="BL196" s="20">
        <v>169</v>
      </c>
      <c r="BM196" s="20">
        <v>17580.829588495748</v>
      </c>
      <c r="BN196" s="20">
        <v>669.17041150425212</v>
      </c>
      <c r="BO196"/>
      <c r="BP196"/>
      <c r="BQ196"/>
      <c r="BR196"/>
      <c r="BS196"/>
      <c r="BT196"/>
    </row>
    <row r="197" spans="1:72" x14ac:dyDescent="0.35">
      <c r="A197" s="4">
        <v>196</v>
      </c>
      <c r="B197" s="4" t="s">
        <v>5</v>
      </c>
      <c r="C197" s="5">
        <v>1700</v>
      </c>
      <c r="D197" s="5">
        <v>13100</v>
      </c>
      <c r="F197" s="2"/>
      <c r="G197" s="2"/>
      <c r="H197" s="2"/>
      <c r="I197" s="2"/>
      <c r="J197" s="2"/>
      <c r="K197" s="2"/>
      <c r="L197" s="2"/>
      <c r="N197" s="4">
        <v>196</v>
      </c>
      <c r="O197" s="4" t="s">
        <v>5</v>
      </c>
      <c r="P197" s="4">
        <f t="shared" si="12"/>
        <v>0</v>
      </c>
      <c r="Q197" s="5">
        <v>1700</v>
      </c>
      <c r="R197" s="5">
        <v>13100</v>
      </c>
      <c r="T197" s="20">
        <v>172</v>
      </c>
      <c r="U197" s="20">
        <v>12823.809539168678</v>
      </c>
      <c r="V197" s="20">
        <v>876.19046083132162</v>
      </c>
      <c r="W197"/>
      <c r="X197"/>
      <c r="Y197"/>
      <c r="Z197"/>
      <c r="AA197"/>
      <c r="AB197"/>
      <c r="AE197" s="4">
        <v>196</v>
      </c>
      <c r="AF197" s="4" t="s">
        <v>5</v>
      </c>
      <c r="AG197" s="4">
        <f t="shared" si="13"/>
        <v>0</v>
      </c>
      <c r="AH197" s="5">
        <v>1700</v>
      </c>
      <c r="AI197" s="5">
        <f t="shared" si="14"/>
        <v>2890000</v>
      </c>
      <c r="AJ197" s="5">
        <f t="shared" si="15"/>
        <v>0</v>
      </c>
      <c r="AK197" s="5">
        <v>13100</v>
      </c>
      <c r="AM197" s="20">
        <v>172</v>
      </c>
      <c r="AN197" s="20">
        <v>12813.656064427187</v>
      </c>
      <c r="AO197" s="20">
        <v>886.34393557281328</v>
      </c>
      <c r="AP197"/>
      <c r="AQ197"/>
      <c r="AR197"/>
      <c r="AS197"/>
      <c r="AT197"/>
      <c r="AU197"/>
      <c r="AY197" s="20">
        <v>171</v>
      </c>
      <c r="AZ197" s="20">
        <v>9198.6284223636831</v>
      </c>
      <c r="BA197" s="20">
        <v>1951.3715776363169</v>
      </c>
      <c r="BB197"/>
      <c r="BC197"/>
      <c r="BD197"/>
      <c r="BE197"/>
      <c r="BF197"/>
      <c r="BG197"/>
      <c r="BL197" s="20">
        <v>170</v>
      </c>
      <c r="BM197" s="20">
        <v>13589.862036715167</v>
      </c>
      <c r="BN197" s="20">
        <v>-889.86203671516705</v>
      </c>
      <c r="BO197"/>
      <c r="BP197"/>
      <c r="BQ197"/>
      <c r="BR197"/>
      <c r="BS197"/>
      <c r="BT197"/>
    </row>
    <row r="198" spans="1:72" x14ac:dyDescent="0.35">
      <c r="A198" s="4">
        <v>197</v>
      </c>
      <c r="B198" s="4" t="s">
        <v>4</v>
      </c>
      <c r="C198" s="5">
        <v>1050</v>
      </c>
      <c r="D198" s="5">
        <v>8200</v>
      </c>
      <c r="F198" s="2"/>
      <c r="G198" s="2"/>
      <c r="H198" s="2"/>
      <c r="I198" s="2"/>
      <c r="J198" s="2"/>
      <c r="K198" s="2"/>
      <c r="L198" s="2"/>
      <c r="N198" s="4">
        <v>197</v>
      </c>
      <c r="O198" s="4" t="s">
        <v>4</v>
      </c>
      <c r="P198" s="4">
        <f t="shared" si="12"/>
        <v>1</v>
      </c>
      <c r="Q198" s="5">
        <v>1050</v>
      </c>
      <c r="R198" s="5">
        <v>8200</v>
      </c>
      <c r="T198" s="20">
        <v>173</v>
      </c>
      <c r="U198" s="20">
        <v>16879.265848217237</v>
      </c>
      <c r="V198" s="20">
        <v>1370.7341517827626</v>
      </c>
      <c r="W198"/>
      <c r="X198"/>
      <c r="Y198"/>
      <c r="Z198"/>
      <c r="AA198"/>
      <c r="AB198"/>
      <c r="AE198" s="4">
        <v>197</v>
      </c>
      <c r="AF198" s="4" t="s">
        <v>4</v>
      </c>
      <c r="AG198" s="4">
        <f t="shared" si="13"/>
        <v>1</v>
      </c>
      <c r="AH198" s="5">
        <v>1050</v>
      </c>
      <c r="AI198" s="5">
        <f t="shared" si="14"/>
        <v>1102500</v>
      </c>
      <c r="AJ198" s="5">
        <f t="shared" si="15"/>
        <v>1050</v>
      </c>
      <c r="AK198" s="5">
        <v>8200</v>
      </c>
      <c r="AM198" s="20">
        <v>173</v>
      </c>
      <c r="AN198" s="20">
        <v>16991.217682702285</v>
      </c>
      <c r="AO198" s="20">
        <v>1258.7823172977151</v>
      </c>
      <c r="AP198"/>
      <c r="AQ198"/>
      <c r="AR198"/>
      <c r="AS198"/>
      <c r="AT198"/>
      <c r="AU198"/>
      <c r="AY198" s="20">
        <v>172</v>
      </c>
      <c r="AZ198" s="20">
        <v>12567.962674388818</v>
      </c>
      <c r="BA198" s="20">
        <v>1132.0373256111816</v>
      </c>
      <c r="BB198"/>
      <c r="BC198"/>
      <c r="BD198"/>
      <c r="BE198"/>
      <c r="BF198"/>
      <c r="BG198"/>
      <c r="BL198" s="20">
        <v>171</v>
      </c>
      <c r="BM198" s="20">
        <v>9283.7639282645778</v>
      </c>
      <c r="BN198" s="20">
        <v>1866.2360717354222</v>
      </c>
      <c r="BO198"/>
      <c r="BP198"/>
      <c r="BQ198"/>
      <c r="BR198"/>
      <c r="BS198"/>
      <c r="BT198"/>
    </row>
    <row r="199" spans="1:72" x14ac:dyDescent="0.35">
      <c r="A199" s="4">
        <v>198</v>
      </c>
      <c r="B199" s="4" t="s">
        <v>4</v>
      </c>
      <c r="C199" s="5">
        <v>1000</v>
      </c>
      <c r="D199" s="5">
        <v>8400</v>
      </c>
      <c r="F199" s="2"/>
      <c r="G199" s="2"/>
      <c r="H199" s="2"/>
      <c r="I199" s="2"/>
      <c r="J199" s="2"/>
      <c r="K199" s="2"/>
      <c r="L199" s="2"/>
      <c r="N199" s="4">
        <v>198</v>
      </c>
      <c r="O199" s="4" t="s">
        <v>4</v>
      </c>
      <c r="P199" s="4">
        <f t="shared" si="12"/>
        <v>1</v>
      </c>
      <c r="Q199" s="5">
        <v>1000</v>
      </c>
      <c r="R199" s="5">
        <v>8400</v>
      </c>
      <c r="T199" s="20">
        <v>174</v>
      </c>
      <c r="U199" s="20">
        <v>7864.1451009232351</v>
      </c>
      <c r="V199" s="20">
        <v>2985.8548990767649</v>
      </c>
      <c r="W199"/>
      <c r="X199"/>
      <c r="Y199"/>
      <c r="Z199"/>
      <c r="AA199"/>
      <c r="AB199"/>
      <c r="AE199" s="4">
        <v>198</v>
      </c>
      <c r="AF199" s="4" t="s">
        <v>4</v>
      </c>
      <c r="AG199" s="4">
        <f t="shared" si="13"/>
        <v>1</v>
      </c>
      <c r="AH199" s="5">
        <v>1000</v>
      </c>
      <c r="AI199" s="5">
        <f t="shared" si="14"/>
        <v>1000000</v>
      </c>
      <c r="AJ199" s="5">
        <f t="shared" si="15"/>
        <v>1000</v>
      </c>
      <c r="AK199" s="5">
        <v>8400</v>
      </c>
      <c r="AM199" s="20">
        <v>174</v>
      </c>
      <c r="AN199" s="20">
        <v>7814.1293018617416</v>
      </c>
      <c r="AO199" s="20">
        <v>3035.8706981382584</v>
      </c>
      <c r="AP199"/>
      <c r="AQ199"/>
      <c r="AR199"/>
      <c r="AS199"/>
      <c r="AT199"/>
      <c r="AU199"/>
      <c r="AY199" s="20">
        <v>173</v>
      </c>
      <c r="AZ199" s="20">
        <v>16977.648843891133</v>
      </c>
      <c r="BA199" s="20">
        <v>1272.3511561088671</v>
      </c>
      <c r="BB199"/>
      <c r="BC199"/>
      <c r="BD199"/>
      <c r="BE199"/>
      <c r="BF199"/>
      <c r="BG199"/>
      <c r="BL199" s="20">
        <v>172</v>
      </c>
      <c r="BM199" s="20">
        <v>12518.515413553476</v>
      </c>
      <c r="BN199" s="20">
        <v>1181.4845864465242</v>
      </c>
      <c r="BO199"/>
      <c r="BP199"/>
      <c r="BQ199"/>
      <c r="BR199"/>
      <c r="BS199"/>
      <c r="BT199"/>
    </row>
    <row r="200" spans="1:72" x14ac:dyDescent="0.35">
      <c r="A200" s="4">
        <v>199</v>
      </c>
      <c r="B200" s="4" t="s">
        <v>4</v>
      </c>
      <c r="C200" s="5">
        <v>1650</v>
      </c>
      <c r="D200" s="5">
        <v>8100</v>
      </c>
      <c r="F200" s="2"/>
      <c r="G200" s="2"/>
      <c r="H200" s="2"/>
      <c r="I200" s="2"/>
      <c r="J200" s="2"/>
      <c r="K200" s="2"/>
      <c r="L200" s="2"/>
      <c r="N200" s="4">
        <v>199</v>
      </c>
      <c r="O200" s="4" t="s">
        <v>4</v>
      </c>
      <c r="P200" s="4">
        <f t="shared" si="12"/>
        <v>1</v>
      </c>
      <c r="Q200" s="5">
        <v>1650</v>
      </c>
      <c r="R200" s="5">
        <v>8100</v>
      </c>
      <c r="T200" s="20">
        <v>175</v>
      </c>
      <c r="U200" s="20">
        <v>8443.4960022158848</v>
      </c>
      <c r="V200" s="20">
        <v>-293.4960022158848</v>
      </c>
      <c r="W200"/>
      <c r="X200"/>
      <c r="Y200"/>
      <c r="Z200"/>
      <c r="AA200"/>
      <c r="AB200"/>
      <c r="AE200" s="4">
        <v>199</v>
      </c>
      <c r="AF200" s="4" t="s">
        <v>4</v>
      </c>
      <c r="AG200" s="4">
        <f t="shared" si="13"/>
        <v>1</v>
      </c>
      <c r="AH200" s="5">
        <v>1650</v>
      </c>
      <c r="AI200" s="5">
        <f t="shared" si="14"/>
        <v>2722500</v>
      </c>
      <c r="AJ200" s="5">
        <f t="shared" si="15"/>
        <v>1650</v>
      </c>
      <c r="AK200" s="5">
        <v>8100</v>
      </c>
      <c r="AM200" s="20">
        <v>175</v>
      </c>
      <c r="AN200" s="20">
        <v>8410.9238187581832</v>
      </c>
      <c r="AO200" s="20">
        <v>-260.92381875818319</v>
      </c>
      <c r="AP200"/>
      <c r="AQ200"/>
      <c r="AR200"/>
      <c r="AS200"/>
      <c r="AT200"/>
      <c r="AU200"/>
      <c r="AY200" s="20">
        <v>174</v>
      </c>
      <c r="AZ200" s="20">
        <v>8565.6950196318012</v>
      </c>
      <c r="BA200" s="20">
        <v>2284.3049803681988</v>
      </c>
      <c r="BB200"/>
      <c r="BC200"/>
      <c r="BD200"/>
      <c r="BE200"/>
      <c r="BF200"/>
      <c r="BG200"/>
      <c r="BL200" s="20">
        <v>173</v>
      </c>
      <c r="BM200" s="20">
        <v>17154.695305722609</v>
      </c>
      <c r="BN200" s="20">
        <v>1095.3046942773908</v>
      </c>
      <c r="BO200"/>
      <c r="BP200"/>
      <c r="BQ200"/>
      <c r="BR200"/>
      <c r="BS200"/>
      <c r="BT200"/>
    </row>
    <row r="201" spans="1:72" x14ac:dyDescent="0.35">
      <c r="A201" s="4">
        <v>200</v>
      </c>
      <c r="B201" s="4" t="s">
        <v>4</v>
      </c>
      <c r="C201" s="5">
        <v>1250</v>
      </c>
      <c r="D201" s="5">
        <v>8700</v>
      </c>
      <c r="F201" s="2"/>
      <c r="G201" s="2"/>
      <c r="H201" s="2"/>
      <c r="I201" s="2"/>
      <c r="J201" s="2"/>
      <c r="K201" s="2"/>
      <c r="L201" s="2"/>
      <c r="N201" s="4">
        <v>200</v>
      </c>
      <c r="O201" s="4" t="s">
        <v>4</v>
      </c>
      <c r="P201" s="4">
        <f t="shared" si="12"/>
        <v>1</v>
      </c>
      <c r="Q201" s="5">
        <v>1250</v>
      </c>
      <c r="R201" s="5">
        <v>8700</v>
      </c>
      <c r="T201" s="20">
        <v>176</v>
      </c>
      <c r="U201" s="20">
        <v>13403.16044046133</v>
      </c>
      <c r="V201" s="20">
        <v>-703.16044046132993</v>
      </c>
      <c r="W201"/>
      <c r="X201"/>
      <c r="Y201"/>
      <c r="Z201"/>
      <c r="AA201"/>
      <c r="AB201"/>
      <c r="AE201" s="4">
        <v>200</v>
      </c>
      <c r="AF201" s="4" t="s">
        <v>4</v>
      </c>
      <c r="AG201" s="4">
        <f t="shared" si="13"/>
        <v>1</v>
      </c>
      <c r="AH201" s="5">
        <v>1250</v>
      </c>
      <c r="AI201" s="5">
        <f t="shared" si="14"/>
        <v>1562500</v>
      </c>
      <c r="AJ201" s="5">
        <f t="shared" si="15"/>
        <v>1250</v>
      </c>
      <c r="AK201" s="5">
        <v>8700</v>
      </c>
      <c r="AM201" s="20">
        <v>176</v>
      </c>
      <c r="AN201" s="20">
        <v>13410.450581323628</v>
      </c>
      <c r="AO201" s="20">
        <v>-710.45058132362828</v>
      </c>
      <c r="AP201"/>
      <c r="AQ201"/>
      <c r="AR201"/>
      <c r="AS201"/>
      <c r="AT201"/>
      <c r="AU201"/>
      <c r="AY201" s="20">
        <v>175</v>
      </c>
      <c r="AZ201" s="20">
        <v>8769.7229277707702</v>
      </c>
      <c r="BA201" s="20">
        <v>-619.72292777077018</v>
      </c>
      <c r="BB201"/>
      <c r="BC201"/>
      <c r="BD201"/>
      <c r="BE201"/>
      <c r="BF201"/>
      <c r="BG201"/>
      <c r="BL201" s="20">
        <v>174</v>
      </c>
      <c r="BM201" s="20">
        <v>8869.3026532824988</v>
      </c>
      <c r="BN201" s="20">
        <v>1980.6973467175012</v>
      </c>
      <c r="BO201"/>
      <c r="BP201"/>
      <c r="BQ201"/>
      <c r="BR201"/>
      <c r="BS201"/>
      <c r="BT201"/>
    </row>
    <row r="202" spans="1:72" x14ac:dyDescent="0.35">
      <c r="A202" s="4">
        <v>201</v>
      </c>
      <c r="B202" s="4" t="s">
        <v>5</v>
      </c>
      <c r="C202" s="5">
        <v>1500</v>
      </c>
      <c r="D202" s="5">
        <v>12500</v>
      </c>
      <c r="F202" s="2"/>
      <c r="G202" s="2"/>
      <c r="H202" s="2"/>
      <c r="I202" s="2"/>
      <c r="J202" s="2"/>
      <c r="K202" s="2"/>
      <c r="L202" s="2"/>
      <c r="N202" s="4">
        <v>201</v>
      </c>
      <c r="O202" s="4" t="s">
        <v>5</v>
      </c>
      <c r="P202" s="4">
        <f t="shared" si="12"/>
        <v>0</v>
      </c>
      <c r="Q202" s="5">
        <v>1500</v>
      </c>
      <c r="R202" s="5">
        <v>12500</v>
      </c>
      <c r="T202" s="20">
        <v>177</v>
      </c>
      <c r="U202" s="20">
        <v>16010.23949627826</v>
      </c>
      <c r="V202" s="20">
        <v>-1110.23949627826</v>
      </c>
      <c r="W202"/>
      <c r="X202"/>
      <c r="Y202"/>
      <c r="Z202"/>
      <c r="AA202"/>
      <c r="AB202"/>
      <c r="AE202" s="4">
        <v>201</v>
      </c>
      <c r="AF202" s="4" t="s">
        <v>5</v>
      </c>
      <c r="AG202" s="4">
        <f t="shared" si="13"/>
        <v>0</v>
      </c>
      <c r="AH202" s="5">
        <v>1500</v>
      </c>
      <c r="AI202" s="5">
        <f t="shared" si="14"/>
        <v>2250000</v>
      </c>
      <c r="AJ202" s="5">
        <f t="shared" si="15"/>
        <v>0</v>
      </c>
      <c r="AK202" s="5">
        <v>12500</v>
      </c>
      <c r="AM202" s="20">
        <v>177</v>
      </c>
      <c r="AN202" s="20">
        <v>16096.02590735762</v>
      </c>
      <c r="AO202" s="20">
        <v>-1196.0259073576199</v>
      </c>
      <c r="AP202"/>
      <c r="AQ202"/>
      <c r="AR202"/>
      <c r="AS202"/>
      <c r="AT202"/>
      <c r="AU202"/>
      <c r="AY202" s="20">
        <v>176</v>
      </c>
      <c r="AZ202" s="20">
        <v>13001.336029645443</v>
      </c>
      <c r="BA202" s="20">
        <v>-301.33602964544298</v>
      </c>
      <c r="BB202"/>
      <c r="BC202"/>
      <c r="BD202"/>
      <c r="BE202"/>
      <c r="BF202"/>
      <c r="BG202"/>
      <c r="BL202" s="20">
        <v>175</v>
      </c>
      <c r="BM202" s="20">
        <v>8997.0957327994784</v>
      </c>
      <c r="BN202" s="20">
        <v>-847.09573279947836</v>
      </c>
      <c r="BO202"/>
      <c r="BP202"/>
      <c r="BQ202"/>
      <c r="BR202"/>
      <c r="BS202"/>
      <c r="BT202"/>
    </row>
    <row r="203" spans="1:72" x14ac:dyDescent="0.35">
      <c r="A203" s="4">
        <v>202</v>
      </c>
      <c r="B203" s="4" t="s">
        <v>5</v>
      </c>
      <c r="C203" s="5">
        <v>1750</v>
      </c>
      <c r="D203" s="5">
        <v>14200</v>
      </c>
      <c r="F203" s="2"/>
      <c r="G203" s="2"/>
      <c r="H203" s="2"/>
      <c r="I203" s="2"/>
      <c r="J203" s="2"/>
      <c r="K203" s="2"/>
      <c r="L203" s="2"/>
      <c r="N203" s="4">
        <v>202</v>
      </c>
      <c r="O203" s="4" t="s">
        <v>5</v>
      </c>
      <c r="P203" s="4">
        <f t="shared" si="12"/>
        <v>0</v>
      </c>
      <c r="Q203" s="5">
        <v>1750</v>
      </c>
      <c r="R203" s="5">
        <v>14200</v>
      </c>
      <c r="T203" s="20">
        <v>178</v>
      </c>
      <c r="U203" s="20">
        <v>11665.107736583375</v>
      </c>
      <c r="V203" s="20">
        <v>-365.1077365833753</v>
      </c>
      <c r="W203"/>
      <c r="X203"/>
      <c r="Y203"/>
      <c r="Z203"/>
      <c r="AA203"/>
      <c r="AB203"/>
      <c r="AE203" s="4">
        <v>202</v>
      </c>
      <c r="AF203" s="4" t="s">
        <v>5</v>
      </c>
      <c r="AG203" s="4">
        <f t="shared" si="13"/>
        <v>0</v>
      </c>
      <c r="AH203" s="5">
        <v>1750</v>
      </c>
      <c r="AI203" s="5">
        <f t="shared" si="14"/>
        <v>3062500</v>
      </c>
      <c r="AJ203" s="5">
        <f t="shared" si="15"/>
        <v>0</v>
      </c>
      <c r="AK203" s="5">
        <v>14200</v>
      </c>
      <c r="AM203" s="20">
        <v>178</v>
      </c>
      <c r="AN203" s="20">
        <v>11620.067030634302</v>
      </c>
      <c r="AO203" s="20">
        <v>-320.06703063430177</v>
      </c>
      <c r="AP203"/>
      <c r="AQ203"/>
      <c r="AR203"/>
      <c r="AS203"/>
      <c r="AT203"/>
      <c r="AU203"/>
      <c r="AY203" s="20">
        <v>177</v>
      </c>
      <c r="AZ203" s="20">
        <v>15762.416102037685</v>
      </c>
      <c r="BA203" s="20">
        <v>-862.41610203768505</v>
      </c>
      <c r="BB203"/>
      <c r="BC203"/>
      <c r="BD203"/>
      <c r="BE203"/>
      <c r="BF203"/>
      <c r="BG203"/>
      <c r="BL203" s="20">
        <v>176</v>
      </c>
      <c r="BM203" s="20">
        <v>13028.861104817088</v>
      </c>
      <c r="BN203" s="20">
        <v>-328.86110481708783</v>
      </c>
      <c r="BO203"/>
      <c r="BP203"/>
      <c r="BQ203"/>
      <c r="BR203"/>
      <c r="BS203"/>
      <c r="BT203"/>
    </row>
    <row r="204" spans="1:72" x14ac:dyDescent="0.35">
      <c r="A204" s="4">
        <v>203</v>
      </c>
      <c r="B204" s="4" t="s">
        <v>4</v>
      </c>
      <c r="C204" s="5">
        <v>1050</v>
      </c>
      <c r="D204" s="5">
        <v>8450</v>
      </c>
      <c r="F204" s="2"/>
      <c r="G204" s="2"/>
      <c r="H204" s="2"/>
      <c r="I204" s="2"/>
      <c r="J204" s="2"/>
      <c r="K204" s="2"/>
      <c r="L204" s="2"/>
      <c r="N204" s="4">
        <v>203</v>
      </c>
      <c r="O204" s="4" t="s">
        <v>4</v>
      </c>
      <c r="P204" s="4">
        <f t="shared" si="12"/>
        <v>1</v>
      </c>
      <c r="Q204" s="5">
        <v>1050</v>
      </c>
      <c r="R204" s="5">
        <v>8450</v>
      </c>
      <c r="T204" s="20">
        <v>179</v>
      </c>
      <c r="U204" s="20">
        <v>9891.8732554475137</v>
      </c>
      <c r="V204" s="20">
        <v>-941.87325544751366</v>
      </c>
      <c r="W204"/>
      <c r="X204"/>
      <c r="Y204"/>
      <c r="Z204"/>
      <c r="AA204"/>
      <c r="AB204"/>
      <c r="AE204" s="4">
        <v>203</v>
      </c>
      <c r="AF204" s="4" t="s">
        <v>4</v>
      </c>
      <c r="AG204" s="4">
        <f t="shared" si="13"/>
        <v>1</v>
      </c>
      <c r="AH204" s="5">
        <v>1050</v>
      </c>
      <c r="AI204" s="5">
        <f t="shared" si="14"/>
        <v>1102500</v>
      </c>
      <c r="AJ204" s="5">
        <f t="shared" si="15"/>
        <v>1050</v>
      </c>
      <c r="AK204" s="5">
        <v>8450</v>
      </c>
      <c r="AM204" s="20">
        <v>179</v>
      </c>
      <c r="AN204" s="20">
        <v>9902.9101109992916</v>
      </c>
      <c r="AO204" s="20">
        <v>-952.91011099929165</v>
      </c>
      <c r="AP204"/>
      <c r="AQ204"/>
      <c r="AR204"/>
      <c r="AS204"/>
      <c r="AT204"/>
      <c r="AU204"/>
      <c r="AY204" s="20">
        <v>178</v>
      </c>
      <c r="AZ204" s="20">
        <v>11897.797775690702</v>
      </c>
      <c r="BA204" s="20">
        <v>-597.79777569070211</v>
      </c>
      <c r="BB204"/>
      <c r="BC204"/>
      <c r="BD204"/>
      <c r="BE204"/>
      <c r="BF204"/>
      <c r="BG204"/>
      <c r="BL204" s="20">
        <v>177</v>
      </c>
      <c r="BM204" s="20">
        <v>15952.275318354896</v>
      </c>
      <c r="BN204" s="20">
        <v>-1052.2753183548957</v>
      </c>
      <c r="BO204"/>
      <c r="BP204"/>
      <c r="BQ204"/>
      <c r="BR204"/>
      <c r="BS204"/>
      <c r="BT204"/>
    </row>
    <row r="205" spans="1:72" x14ac:dyDescent="0.35">
      <c r="A205" s="4">
        <v>204</v>
      </c>
      <c r="B205" s="4" t="s">
        <v>5</v>
      </c>
      <c r="C205" s="5">
        <v>1500</v>
      </c>
      <c r="D205" s="5">
        <v>11650</v>
      </c>
      <c r="F205" s="2"/>
      <c r="G205" s="2"/>
      <c r="H205" s="2"/>
      <c r="I205" s="2"/>
      <c r="J205" s="2"/>
      <c r="K205" s="2"/>
      <c r="L205" s="2"/>
      <c r="N205" s="4">
        <v>204</v>
      </c>
      <c r="O205" s="4" t="s">
        <v>5</v>
      </c>
      <c r="P205" s="4">
        <f t="shared" si="12"/>
        <v>0</v>
      </c>
      <c r="Q205" s="5">
        <v>1500</v>
      </c>
      <c r="R205" s="5">
        <v>11650</v>
      </c>
      <c r="T205" s="20">
        <v>180</v>
      </c>
      <c r="U205" s="20">
        <v>14851.537693692957</v>
      </c>
      <c r="V205" s="20">
        <v>-51.537693692956964</v>
      </c>
      <c r="W205"/>
      <c r="X205"/>
      <c r="Y205"/>
      <c r="Z205"/>
      <c r="AA205"/>
      <c r="AB205"/>
      <c r="AE205" s="4">
        <v>204</v>
      </c>
      <c r="AF205" s="4" t="s">
        <v>5</v>
      </c>
      <c r="AG205" s="4">
        <f t="shared" si="13"/>
        <v>0</v>
      </c>
      <c r="AH205" s="5">
        <v>1500</v>
      </c>
      <c r="AI205" s="5">
        <f t="shared" si="14"/>
        <v>2250000</v>
      </c>
      <c r="AJ205" s="5">
        <f t="shared" si="15"/>
        <v>0</v>
      </c>
      <c r="AK205" s="5">
        <v>11650</v>
      </c>
      <c r="AM205" s="20">
        <v>180</v>
      </c>
      <c r="AN205" s="20">
        <v>14902.436873564735</v>
      </c>
      <c r="AO205" s="20">
        <v>-102.43687356473492</v>
      </c>
      <c r="AP205"/>
      <c r="AQ205"/>
      <c r="AR205"/>
      <c r="AS205"/>
      <c r="AT205"/>
      <c r="AU205"/>
      <c r="AY205" s="20">
        <v>179</v>
      </c>
      <c r="AZ205" s="20">
        <v>9566.474507015264</v>
      </c>
      <c r="BA205" s="20">
        <v>-616.47450701526395</v>
      </c>
      <c r="BB205"/>
      <c r="BC205"/>
      <c r="BD205"/>
      <c r="BE205"/>
      <c r="BF205"/>
      <c r="BG205"/>
      <c r="BL205" s="20">
        <v>178</v>
      </c>
      <c r="BM205" s="20">
        <v>11649.789752929661</v>
      </c>
      <c r="BN205" s="20">
        <v>-349.78975292966061</v>
      </c>
      <c r="BO205"/>
      <c r="BP205"/>
      <c r="BQ205"/>
      <c r="BR205"/>
      <c r="BS205"/>
      <c r="BT205"/>
    </row>
    <row r="206" spans="1:72" x14ac:dyDescent="0.35">
      <c r="A206" s="4">
        <v>205</v>
      </c>
      <c r="B206" s="4" t="s">
        <v>5</v>
      </c>
      <c r="C206" s="5">
        <v>2750</v>
      </c>
      <c r="D206" s="5">
        <v>24000</v>
      </c>
      <c r="F206" s="2"/>
      <c r="G206" s="2"/>
      <c r="H206" s="2"/>
      <c r="I206" s="2"/>
      <c r="J206" s="2"/>
      <c r="K206" s="2"/>
      <c r="L206" s="2"/>
      <c r="N206" s="4">
        <v>205</v>
      </c>
      <c r="O206" s="4" t="s">
        <v>5</v>
      </c>
      <c r="P206" s="4">
        <f t="shared" si="12"/>
        <v>0</v>
      </c>
      <c r="Q206" s="5">
        <v>2750</v>
      </c>
      <c r="R206" s="5">
        <v>24000</v>
      </c>
      <c r="T206" s="20">
        <v>181</v>
      </c>
      <c r="U206" s="20">
        <v>9022.8469035085363</v>
      </c>
      <c r="V206" s="20">
        <v>-72.846903508536343</v>
      </c>
      <c r="W206"/>
      <c r="X206"/>
      <c r="Y206"/>
      <c r="Z206"/>
      <c r="AA206"/>
      <c r="AB206"/>
      <c r="AE206" s="4">
        <v>205</v>
      </c>
      <c r="AF206" s="4" t="s">
        <v>5</v>
      </c>
      <c r="AG206" s="4">
        <f t="shared" si="13"/>
        <v>0</v>
      </c>
      <c r="AH206" s="5">
        <v>2750</v>
      </c>
      <c r="AI206" s="5">
        <f t="shared" si="14"/>
        <v>7562500</v>
      </c>
      <c r="AJ206" s="5">
        <f t="shared" si="15"/>
        <v>0</v>
      </c>
      <c r="AK206" s="5">
        <v>24000</v>
      </c>
      <c r="AM206" s="20">
        <v>181</v>
      </c>
      <c r="AN206" s="20">
        <v>9007.7183356546266</v>
      </c>
      <c r="AO206" s="20">
        <v>-57.718335654626571</v>
      </c>
      <c r="AP206"/>
      <c r="AQ206"/>
      <c r="AR206"/>
      <c r="AS206"/>
      <c r="AT206"/>
      <c r="AU206"/>
      <c r="AY206" s="20">
        <v>180</v>
      </c>
      <c r="AZ206" s="20">
        <v>14371.451226684076</v>
      </c>
      <c r="BA206" s="20">
        <v>428.54877331592434</v>
      </c>
      <c r="BB206"/>
      <c r="BC206"/>
      <c r="BD206"/>
      <c r="BE206"/>
      <c r="BF206"/>
      <c r="BG206"/>
      <c r="BL206" s="20">
        <v>179</v>
      </c>
      <c r="BM206" s="20">
        <v>9538.1951093677271</v>
      </c>
      <c r="BN206" s="20">
        <v>-588.19510936772713</v>
      </c>
      <c r="BO206"/>
      <c r="BP206"/>
      <c r="BQ206"/>
      <c r="BR206"/>
      <c r="BS206"/>
      <c r="BT206"/>
    </row>
    <row r="207" spans="1:72" x14ac:dyDescent="0.35">
      <c r="A207" s="4">
        <v>206</v>
      </c>
      <c r="B207" s="4" t="s">
        <v>5</v>
      </c>
      <c r="C207" s="5">
        <v>1950</v>
      </c>
      <c r="D207" s="5">
        <v>16100</v>
      </c>
      <c r="N207" s="4">
        <v>206</v>
      </c>
      <c r="O207" s="4" t="s">
        <v>5</v>
      </c>
      <c r="P207" s="4">
        <f t="shared" si="12"/>
        <v>0</v>
      </c>
      <c r="Q207" s="5">
        <v>1950</v>
      </c>
      <c r="R207" s="5">
        <v>16100</v>
      </c>
      <c r="T207" s="20">
        <v>182</v>
      </c>
      <c r="U207" s="20">
        <v>8443.4960022158848</v>
      </c>
      <c r="V207" s="20">
        <v>-793.4960022158848</v>
      </c>
      <c r="W207"/>
      <c r="X207"/>
      <c r="Y207"/>
      <c r="Z207"/>
      <c r="AA207"/>
      <c r="AB207"/>
      <c r="AE207" s="4">
        <v>206</v>
      </c>
      <c r="AF207" s="4" t="s">
        <v>5</v>
      </c>
      <c r="AG207" s="4">
        <f t="shared" si="13"/>
        <v>0</v>
      </c>
      <c r="AH207" s="5">
        <v>1950</v>
      </c>
      <c r="AI207" s="5">
        <f t="shared" si="14"/>
        <v>3802500</v>
      </c>
      <c r="AJ207" s="5">
        <f t="shared" si="15"/>
        <v>0</v>
      </c>
      <c r="AK207" s="5">
        <v>16100</v>
      </c>
      <c r="AM207" s="20">
        <v>182</v>
      </c>
      <c r="AN207" s="20">
        <v>8410.9238187581832</v>
      </c>
      <c r="AO207" s="20">
        <v>-760.92381875818319</v>
      </c>
      <c r="AP207"/>
      <c r="AQ207"/>
      <c r="AR207"/>
      <c r="AS207"/>
      <c r="AT207"/>
      <c r="AU207"/>
      <c r="AY207" s="20">
        <v>181</v>
      </c>
      <c r="AZ207" s="20">
        <v>9039.2781065147828</v>
      </c>
      <c r="BA207" s="20">
        <v>-89.278106514782849</v>
      </c>
      <c r="BB207"/>
      <c r="BC207"/>
      <c r="BD207"/>
      <c r="BE207"/>
      <c r="BF207"/>
      <c r="BG207"/>
      <c r="BL207" s="20">
        <v>180</v>
      </c>
      <c r="BM207" s="20">
        <v>14526.34201075192</v>
      </c>
      <c r="BN207" s="20">
        <v>273.65798924808041</v>
      </c>
      <c r="BO207"/>
      <c r="BP207"/>
      <c r="BQ207"/>
      <c r="BR207"/>
      <c r="BS207"/>
      <c r="BT207"/>
    </row>
    <row r="208" spans="1:72" x14ac:dyDescent="0.35">
      <c r="A208" s="4">
        <v>207</v>
      </c>
      <c r="B208" s="4" t="s">
        <v>5</v>
      </c>
      <c r="C208" s="5">
        <v>1650</v>
      </c>
      <c r="D208" s="5">
        <v>13400</v>
      </c>
      <c r="N208" s="4">
        <v>207</v>
      </c>
      <c r="O208" s="4" t="s">
        <v>5</v>
      </c>
      <c r="P208" s="4">
        <f t="shared" si="12"/>
        <v>0</v>
      </c>
      <c r="Q208" s="5">
        <v>1650</v>
      </c>
      <c r="R208" s="5">
        <v>13400</v>
      </c>
      <c r="T208" s="20">
        <v>183</v>
      </c>
      <c r="U208" s="20">
        <v>19776.020354680491</v>
      </c>
      <c r="V208" s="20">
        <v>223.97964531950856</v>
      </c>
      <c r="W208"/>
      <c r="X208"/>
      <c r="Y208"/>
      <c r="Z208"/>
      <c r="AA208"/>
      <c r="AB208"/>
      <c r="AE208" s="4">
        <v>207</v>
      </c>
      <c r="AF208" s="4" t="s">
        <v>5</v>
      </c>
      <c r="AG208" s="4">
        <f t="shared" si="13"/>
        <v>0</v>
      </c>
      <c r="AH208" s="5">
        <v>1650</v>
      </c>
      <c r="AI208" s="5">
        <f t="shared" si="14"/>
        <v>2722500</v>
      </c>
      <c r="AJ208" s="5">
        <f t="shared" si="15"/>
        <v>0</v>
      </c>
      <c r="AK208" s="5">
        <v>13400</v>
      </c>
      <c r="AM208" s="20">
        <v>183</v>
      </c>
      <c r="AN208" s="20">
        <v>19975.190267184495</v>
      </c>
      <c r="AO208" s="20">
        <v>24.809732815505413</v>
      </c>
      <c r="AP208"/>
      <c r="AQ208"/>
      <c r="AR208"/>
      <c r="AS208"/>
      <c r="AT208"/>
      <c r="AU208"/>
      <c r="AY208" s="20">
        <v>182</v>
      </c>
      <c r="AZ208" s="20">
        <v>8769.7229277707702</v>
      </c>
      <c r="BA208" s="20">
        <v>-1119.7229277707702</v>
      </c>
      <c r="BB208"/>
      <c r="BC208"/>
      <c r="BD208"/>
      <c r="BE208"/>
      <c r="BF208"/>
      <c r="BG208"/>
      <c r="BL208" s="20">
        <v>181</v>
      </c>
      <c r="BM208" s="20">
        <v>9175.5440529509269</v>
      </c>
      <c r="BN208" s="20">
        <v>-225.54405295092693</v>
      </c>
      <c r="BO208"/>
      <c r="BP208"/>
      <c r="BQ208"/>
      <c r="BR208"/>
      <c r="BS208"/>
      <c r="BT208"/>
    </row>
    <row r="209" spans="1:72" x14ac:dyDescent="0.35">
      <c r="A209" s="4">
        <v>208</v>
      </c>
      <c r="B209" s="4" t="s">
        <v>5</v>
      </c>
      <c r="C209" s="5">
        <v>1250</v>
      </c>
      <c r="D209" s="5">
        <v>11450</v>
      </c>
      <c r="N209" s="4">
        <v>208</v>
      </c>
      <c r="O209" s="4" t="s">
        <v>5</v>
      </c>
      <c r="P209" s="4">
        <f t="shared" si="12"/>
        <v>0</v>
      </c>
      <c r="Q209" s="5">
        <v>1250</v>
      </c>
      <c r="R209" s="5">
        <v>11450</v>
      </c>
      <c r="T209" s="20">
        <v>184</v>
      </c>
      <c r="U209" s="20">
        <v>13113.484989815004</v>
      </c>
      <c r="V209" s="20">
        <v>-1013.4849898150042</v>
      </c>
      <c r="W209"/>
      <c r="X209"/>
      <c r="Y209"/>
      <c r="Z209"/>
      <c r="AA209"/>
      <c r="AB209"/>
      <c r="AE209" s="4">
        <v>208</v>
      </c>
      <c r="AF209" s="4" t="s">
        <v>5</v>
      </c>
      <c r="AG209" s="4">
        <f t="shared" si="13"/>
        <v>0</v>
      </c>
      <c r="AH209" s="5">
        <v>1250</v>
      </c>
      <c r="AI209" s="5">
        <f t="shared" si="14"/>
        <v>1562500</v>
      </c>
      <c r="AJ209" s="5">
        <f t="shared" si="15"/>
        <v>0</v>
      </c>
      <c r="AK209" s="5">
        <v>11450</v>
      </c>
      <c r="AM209" s="20">
        <v>184</v>
      </c>
      <c r="AN209" s="20">
        <v>13112.053322875408</v>
      </c>
      <c r="AO209" s="20">
        <v>-1012.0533228754084</v>
      </c>
      <c r="AP209"/>
      <c r="AQ209"/>
      <c r="AR209"/>
      <c r="AS209"/>
      <c r="AT209"/>
      <c r="AU209"/>
      <c r="AY209" s="20">
        <v>183</v>
      </c>
      <c r="AZ209" s="20">
        <v>22093.242797401272</v>
      </c>
      <c r="BA209" s="20">
        <v>-2093.2427974012717</v>
      </c>
      <c r="BB209"/>
      <c r="BC209"/>
      <c r="BD209"/>
      <c r="BE209"/>
      <c r="BF209"/>
      <c r="BG209"/>
      <c r="BL209" s="20">
        <v>182</v>
      </c>
      <c r="BM209" s="20">
        <v>8997.0957327994784</v>
      </c>
      <c r="BN209" s="20">
        <v>-1347.0957327994784</v>
      </c>
      <c r="BO209"/>
      <c r="BP209"/>
      <c r="BQ209"/>
      <c r="BR209"/>
      <c r="BS209"/>
      <c r="BT209"/>
    </row>
    <row r="210" spans="1:72" x14ac:dyDescent="0.35">
      <c r="A210" s="4">
        <v>209</v>
      </c>
      <c r="B210" s="4" t="s">
        <v>5</v>
      </c>
      <c r="C210" s="5">
        <v>1400</v>
      </c>
      <c r="D210" s="5">
        <v>11700</v>
      </c>
      <c r="N210" s="4">
        <v>209</v>
      </c>
      <c r="O210" s="4" t="s">
        <v>5</v>
      </c>
      <c r="P210" s="4">
        <f t="shared" si="12"/>
        <v>0</v>
      </c>
      <c r="Q210" s="5">
        <v>1400</v>
      </c>
      <c r="R210" s="5">
        <v>11700</v>
      </c>
      <c r="T210" s="20">
        <v>185</v>
      </c>
      <c r="U210" s="20">
        <v>15720.564045631934</v>
      </c>
      <c r="V210" s="20">
        <v>579.43595436806572</v>
      </c>
      <c r="W210"/>
      <c r="X210"/>
      <c r="Y210"/>
      <c r="Z210"/>
      <c r="AA210"/>
      <c r="AB210"/>
      <c r="AE210" s="4">
        <v>209</v>
      </c>
      <c r="AF210" s="4" t="s">
        <v>5</v>
      </c>
      <c r="AG210" s="4">
        <f t="shared" si="13"/>
        <v>0</v>
      </c>
      <c r="AH210" s="5">
        <v>1400</v>
      </c>
      <c r="AI210" s="5">
        <f t="shared" si="14"/>
        <v>1960000</v>
      </c>
      <c r="AJ210" s="5">
        <f t="shared" si="15"/>
        <v>0</v>
      </c>
      <c r="AK210" s="5">
        <v>11700</v>
      </c>
      <c r="AM210" s="20">
        <v>185</v>
      </c>
      <c r="AN210" s="20">
        <v>15797.628648909398</v>
      </c>
      <c r="AO210" s="20">
        <v>502.37135109060182</v>
      </c>
      <c r="AP210"/>
      <c r="AQ210"/>
      <c r="AR210"/>
      <c r="AS210"/>
      <c r="AT210"/>
      <c r="AU210"/>
      <c r="AY210" s="20">
        <v>184</v>
      </c>
      <c r="AZ210" s="20">
        <v>12776.458443191499</v>
      </c>
      <c r="BA210" s="20">
        <v>-676.4584431914991</v>
      </c>
      <c r="BB210"/>
      <c r="BC210"/>
      <c r="BD210"/>
      <c r="BE210"/>
      <c r="BF210"/>
      <c r="BG210"/>
      <c r="BL210" s="20">
        <v>183</v>
      </c>
      <c r="BM210" s="20">
        <v>21985.909590591778</v>
      </c>
      <c r="BN210" s="20">
        <v>-1985.9095905917784</v>
      </c>
      <c r="BO210"/>
      <c r="BP210"/>
      <c r="BQ210"/>
      <c r="BR210"/>
      <c r="BS210"/>
      <c r="BT210"/>
    </row>
    <row r="211" spans="1:72" x14ac:dyDescent="0.35">
      <c r="A211" s="4">
        <v>210</v>
      </c>
      <c r="B211" s="4" t="s">
        <v>5</v>
      </c>
      <c r="C211" s="5">
        <v>1750</v>
      </c>
      <c r="D211" s="5">
        <v>15300</v>
      </c>
      <c r="N211" s="4">
        <v>210</v>
      </c>
      <c r="O211" s="4" t="s">
        <v>5</v>
      </c>
      <c r="P211" s="4">
        <f t="shared" si="12"/>
        <v>0</v>
      </c>
      <c r="Q211" s="5">
        <v>1750</v>
      </c>
      <c r="R211" s="5">
        <v>15300</v>
      </c>
      <c r="T211" s="20">
        <v>186</v>
      </c>
      <c r="U211" s="20">
        <v>9891.8732554475137</v>
      </c>
      <c r="V211" s="20">
        <v>-391.87325544751366</v>
      </c>
      <c r="W211"/>
      <c r="X211"/>
      <c r="Y211"/>
      <c r="Z211"/>
      <c r="AA211"/>
      <c r="AB211"/>
      <c r="AE211" s="4">
        <v>210</v>
      </c>
      <c r="AF211" s="4" t="s">
        <v>5</v>
      </c>
      <c r="AG211" s="4">
        <f t="shared" si="13"/>
        <v>0</v>
      </c>
      <c r="AH211" s="5">
        <v>1750</v>
      </c>
      <c r="AI211" s="5">
        <f t="shared" si="14"/>
        <v>3062500</v>
      </c>
      <c r="AJ211" s="5">
        <f t="shared" si="15"/>
        <v>0</v>
      </c>
      <c r="AK211" s="5">
        <v>15300</v>
      </c>
      <c r="AM211" s="20">
        <v>186</v>
      </c>
      <c r="AN211" s="20">
        <v>9902.9101109992916</v>
      </c>
      <c r="AO211" s="20">
        <v>-402.91011099929165</v>
      </c>
      <c r="AP211"/>
      <c r="AQ211"/>
      <c r="AR211"/>
      <c r="AS211"/>
      <c r="AT211"/>
      <c r="AU211"/>
      <c r="AY211" s="20">
        <v>185</v>
      </c>
      <c r="AZ211" s="20">
        <v>15390.102156722392</v>
      </c>
      <c r="BA211" s="20">
        <v>909.89784327760754</v>
      </c>
      <c r="BB211"/>
      <c r="BC211"/>
      <c r="BD211"/>
      <c r="BE211"/>
      <c r="BF211"/>
      <c r="BG211"/>
      <c r="BL211" s="20">
        <v>184</v>
      </c>
      <c r="BM211" s="20">
        <v>12767.356354105974</v>
      </c>
      <c r="BN211" s="20">
        <v>-667.35635410597388</v>
      </c>
      <c r="BO211"/>
      <c r="BP211"/>
      <c r="BQ211"/>
      <c r="BR211"/>
      <c r="BS211"/>
      <c r="BT211"/>
    </row>
    <row r="212" spans="1:72" x14ac:dyDescent="0.35">
      <c r="A212" s="4">
        <v>211</v>
      </c>
      <c r="B212" s="4" t="s">
        <v>5</v>
      </c>
      <c r="C212" s="5">
        <v>2250</v>
      </c>
      <c r="D212" s="5">
        <v>19500</v>
      </c>
      <c r="N212" s="4">
        <v>211</v>
      </c>
      <c r="O212" s="4" t="s">
        <v>5</v>
      </c>
      <c r="P212" s="4">
        <f t="shared" si="12"/>
        <v>0</v>
      </c>
      <c r="Q212" s="5">
        <v>2250</v>
      </c>
      <c r="R212" s="5">
        <v>19500</v>
      </c>
      <c r="T212" s="20">
        <v>187</v>
      </c>
      <c r="U212" s="20">
        <v>21514.073058558446</v>
      </c>
      <c r="V212" s="20">
        <v>2485.9269414415539</v>
      </c>
      <c r="W212"/>
      <c r="X212"/>
      <c r="Y212"/>
      <c r="Z212"/>
      <c r="AA212"/>
      <c r="AB212"/>
      <c r="AE212" s="4">
        <v>211</v>
      </c>
      <c r="AF212" s="4" t="s">
        <v>5</v>
      </c>
      <c r="AG212" s="4">
        <f t="shared" si="13"/>
        <v>0</v>
      </c>
      <c r="AH212" s="5">
        <v>2250</v>
      </c>
      <c r="AI212" s="5">
        <f t="shared" si="14"/>
        <v>5062500</v>
      </c>
      <c r="AJ212" s="5">
        <f t="shared" si="15"/>
        <v>0</v>
      </c>
      <c r="AK212" s="5">
        <v>19500</v>
      </c>
      <c r="AM212" s="20">
        <v>187</v>
      </c>
      <c r="AN212" s="20">
        <v>21765.573817873825</v>
      </c>
      <c r="AO212" s="20">
        <v>2234.4261821261753</v>
      </c>
      <c r="AP212"/>
      <c r="AQ212"/>
      <c r="AR212"/>
      <c r="AS212"/>
      <c r="AT212"/>
      <c r="AU212"/>
      <c r="AY212" s="20">
        <v>186</v>
      </c>
      <c r="AZ212" s="20">
        <v>9566.474507015264</v>
      </c>
      <c r="BA212" s="20">
        <v>-66.474507015263953</v>
      </c>
      <c r="BB212"/>
      <c r="BC212"/>
      <c r="BD212"/>
      <c r="BE212"/>
      <c r="BF212"/>
      <c r="BG212"/>
      <c r="BL212" s="20">
        <v>185</v>
      </c>
      <c r="BM212" s="20">
        <v>15576.796276216226</v>
      </c>
      <c r="BN212" s="20">
        <v>723.20372378377397</v>
      </c>
      <c r="BO212"/>
      <c r="BP212"/>
      <c r="BQ212"/>
      <c r="BR212"/>
      <c r="BS212"/>
      <c r="BT212"/>
    </row>
    <row r="213" spans="1:72" x14ac:dyDescent="0.35">
      <c r="A213" s="4">
        <v>212</v>
      </c>
      <c r="B213" s="4" t="s">
        <v>5</v>
      </c>
      <c r="C213" s="5">
        <v>2100</v>
      </c>
      <c r="D213" s="5">
        <v>17750</v>
      </c>
      <c r="N213" s="4">
        <v>212</v>
      </c>
      <c r="O213" s="4" t="s">
        <v>5</v>
      </c>
      <c r="P213" s="4">
        <f t="shared" si="12"/>
        <v>0</v>
      </c>
      <c r="Q213" s="5">
        <v>2100</v>
      </c>
      <c r="R213" s="5">
        <v>17750</v>
      </c>
      <c r="T213" s="20">
        <v>188</v>
      </c>
      <c r="U213" s="20">
        <v>13982.51134175398</v>
      </c>
      <c r="V213" s="20">
        <v>-282.51134175397965</v>
      </c>
      <c r="W213"/>
      <c r="X213"/>
      <c r="Y213"/>
      <c r="Z213"/>
      <c r="AA213"/>
      <c r="AB213"/>
      <c r="AE213" s="4">
        <v>212</v>
      </c>
      <c r="AF213" s="4" t="s">
        <v>5</v>
      </c>
      <c r="AG213" s="4">
        <f t="shared" si="13"/>
        <v>0</v>
      </c>
      <c r="AH213" s="5">
        <v>2100</v>
      </c>
      <c r="AI213" s="5">
        <f t="shared" si="14"/>
        <v>4410000</v>
      </c>
      <c r="AJ213" s="5">
        <f t="shared" si="15"/>
        <v>0</v>
      </c>
      <c r="AK213" s="5">
        <v>17750</v>
      </c>
      <c r="AM213" s="20">
        <v>188</v>
      </c>
      <c r="AN213" s="20">
        <v>14007.245098220072</v>
      </c>
      <c r="AO213" s="20">
        <v>-307.24509822007167</v>
      </c>
      <c r="AP213"/>
      <c r="AQ213"/>
      <c r="AR213"/>
      <c r="AS213"/>
      <c r="AT213"/>
      <c r="AU213"/>
      <c r="AY213" s="20">
        <v>187</v>
      </c>
      <c r="AZ213" s="20">
        <v>25948.926416767892</v>
      </c>
      <c r="BA213" s="20">
        <v>-1948.9264167678921</v>
      </c>
      <c r="BB213"/>
      <c r="BC213"/>
      <c r="BD213"/>
      <c r="BE213"/>
      <c r="BF213"/>
      <c r="BG213"/>
      <c r="BL213" s="20">
        <v>186</v>
      </c>
      <c r="BM213" s="20">
        <v>9538.1951093677271</v>
      </c>
      <c r="BN213" s="20">
        <v>-38.195109367727127</v>
      </c>
      <c r="BO213"/>
      <c r="BP213"/>
      <c r="BQ213"/>
      <c r="BR213"/>
      <c r="BS213"/>
      <c r="BT213"/>
    </row>
    <row r="214" spans="1:72" x14ac:dyDescent="0.35">
      <c r="A214" s="4">
        <v>213</v>
      </c>
      <c r="B214" s="4" t="s">
        <v>4</v>
      </c>
      <c r="C214" s="5">
        <v>1500</v>
      </c>
      <c r="D214" s="5">
        <v>9600</v>
      </c>
      <c r="N214" s="4">
        <v>213</v>
      </c>
      <c r="O214" s="4" t="s">
        <v>4</v>
      </c>
      <c r="P214" s="4">
        <f t="shared" si="12"/>
        <v>1</v>
      </c>
      <c r="Q214" s="5">
        <v>1500</v>
      </c>
      <c r="R214" s="5">
        <v>9600</v>
      </c>
      <c r="T214" s="20">
        <v>189</v>
      </c>
      <c r="U214" s="20">
        <v>15430.888594985609</v>
      </c>
      <c r="V214" s="20">
        <v>569.11140501439149</v>
      </c>
      <c r="W214"/>
      <c r="X214"/>
      <c r="Y214"/>
      <c r="Z214"/>
      <c r="AA214"/>
      <c r="AB214"/>
      <c r="AE214" s="4">
        <v>213</v>
      </c>
      <c r="AF214" s="4" t="s">
        <v>4</v>
      </c>
      <c r="AG214" s="4">
        <f t="shared" si="13"/>
        <v>1</v>
      </c>
      <c r="AH214" s="5">
        <v>1500</v>
      </c>
      <c r="AI214" s="5">
        <f t="shared" si="14"/>
        <v>2250000</v>
      </c>
      <c r="AJ214" s="5">
        <f t="shared" si="15"/>
        <v>1500</v>
      </c>
      <c r="AK214" s="5">
        <v>9600</v>
      </c>
      <c r="AM214" s="20">
        <v>189</v>
      </c>
      <c r="AN214" s="20">
        <v>15499.231390461178</v>
      </c>
      <c r="AO214" s="20">
        <v>500.76860953882169</v>
      </c>
      <c r="AP214"/>
      <c r="AQ214"/>
      <c r="AR214"/>
      <c r="AS214"/>
      <c r="AT214"/>
      <c r="AU214"/>
      <c r="AY214" s="20">
        <v>188</v>
      </c>
      <c r="AZ214" s="20">
        <v>13500.236655507113</v>
      </c>
      <c r="BA214" s="20">
        <v>199.76334449288697</v>
      </c>
      <c r="BB214"/>
      <c r="BC214"/>
      <c r="BD214"/>
      <c r="BE214"/>
      <c r="BF214"/>
      <c r="BG214"/>
      <c r="BL214" s="20">
        <v>187</v>
      </c>
      <c r="BM214" s="20">
        <v>25492.501049126909</v>
      </c>
      <c r="BN214" s="20">
        <v>-1492.5010491269095</v>
      </c>
      <c r="BO214"/>
      <c r="BP214"/>
      <c r="BQ214"/>
      <c r="BR214"/>
      <c r="BS214"/>
      <c r="BT214"/>
    </row>
    <row r="215" spans="1:72" x14ac:dyDescent="0.35">
      <c r="A215" s="4">
        <v>214</v>
      </c>
      <c r="B215" s="4" t="s">
        <v>5</v>
      </c>
      <c r="C215" s="5">
        <v>1400</v>
      </c>
      <c r="D215" s="5">
        <v>10950</v>
      </c>
      <c r="N215" s="4">
        <v>214</v>
      </c>
      <c r="O215" s="4" t="s">
        <v>5</v>
      </c>
      <c r="P215" s="4">
        <f t="shared" si="12"/>
        <v>0</v>
      </c>
      <c r="Q215" s="5">
        <v>1400</v>
      </c>
      <c r="R215" s="5">
        <v>10950</v>
      </c>
      <c r="T215" s="20">
        <v>190</v>
      </c>
      <c r="U215" s="20">
        <v>16589.590397570912</v>
      </c>
      <c r="V215" s="20">
        <v>-3189.5903975709116</v>
      </c>
      <c r="W215"/>
      <c r="X215"/>
      <c r="Y215"/>
      <c r="Z215"/>
      <c r="AA215"/>
      <c r="AB215"/>
      <c r="AE215" s="4">
        <v>214</v>
      </c>
      <c r="AF215" s="4" t="s">
        <v>5</v>
      </c>
      <c r="AG215" s="4">
        <f t="shared" si="13"/>
        <v>0</v>
      </c>
      <c r="AH215" s="5">
        <v>1400</v>
      </c>
      <c r="AI215" s="5">
        <f t="shared" si="14"/>
        <v>1960000</v>
      </c>
      <c r="AJ215" s="5">
        <f t="shared" si="15"/>
        <v>0</v>
      </c>
      <c r="AK215" s="5">
        <v>10950</v>
      </c>
      <c r="AM215" s="20">
        <v>190</v>
      </c>
      <c r="AN215" s="20">
        <v>16692.820424254063</v>
      </c>
      <c r="AO215" s="20">
        <v>-3292.8204242540633</v>
      </c>
      <c r="AP215"/>
      <c r="AQ215"/>
      <c r="AR215"/>
      <c r="AS215"/>
      <c r="AT215"/>
      <c r="AU215"/>
      <c r="AY215" s="20">
        <v>189</v>
      </c>
      <c r="AZ215" s="20">
        <v>15034.170029058359</v>
      </c>
      <c r="BA215" s="20">
        <v>965.82997094164057</v>
      </c>
      <c r="BB215"/>
      <c r="BC215"/>
      <c r="BD215"/>
      <c r="BE215"/>
      <c r="BF215"/>
      <c r="BG215"/>
      <c r="BL215" s="20">
        <v>188</v>
      </c>
      <c r="BM215" s="20">
        <v>13589.862036715167</v>
      </c>
      <c r="BN215" s="20">
        <v>110.13796328483295</v>
      </c>
      <c r="BO215"/>
      <c r="BP215"/>
      <c r="BQ215"/>
      <c r="BR215"/>
      <c r="BS215"/>
      <c r="BT215"/>
    </row>
    <row r="216" spans="1:72" x14ac:dyDescent="0.35">
      <c r="A216" s="4">
        <v>215</v>
      </c>
      <c r="B216" s="4" t="s">
        <v>5</v>
      </c>
      <c r="C216" s="5">
        <v>1200</v>
      </c>
      <c r="D216" s="5">
        <v>11350</v>
      </c>
      <c r="N216" s="4">
        <v>215</v>
      </c>
      <c r="O216" s="4" t="s">
        <v>5</v>
      </c>
      <c r="P216" s="4">
        <f t="shared" si="12"/>
        <v>0</v>
      </c>
      <c r="Q216" s="5">
        <v>1200</v>
      </c>
      <c r="R216" s="5">
        <v>11350</v>
      </c>
      <c r="T216" s="20">
        <v>191</v>
      </c>
      <c r="U216" s="20">
        <v>11085.756835290724</v>
      </c>
      <c r="V216" s="20">
        <v>864.24316470927624</v>
      </c>
      <c r="W216"/>
      <c r="X216"/>
      <c r="Y216"/>
      <c r="Z216"/>
      <c r="AA216"/>
      <c r="AB216"/>
      <c r="AE216" s="4">
        <v>215</v>
      </c>
      <c r="AF216" s="4" t="s">
        <v>5</v>
      </c>
      <c r="AG216" s="4">
        <f t="shared" si="13"/>
        <v>0</v>
      </c>
      <c r="AH216" s="5">
        <v>1200</v>
      </c>
      <c r="AI216" s="5">
        <f t="shared" si="14"/>
        <v>1440000</v>
      </c>
      <c r="AJ216" s="5">
        <f t="shared" si="15"/>
        <v>0</v>
      </c>
      <c r="AK216" s="5">
        <v>11350</v>
      </c>
      <c r="AM216" s="20">
        <v>191</v>
      </c>
      <c r="AN216" s="20">
        <v>11023.272513737858</v>
      </c>
      <c r="AO216" s="20">
        <v>926.72748626214161</v>
      </c>
      <c r="AP216"/>
      <c r="AQ216"/>
      <c r="AR216"/>
      <c r="AS216"/>
      <c r="AT216"/>
      <c r="AU216"/>
      <c r="AY216" s="20">
        <v>190</v>
      </c>
      <c r="AZ216" s="20">
        <v>16556.189445622054</v>
      </c>
      <c r="BA216" s="20">
        <v>-3156.1894456220543</v>
      </c>
      <c r="BB216"/>
      <c r="BC216"/>
      <c r="BD216"/>
      <c r="BE216"/>
      <c r="BF216"/>
      <c r="BG216"/>
      <c r="BL216" s="20">
        <v>189</v>
      </c>
      <c r="BM216" s="20">
        <v>15213.981044236174</v>
      </c>
      <c r="BN216" s="20">
        <v>786.01895576382594</v>
      </c>
      <c r="BO216"/>
      <c r="BP216"/>
      <c r="BQ216"/>
      <c r="BR216"/>
      <c r="BS216"/>
      <c r="BT216"/>
    </row>
    <row r="217" spans="1:72" x14ac:dyDescent="0.35">
      <c r="A217" s="4">
        <v>216</v>
      </c>
      <c r="B217" s="4" t="s">
        <v>5</v>
      </c>
      <c r="C217" s="5">
        <v>1650</v>
      </c>
      <c r="D217" s="5">
        <v>14800</v>
      </c>
      <c r="N217" s="4">
        <v>216</v>
      </c>
      <c r="O217" s="4" t="s">
        <v>5</v>
      </c>
      <c r="P217" s="4">
        <f t="shared" si="12"/>
        <v>0</v>
      </c>
      <c r="Q217" s="5">
        <v>1650</v>
      </c>
      <c r="R217" s="5">
        <v>14800</v>
      </c>
      <c r="T217" s="20">
        <v>192</v>
      </c>
      <c r="U217" s="20">
        <v>11050.575058032815</v>
      </c>
      <c r="V217" s="20">
        <v>-1850.5750580328149</v>
      </c>
      <c r="W217"/>
      <c r="X217"/>
      <c r="Y217"/>
      <c r="Z217"/>
      <c r="AA217"/>
      <c r="AB217"/>
      <c r="AE217" s="4">
        <v>216</v>
      </c>
      <c r="AF217" s="4" t="s">
        <v>5</v>
      </c>
      <c r="AG217" s="4">
        <f t="shared" si="13"/>
        <v>0</v>
      </c>
      <c r="AH217" s="5">
        <v>1650</v>
      </c>
      <c r="AI217" s="5">
        <f t="shared" si="14"/>
        <v>2722500</v>
      </c>
      <c r="AJ217" s="5">
        <f t="shared" si="15"/>
        <v>0</v>
      </c>
      <c r="AK217" s="5">
        <v>14800</v>
      </c>
      <c r="AM217" s="20">
        <v>192</v>
      </c>
      <c r="AN217" s="20">
        <v>11096.499144792175</v>
      </c>
      <c r="AO217" s="20">
        <v>-1896.4991447921748</v>
      </c>
      <c r="AP217"/>
      <c r="AQ217"/>
      <c r="AR217"/>
      <c r="AS217"/>
      <c r="AT217"/>
      <c r="AU217"/>
      <c r="AY217" s="20">
        <v>191</v>
      </c>
      <c r="AZ217" s="20">
        <v>11661.006232249209</v>
      </c>
      <c r="BA217" s="20">
        <v>288.99376775079145</v>
      </c>
      <c r="BB217"/>
      <c r="BC217"/>
      <c r="BD217"/>
      <c r="BE217"/>
      <c r="BF217"/>
      <c r="BG217"/>
      <c r="BL217" s="20">
        <v>190</v>
      </c>
      <c r="BM217" s="20">
        <v>16741.224833108088</v>
      </c>
      <c r="BN217" s="20">
        <v>-3341.2248331080882</v>
      </c>
      <c r="BO217"/>
      <c r="BP217"/>
      <c r="BQ217"/>
      <c r="BR217"/>
      <c r="BS217"/>
      <c r="BT217"/>
    </row>
    <row r="218" spans="1:72" x14ac:dyDescent="0.35">
      <c r="A218" s="4">
        <v>217</v>
      </c>
      <c r="B218" s="4" t="s">
        <v>5</v>
      </c>
      <c r="C218" s="5">
        <v>1900</v>
      </c>
      <c r="D218" s="5">
        <v>18250</v>
      </c>
      <c r="N218" s="4">
        <v>217</v>
      </c>
      <c r="O218" s="4" t="s">
        <v>5</v>
      </c>
      <c r="P218" s="4">
        <f t="shared" si="12"/>
        <v>0</v>
      </c>
      <c r="Q218" s="5">
        <v>1900</v>
      </c>
      <c r="R218" s="5">
        <v>18250</v>
      </c>
      <c r="T218" s="20">
        <v>193</v>
      </c>
      <c r="U218" s="20">
        <v>11954.783187229701</v>
      </c>
      <c r="V218" s="20">
        <v>-854.78318722970107</v>
      </c>
      <c r="W218"/>
      <c r="X218"/>
      <c r="Y218"/>
      <c r="Z218"/>
      <c r="AA218"/>
      <c r="AB218"/>
      <c r="AE218" s="4">
        <v>217</v>
      </c>
      <c r="AF218" s="4" t="s">
        <v>5</v>
      </c>
      <c r="AG218" s="4">
        <f t="shared" si="13"/>
        <v>0</v>
      </c>
      <c r="AH218" s="5">
        <v>1900</v>
      </c>
      <c r="AI218" s="5">
        <f t="shared" si="14"/>
        <v>3610000</v>
      </c>
      <c r="AJ218" s="5">
        <f t="shared" si="15"/>
        <v>0</v>
      </c>
      <c r="AK218" s="5">
        <v>18250</v>
      </c>
      <c r="AM218" s="20">
        <v>193</v>
      </c>
      <c r="AN218" s="20">
        <v>11918.464289082523</v>
      </c>
      <c r="AO218" s="20">
        <v>-818.46428908252346</v>
      </c>
      <c r="AP218"/>
      <c r="AQ218"/>
      <c r="AR218"/>
      <c r="AS218"/>
      <c r="AT218"/>
      <c r="AU218"/>
      <c r="AY218" s="20">
        <v>192</v>
      </c>
      <c r="AZ218" s="20">
        <v>10498.748488133559</v>
      </c>
      <c r="BA218" s="20">
        <v>-1298.7484881335586</v>
      </c>
      <c r="BB218"/>
      <c r="BC218"/>
      <c r="BD218"/>
      <c r="BE218"/>
      <c r="BF218"/>
      <c r="BG218"/>
      <c r="BL218" s="20">
        <v>191</v>
      </c>
      <c r="BM218" s="20">
        <v>11291.409783569456</v>
      </c>
      <c r="BN218" s="20">
        <v>658.59021643054439</v>
      </c>
      <c r="BO218"/>
      <c r="BP218"/>
      <c r="BQ218"/>
      <c r="BR218"/>
      <c r="BS218"/>
      <c r="BT218"/>
    </row>
    <row r="219" spans="1:72" x14ac:dyDescent="0.35">
      <c r="A219" s="4">
        <v>218</v>
      </c>
      <c r="B219" s="4" t="s">
        <v>5</v>
      </c>
      <c r="C219" s="5">
        <v>2300</v>
      </c>
      <c r="D219" s="5">
        <v>18250</v>
      </c>
      <c r="N219" s="4">
        <v>218</v>
      </c>
      <c r="O219" s="4" t="s">
        <v>5</v>
      </c>
      <c r="P219" s="4">
        <f t="shared" si="12"/>
        <v>0</v>
      </c>
      <c r="Q219" s="5">
        <v>2300</v>
      </c>
      <c r="R219" s="5">
        <v>18250</v>
      </c>
      <c r="T219" s="20">
        <v>194</v>
      </c>
      <c r="U219" s="20">
        <v>11050.575058032815</v>
      </c>
      <c r="V219" s="20">
        <v>-300.57505803281492</v>
      </c>
      <c r="W219"/>
      <c r="X219"/>
      <c r="Y219"/>
      <c r="Z219"/>
      <c r="AA219"/>
      <c r="AB219"/>
      <c r="AE219" s="4">
        <v>218</v>
      </c>
      <c r="AF219" s="4" t="s">
        <v>5</v>
      </c>
      <c r="AG219" s="4">
        <f t="shared" si="13"/>
        <v>0</v>
      </c>
      <c r="AH219" s="5">
        <v>2300</v>
      </c>
      <c r="AI219" s="5">
        <f t="shared" si="14"/>
        <v>5290000</v>
      </c>
      <c r="AJ219" s="5">
        <f t="shared" si="15"/>
        <v>0</v>
      </c>
      <c r="AK219" s="5">
        <v>18250</v>
      </c>
      <c r="AM219" s="20">
        <v>194</v>
      </c>
      <c r="AN219" s="20">
        <v>11096.499144792175</v>
      </c>
      <c r="AO219" s="20">
        <v>-346.49914479217477</v>
      </c>
      <c r="AP219"/>
      <c r="AQ219"/>
      <c r="AR219"/>
      <c r="AS219"/>
      <c r="AT219"/>
      <c r="AU219"/>
      <c r="AY219" s="20">
        <v>193</v>
      </c>
      <c r="AZ219" s="20">
        <v>12040.766273888337</v>
      </c>
      <c r="BA219" s="20">
        <v>-940.76627388833731</v>
      </c>
      <c r="BB219"/>
      <c r="BC219"/>
      <c r="BD219"/>
      <c r="BE219"/>
      <c r="BF219"/>
      <c r="BG219"/>
      <c r="BL219" s="20">
        <v>192</v>
      </c>
      <c r="BM219" s="20">
        <v>10199.02319347744</v>
      </c>
      <c r="BN219" s="20">
        <v>-999.02319347744015</v>
      </c>
      <c r="BO219"/>
      <c r="BP219"/>
      <c r="BQ219"/>
      <c r="BR219"/>
      <c r="BS219"/>
      <c r="BT219"/>
    </row>
    <row r="220" spans="1:72" x14ac:dyDescent="0.35">
      <c r="A220" s="4">
        <v>219</v>
      </c>
      <c r="B220" s="4" t="s">
        <v>5</v>
      </c>
      <c r="C220" s="5">
        <v>1900</v>
      </c>
      <c r="D220" s="5">
        <v>15200</v>
      </c>
      <c r="N220" s="4">
        <v>219</v>
      </c>
      <c r="O220" s="4" t="s">
        <v>5</v>
      </c>
      <c r="P220" s="4">
        <f t="shared" si="12"/>
        <v>0</v>
      </c>
      <c r="Q220" s="5">
        <v>1900</v>
      </c>
      <c r="R220" s="5">
        <v>15200</v>
      </c>
      <c r="T220" s="20">
        <v>195</v>
      </c>
      <c r="U220" s="20">
        <v>9891.8732554475137</v>
      </c>
      <c r="V220" s="20">
        <v>658.12674455248634</v>
      </c>
      <c r="W220"/>
      <c r="X220"/>
      <c r="Y220"/>
      <c r="Z220"/>
      <c r="AA220"/>
      <c r="AB220"/>
      <c r="AE220" s="4">
        <v>219</v>
      </c>
      <c r="AF220" s="4" t="s">
        <v>5</v>
      </c>
      <c r="AG220" s="4">
        <f t="shared" si="13"/>
        <v>0</v>
      </c>
      <c r="AH220" s="5">
        <v>1900</v>
      </c>
      <c r="AI220" s="5">
        <f t="shared" si="14"/>
        <v>3610000</v>
      </c>
      <c r="AJ220" s="5">
        <f t="shared" si="15"/>
        <v>0</v>
      </c>
      <c r="AK220" s="5">
        <v>15200</v>
      </c>
      <c r="AM220" s="20">
        <v>195</v>
      </c>
      <c r="AN220" s="20">
        <v>9902.9101109992916</v>
      </c>
      <c r="AO220" s="20">
        <v>647.08988900070835</v>
      </c>
      <c r="AP220"/>
      <c r="AQ220"/>
      <c r="AR220"/>
      <c r="AS220"/>
      <c r="AT220"/>
      <c r="AU220"/>
      <c r="AY220" s="20">
        <v>194</v>
      </c>
      <c r="AZ220" s="20">
        <v>10498.748488133559</v>
      </c>
      <c r="BA220" s="20">
        <v>251.25151186644143</v>
      </c>
      <c r="BB220"/>
      <c r="BC220"/>
      <c r="BD220"/>
      <c r="BE220"/>
      <c r="BF220"/>
      <c r="BG220"/>
      <c r="BL220" s="20">
        <v>193</v>
      </c>
      <c r="BM220" s="20">
        <v>11847.975452847688</v>
      </c>
      <c r="BN220" s="20">
        <v>-747.97545284768785</v>
      </c>
      <c r="BO220"/>
      <c r="BP220"/>
      <c r="BQ220"/>
      <c r="BR220"/>
      <c r="BS220"/>
      <c r="BT220"/>
    </row>
    <row r="221" spans="1:72" x14ac:dyDescent="0.35">
      <c r="A221" s="4">
        <v>220</v>
      </c>
      <c r="B221" s="4" t="s">
        <v>4</v>
      </c>
      <c r="C221" s="5">
        <v>1450</v>
      </c>
      <c r="D221" s="5">
        <v>9250</v>
      </c>
      <c r="N221" s="4">
        <v>220</v>
      </c>
      <c r="O221" s="4" t="s">
        <v>4</v>
      </c>
      <c r="P221" s="4">
        <f t="shared" si="12"/>
        <v>1</v>
      </c>
      <c r="Q221" s="5">
        <v>1450</v>
      </c>
      <c r="R221" s="5">
        <v>9250</v>
      </c>
      <c r="T221" s="20">
        <v>196</v>
      </c>
      <c r="U221" s="20">
        <v>14272.186792400305</v>
      </c>
      <c r="V221" s="20">
        <v>-1172.1867924003054</v>
      </c>
      <c r="W221"/>
      <c r="X221"/>
      <c r="Y221"/>
      <c r="Z221"/>
      <c r="AA221"/>
      <c r="AB221"/>
      <c r="AE221" s="4">
        <v>220</v>
      </c>
      <c r="AF221" s="4" t="s">
        <v>4</v>
      </c>
      <c r="AG221" s="4">
        <f t="shared" si="13"/>
        <v>1</v>
      </c>
      <c r="AH221" s="5">
        <v>1450</v>
      </c>
      <c r="AI221" s="5">
        <f t="shared" si="14"/>
        <v>2102500</v>
      </c>
      <c r="AJ221" s="5">
        <f t="shared" si="15"/>
        <v>1450</v>
      </c>
      <c r="AK221" s="5">
        <v>9250</v>
      </c>
      <c r="AM221" s="20">
        <v>196</v>
      </c>
      <c r="AN221" s="20">
        <v>14305.642356668293</v>
      </c>
      <c r="AO221" s="20">
        <v>-1205.6423566682934</v>
      </c>
      <c r="AP221"/>
      <c r="AQ221"/>
      <c r="AR221"/>
      <c r="AS221"/>
      <c r="AT221"/>
      <c r="AU221"/>
      <c r="AY221" s="20">
        <v>195</v>
      </c>
      <c r="AZ221" s="20">
        <v>9566.474507015264</v>
      </c>
      <c r="BA221" s="20">
        <v>983.52549298473605</v>
      </c>
      <c r="BB221"/>
      <c r="BC221"/>
      <c r="BD221"/>
      <c r="BE221"/>
      <c r="BF221"/>
      <c r="BG221"/>
      <c r="BL221" s="20">
        <v>194</v>
      </c>
      <c r="BM221" s="20">
        <v>10199.02319347744</v>
      </c>
      <c r="BN221" s="20">
        <v>550.97680652255985</v>
      </c>
      <c r="BO221"/>
      <c r="BP221"/>
      <c r="BQ221"/>
      <c r="BR221"/>
      <c r="BS221"/>
      <c r="BT221"/>
    </row>
    <row r="222" spans="1:72" x14ac:dyDescent="0.35">
      <c r="A222" s="4">
        <v>221</v>
      </c>
      <c r="B222" s="4" t="s">
        <v>5</v>
      </c>
      <c r="C222" s="5">
        <v>1650</v>
      </c>
      <c r="D222" s="5">
        <v>13400</v>
      </c>
      <c r="N222" s="4">
        <v>221</v>
      </c>
      <c r="O222" s="4" t="s">
        <v>5</v>
      </c>
      <c r="P222" s="4">
        <f t="shared" si="12"/>
        <v>0</v>
      </c>
      <c r="Q222" s="5">
        <v>1650</v>
      </c>
      <c r="R222" s="5">
        <v>13400</v>
      </c>
      <c r="T222" s="20">
        <v>197</v>
      </c>
      <c r="U222" s="20">
        <v>7574.4696502769093</v>
      </c>
      <c r="V222" s="20">
        <v>625.53034972309069</v>
      </c>
      <c r="W222"/>
      <c r="X222"/>
      <c r="Y222"/>
      <c r="Z222"/>
      <c r="AA222"/>
      <c r="AB222"/>
      <c r="AE222" s="4">
        <v>221</v>
      </c>
      <c r="AF222" s="4" t="s">
        <v>5</v>
      </c>
      <c r="AG222" s="4">
        <f t="shared" si="13"/>
        <v>0</v>
      </c>
      <c r="AH222" s="5">
        <v>1650</v>
      </c>
      <c r="AI222" s="5">
        <f t="shared" si="14"/>
        <v>2722500</v>
      </c>
      <c r="AJ222" s="5">
        <f t="shared" si="15"/>
        <v>0</v>
      </c>
      <c r="AK222" s="5">
        <v>13400</v>
      </c>
      <c r="AM222" s="20">
        <v>197</v>
      </c>
      <c r="AN222" s="20">
        <v>7515.7320434135208</v>
      </c>
      <c r="AO222" s="20">
        <v>684.26795658647916</v>
      </c>
      <c r="AP222"/>
      <c r="AQ222"/>
      <c r="AR222"/>
      <c r="AS222"/>
      <c r="AT222"/>
      <c r="AU222"/>
      <c r="AY222" s="20">
        <v>196</v>
      </c>
      <c r="AZ222" s="20">
        <v>13774.259694914839</v>
      </c>
      <c r="BA222" s="20">
        <v>-674.2596949148392</v>
      </c>
      <c r="BB222"/>
      <c r="BC222"/>
      <c r="BD222"/>
      <c r="BE222"/>
      <c r="BF222"/>
      <c r="BG222"/>
      <c r="BL222" s="20">
        <v>195</v>
      </c>
      <c r="BM222" s="20">
        <v>9538.1951093677271</v>
      </c>
      <c r="BN222" s="20">
        <v>1011.8048906322729</v>
      </c>
      <c r="BO222"/>
      <c r="BP222"/>
      <c r="BQ222"/>
      <c r="BR222"/>
      <c r="BS222"/>
      <c r="BT222"/>
    </row>
    <row r="223" spans="1:72" x14ac:dyDescent="0.35">
      <c r="A223" s="4">
        <v>222</v>
      </c>
      <c r="B223" s="4" t="s">
        <v>5</v>
      </c>
      <c r="C223" s="5">
        <v>1950</v>
      </c>
      <c r="D223" s="5">
        <v>16000</v>
      </c>
      <c r="N223" s="4">
        <v>222</v>
      </c>
      <c r="O223" s="4" t="s">
        <v>5</v>
      </c>
      <c r="P223" s="4">
        <f t="shared" si="12"/>
        <v>0</v>
      </c>
      <c r="Q223" s="5">
        <v>1950</v>
      </c>
      <c r="R223" s="5">
        <v>16000</v>
      </c>
      <c r="T223" s="20">
        <v>198</v>
      </c>
      <c r="U223" s="20">
        <v>7284.7941996305835</v>
      </c>
      <c r="V223" s="20">
        <v>1115.2058003694165</v>
      </c>
      <c r="W223"/>
      <c r="X223"/>
      <c r="Y223"/>
      <c r="Z223"/>
      <c r="AA223"/>
      <c r="AB223"/>
      <c r="AE223" s="4">
        <v>222</v>
      </c>
      <c r="AF223" s="4" t="s">
        <v>5</v>
      </c>
      <c r="AG223" s="4">
        <f t="shared" si="13"/>
        <v>0</v>
      </c>
      <c r="AH223" s="5">
        <v>1950</v>
      </c>
      <c r="AI223" s="5">
        <f t="shared" si="14"/>
        <v>3802500</v>
      </c>
      <c r="AJ223" s="5">
        <f t="shared" si="15"/>
        <v>0</v>
      </c>
      <c r="AK223" s="5">
        <v>16000</v>
      </c>
      <c r="AM223" s="20">
        <v>198</v>
      </c>
      <c r="AN223" s="20">
        <v>7217.3347849652991</v>
      </c>
      <c r="AO223" s="20">
        <v>1182.6652150347009</v>
      </c>
      <c r="AP223"/>
      <c r="AQ223"/>
      <c r="AR223"/>
      <c r="AS223"/>
      <c r="AT223"/>
      <c r="AU223"/>
      <c r="AY223" s="20">
        <v>197</v>
      </c>
      <c r="AZ223" s="20">
        <v>8488.2537920392078</v>
      </c>
      <c r="BA223" s="20">
        <v>-288.25379203920784</v>
      </c>
      <c r="BB223"/>
      <c r="BC223"/>
      <c r="BD223"/>
      <c r="BE223"/>
      <c r="BF223"/>
      <c r="BG223"/>
      <c r="BL223" s="20">
        <v>196</v>
      </c>
      <c r="BM223" s="20">
        <v>13889.358217902136</v>
      </c>
      <c r="BN223" s="20">
        <v>-789.35821790213595</v>
      </c>
      <c r="BO223"/>
      <c r="BP223"/>
      <c r="BQ223"/>
      <c r="BR223"/>
      <c r="BS223"/>
      <c r="BT223"/>
    </row>
    <row r="224" spans="1:72" x14ac:dyDescent="0.35">
      <c r="A224" s="4">
        <v>223</v>
      </c>
      <c r="B224" s="4" t="s">
        <v>4</v>
      </c>
      <c r="C224" s="5">
        <v>1850</v>
      </c>
      <c r="D224" s="5">
        <v>13700</v>
      </c>
      <c r="N224" s="4">
        <v>223</v>
      </c>
      <c r="O224" s="4" t="s">
        <v>4</v>
      </c>
      <c r="P224" s="4">
        <f t="shared" si="12"/>
        <v>1</v>
      </c>
      <c r="Q224" s="5">
        <v>1850</v>
      </c>
      <c r="R224" s="5">
        <v>13700</v>
      </c>
      <c r="T224" s="20">
        <v>199</v>
      </c>
      <c r="U224" s="20">
        <v>11050.575058032815</v>
      </c>
      <c r="V224" s="20">
        <v>-2950.5750580328149</v>
      </c>
      <c r="W224"/>
      <c r="X224"/>
      <c r="Y224"/>
      <c r="Z224"/>
      <c r="AA224"/>
      <c r="AB224"/>
      <c r="AE224" s="4">
        <v>223</v>
      </c>
      <c r="AF224" s="4" t="s">
        <v>4</v>
      </c>
      <c r="AG224" s="4">
        <f t="shared" si="13"/>
        <v>1</v>
      </c>
      <c r="AH224" s="5">
        <v>1850</v>
      </c>
      <c r="AI224" s="5">
        <f t="shared" si="14"/>
        <v>3422500</v>
      </c>
      <c r="AJ224" s="5">
        <f t="shared" si="15"/>
        <v>1850</v>
      </c>
      <c r="AK224" s="5">
        <v>13700</v>
      </c>
      <c r="AM224" s="20">
        <v>199</v>
      </c>
      <c r="AN224" s="20">
        <v>11096.499144792175</v>
      </c>
      <c r="AO224" s="20">
        <v>-2996.4991447921748</v>
      </c>
      <c r="AP224"/>
      <c r="AQ224"/>
      <c r="AR224"/>
      <c r="AS224"/>
      <c r="AT224"/>
      <c r="AU224"/>
      <c r="AY224" s="20">
        <v>198</v>
      </c>
      <c r="AZ224" s="20">
        <v>8427.1943820978777</v>
      </c>
      <c r="BA224" s="20">
        <v>-27.194382097877678</v>
      </c>
      <c r="BB224"/>
      <c r="BC224"/>
      <c r="BD224"/>
      <c r="BE224"/>
      <c r="BF224"/>
      <c r="BG224"/>
      <c r="BL224" s="20">
        <v>197</v>
      </c>
      <c r="BM224" s="20">
        <v>8824.4018287619347</v>
      </c>
      <c r="BN224" s="20">
        <v>-624.40182876193467</v>
      </c>
      <c r="BO224"/>
      <c r="BP224"/>
      <c r="BQ224"/>
      <c r="BR224"/>
      <c r="BS224"/>
      <c r="BT224"/>
    </row>
    <row r="225" spans="1:72" x14ac:dyDescent="0.35">
      <c r="A225" s="4">
        <v>224</v>
      </c>
      <c r="B225" s="4" t="s">
        <v>5</v>
      </c>
      <c r="C225" s="5">
        <v>1350</v>
      </c>
      <c r="D225" s="5">
        <v>13200</v>
      </c>
      <c r="N225" s="4">
        <v>224</v>
      </c>
      <c r="O225" s="4" t="s">
        <v>5</v>
      </c>
      <c r="P225" s="4">
        <f t="shared" si="12"/>
        <v>0</v>
      </c>
      <c r="Q225" s="5">
        <v>1350</v>
      </c>
      <c r="R225" s="5">
        <v>13200</v>
      </c>
      <c r="T225" s="20">
        <v>200</v>
      </c>
      <c r="U225" s="20">
        <v>8733.1714528622106</v>
      </c>
      <c r="V225" s="20">
        <v>-33.171452862210572</v>
      </c>
      <c r="W225"/>
      <c r="X225"/>
      <c r="Y225"/>
      <c r="Z225"/>
      <c r="AA225"/>
      <c r="AB225"/>
      <c r="AE225" s="4">
        <v>224</v>
      </c>
      <c r="AF225" s="4" t="s">
        <v>5</v>
      </c>
      <c r="AG225" s="4">
        <f t="shared" si="13"/>
        <v>0</v>
      </c>
      <c r="AH225" s="5">
        <v>1350</v>
      </c>
      <c r="AI225" s="5">
        <f t="shared" si="14"/>
        <v>1822500</v>
      </c>
      <c r="AJ225" s="5">
        <f t="shared" si="15"/>
        <v>0</v>
      </c>
      <c r="AK225" s="5">
        <v>13200</v>
      </c>
      <c r="AM225" s="20">
        <v>200</v>
      </c>
      <c r="AN225" s="20">
        <v>8709.3210772064049</v>
      </c>
      <c r="AO225" s="20">
        <v>-9.3210772064048797</v>
      </c>
      <c r="AP225"/>
      <c r="AQ225"/>
      <c r="AR225"/>
      <c r="AS225"/>
      <c r="AT225"/>
      <c r="AU225"/>
      <c r="AY225" s="20">
        <v>199</v>
      </c>
      <c r="AZ225" s="20">
        <v>10498.748488133559</v>
      </c>
      <c r="BA225" s="20">
        <v>-2398.7484881335586</v>
      </c>
      <c r="BB225"/>
      <c r="BC225"/>
      <c r="BD225"/>
      <c r="BE225"/>
      <c r="BF225"/>
      <c r="BG225"/>
      <c r="BL225" s="20">
        <v>198</v>
      </c>
      <c r="BM225" s="20">
        <v>8792.1648143999901</v>
      </c>
      <c r="BN225" s="20">
        <v>-392.16481439999006</v>
      </c>
      <c r="BO225"/>
      <c r="BP225"/>
      <c r="BQ225"/>
      <c r="BR225"/>
      <c r="BS225"/>
      <c r="BT225"/>
    </row>
    <row r="226" spans="1:72" x14ac:dyDescent="0.35">
      <c r="A226" s="4">
        <v>225</v>
      </c>
      <c r="B226" s="4" t="s">
        <v>4</v>
      </c>
      <c r="C226" s="5">
        <v>1700</v>
      </c>
      <c r="D226" s="5">
        <v>9150</v>
      </c>
      <c r="N226" s="4">
        <v>225</v>
      </c>
      <c r="O226" s="4" t="s">
        <v>4</v>
      </c>
      <c r="P226" s="4">
        <f t="shared" si="12"/>
        <v>1</v>
      </c>
      <c r="Q226" s="5">
        <v>1700</v>
      </c>
      <c r="R226" s="5">
        <v>9150</v>
      </c>
      <c r="T226" s="20">
        <v>201</v>
      </c>
      <c r="U226" s="20">
        <v>13113.484989815004</v>
      </c>
      <c r="V226" s="20">
        <v>-613.48498981500416</v>
      </c>
      <c r="W226"/>
      <c r="X226"/>
      <c r="Y226"/>
      <c r="Z226"/>
      <c r="AA226"/>
      <c r="AB226"/>
      <c r="AE226" s="4">
        <v>225</v>
      </c>
      <c r="AF226" s="4" t="s">
        <v>4</v>
      </c>
      <c r="AG226" s="4">
        <f t="shared" si="13"/>
        <v>1</v>
      </c>
      <c r="AH226" s="5">
        <v>1700</v>
      </c>
      <c r="AI226" s="5">
        <f t="shared" si="14"/>
        <v>2890000</v>
      </c>
      <c r="AJ226" s="5">
        <f t="shared" si="15"/>
        <v>1700</v>
      </c>
      <c r="AK226" s="5">
        <v>9150</v>
      </c>
      <c r="AM226" s="20">
        <v>201</v>
      </c>
      <c r="AN226" s="20">
        <v>13112.053322875408</v>
      </c>
      <c r="AO226" s="20">
        <v>-612.05332287540841</v>
      </c>
      <c r="AP226"/>
      <c r="AQ226"/>
      <c r="AR226"/>
      <c r="AS226"/>
      <c r="AT226"/>
      <c r="AU226"/>
      <c r="AY226" s="20">
        <v>200</v>
      </c>
      <c r="AZ226" s="20">
        <v>8896.3096083171476</v>
      </c>
      <c r="BA226" s="20">
        <v>-196.30960831714765</v>
      </c>
      <c r="BB226"/>
      <c r="BC226"/>
      <c r="BD226"/>
      <c r="BE226"/>
      <c r="BF226"/>
      <c r="BG226"/>
      <c r="BL226" s="20">
        <v>199</v>
      </c>
      <c r="BM226" s="20">
        <v>10199.02319347744</v>
      </c>
      <c r="BN226" s="20">
        <v>-2099.0231934774401</v>
      </c>
      <c r="BO226"/>
      <c r="BP226"/>
      <c r="BQ226"/>
      <c r="BR226"/>
      <c r="BS226"/>
      <c r="BT226"/>
    </row>
    <row r="227" spans="1:72" x14ac:dyDescent="0.35">
      <c r="A227" s="4">
        <v>226</v>
      </c>
      <c r="B227" s="4" t="s">
        <v>5</v>
      </c>
      <c r="C227" s="5">
        <v>1150</v>
      </c>
      <c r="D227" s="5">
        <v>11050</v>
      </c>
      <c r="N227" s="4">
        <v>226</v>
      </c>
      <c r="O227" s="4" t="s">
        <v>5</v>
      </c>
      <c r="P227" s="4">
        <f t="shared" si="12"/>
        <v>0</v>
      </c>
      <c r="Q227" s="5">
        <v>1150</v>
      </c>
      <c r="R227" s="5">
        <v>11050</v>
      </c>
      <c r="T227" s="20">
        <v>202</v>
      </c>
      <c r="U227" s="20">
        <v>14561.862243046631</v>
      </c>
      <c r="V227" s="20">
        <v>-361.86224304663119</v>
      </c>
      <c r="W227"/>
      <c r="X227"/>
      <c r="Y227"/>
      <c r="Z227"/>
      <c r="AA227"/>
      <c r="AB227"/>
      <c r="AE227" s="4">
        <v>226</v>
      </c>
      <c r="AF227" s="4" t="s">
        <v>5</v>
      </c>
      <c r="AG227" s="4">
        <f t="shared" si="13"/>
        <v>0</v>
      </c>
      <c r="AH227" s="5">
        <v>1150</v>
      </c>
      <c r="AI227" s="5">
        <f t="shared" si="14"/>
        <v>1322500</v>
      </c>
      <c r="AJ227" s="5">
        <f t="shared" si="15"/>
        <v>0</v>
      </c>
      <c r="AK227" s="5">
        <v>11050</v>
      </c>
      <c r="AM227" s="20">
        <v>202</v>
      </c>
      <c r="AN227" s="20">
        <v>14604.039615116513</v>
      </c>
      <c r="AO227" s="20">
        <v>-404.03961511651323</v>
      </c>
      <c r="AP227"/>
      <c r="AQ227"/>
      <c r="AR227"/>
      <c r="AS227"/>
      <c r="AT227"/>
      <c r="AU227"/>
      <c r="AY227" s="20">
        <v>201</v>
      </c>
      <c r="AZ227" s="20">
        <v>12776.458443191499</v>
      </c>
      <c r="BA227" s="20">
        <v>-276.4584431914991</v>
      </c>
      <c r="BB227"/>
      <c r="BC227"/>
      <c r="BD227"/>
      <c r="BE227"/>
      <c r="BF227"/>
      <c r="BG227"/>
      <c r="BL227" s="20">
        <v>200</v>
      </c>
      <c r="BM227" s="20">
        <v>9079.9879877958956</v>
      </c>
      <c r="BN227" s="20">
        <v>-379.98798779589561</v>
      </c>
      <c r="BO227"/>
      <c r="BP227"/>
      <c r="BQ227"/>
      <c r="BR227"/>
      <c r="BS227"/>
      <c r="BT227"/>
    </row>
    <row r="228" spans="1:72" x14ac:dyDescent="0.35">
      <c r="A228" s="4">
        <v>227</v>
      </c>
      <c r="B228" s="4" t="s">
        <v>5</v>
      </c>
      <c r="C228" s="5">
        <v>1150</v>
      </c>
      <c r="D228" s="5">
        <v>11650</v>
      </c>
      <c r="N228" s="4">
        <v>227</v>
      </c>
      <c r="O228" s="4" t="s">
        <v>5</v>
      </c>
      <c r="P228" s="4">
        <f t="shared" si="12"/>
        <v>0</v>
      </c>
      <c r="Q228" s="5">
        <v>1150</v>
      </c>
      <c r="R228" s="5">
        <v>11650</v>
      </c>
      <c r="T228" s="20">
        <v>203</v>
      </c>
      <c r="U228" s="20">
        <v>7574.4696502769093</v>
      </c>
      <c r="V228" s="20">
        <v>875.53034972309069</v>
      </c>
      <c r="W228"/>
      <c r="X228"/>
      <c r="Y228"/>
      <c r="Z228"/>
      <c r="AA228"/>
      <c r="AB228"/>
      <c r="AE228" s="4">
        <v>227</v>
      </c>
      <c r="AF228" s="4" t="s">
        <v>5</v>
      </c>
      <c r="AG228" s="4">
        <f t="shared" si="13"/>
        <v>0</v>
      </c>
      <c r="AH228" s="5">
        <v>1150</v>
      </c>
      <c r="AI228" s="5">
        <f t="shared" si="14"/>
        <v>1322500</v>
      </c>
      <c r="AJ228" s="5">
        <f t="shared" si="15"/>
        <v>0</v>
      </c>
      <c r="AK228" s="5">
        <v>11650</v>
      </c>
      <c r="AM228" s="20">
        <v>203</v>
      </c>
      <c r="AN228" s="20">
        <v>7515.7320434135208</v>
      </c>
      <c r="AO228" s="20">
        <v>934.26795658647916</v>
      </c>
      <c r="AP228"/>
      <c r="AQ228"/>
      <c r="AR228"/>
      <c r="AS228"/>
      <c r="AT228"/>
      <c r="AU228"/>
      <c r="AY228" s="20">
        <v>202</v>
      </c>
      <c r="AZ228" s="20">
        <v>14064.664551973827</v>
      </c>
      <c r="BA228" s="20">
        <v>135.33544802617325</v>
      </c>
      <c r="BB228"/>
      <c r="BC228"/>
      <c r="BD228"/>
      <c r="BE228"/>
      <c r="BF228"/>
      <c r="BG228"/>
      <c r="BL228" s="20">
        <v>201</v>
      </c>
      <c r="BM228" s="20">
        <v>12767.356354105974</v>
      </c>
      <c r="BN228" s="20">
        <v>-267.35635410597388</v>
      </c>
      <c r="BO228"/>
      <c r="BP228"/>
      <c r="BQ228"/>
      <c r="BR228"/>
      <c r="BS228"/>
      <c r="BT228"/>
    </row>
    <row r="229" spans="1:72" x14ac:dyDescent="0.35">
      <c r="A229" s="4">
        <v>228</v>
      </c>
      <c r="B229" s="4" t="s">
        <v>4</v>
      </c>
      <c r="C229" s="5">
        <v>1550</v>
      </c>
      <c r="D229" s="5">
        <v>9750</v>
      </c>
      <c r="N229" s="4">
        <v>228</v>
      </c>
      <c r="O229" s="4" t="s">
        <v>4</v>
      </c>
      <c r="P229" s="4">
        <f t="shared" si="12"/>
        <v>1</v>
      </c>
      <c r="Q229" s="5">
        <v>1550</v>
      </c>
      <c r="R229" s="5">
        <v>9750</v>
      </c>
      <c r="T229" s="20">
        <v>204</v>
      </c>
      <c r="U229" s="20">
        <v>13113.484989815004</v>
      </c>
      <c r="V229" s="20">
        <v>-1463.4849898150042</v>
      </c>
      <c r="W229"/>
      <c r="X229"/>
      <c r="Y229"/>
      <c r="Z229"/>
      <c r="AA229"/>
      <c r="AB229"/>
      <c r="AE229" s="4">
        <v>228</v>
      </c>
      <c r="AF229" s="4" t="s">
        <v>4</v>
      </c>
      <c r="AG229" s="4">
        <f t="shared" si="13"/>
        <v>1</v>
      </c>
      <c r="AH229" s="5">
        <v>1550</v>
      </c>
      <c r="AI229" s="5">
        <f t="shared" si="14"/>
        <v>2402500</v>
      </c>
      <c r="AJ229" s="5">
        <f t="shared" si="15"/>
        <v>1550</v>
      </c>
      <c r="AK229" s="5">
        <v>9750</v>
      </c>
      <c r="AM229" s="20">
        <v>204</v>
      </c>
      <c r="AN229" s="20">
        <v>13112.053322875408</v>
      </c>
      <c r="AO229" s="20">
        <v>-1462.0533228754084</v>
      </c>
      <c r="AP229"/>
      <c r="AQ229"/>
      <c r="AR229"/>
      <c r="AS229"/>
      <c r="AT229"/>
      <c r="AU229"/>
      <c r="AY229" s="20">
        <v>203</v>
      </c>
      <c r="AZ229" s="20">
        <v>8488.2537920392078</v>
      </c>
      <c r="BA229" s="20">
        <v>-38.253792039207838</v>
      </c>
      <c r="BB229"/>
      <c r="BC229"/>
      <c r="BD229"/>
      <c r="BE229"/>
      <c r="BF229"/>
      <c r="BG229"/>
      <c r="BL229" s="20">
        <v>202</v>
      </c>
      <c r="BM229" s="20">
        <v>14201.518209247719</v>
      </c>
      <c r="BN229" s="20">
        <v>-1.5182092477189144</v>
      </c>
      <c r="BO229"/>
      <c r="BP229"/>
      <c r="BQ229"/>
      <c r="BR229"/>
      <c r="BS229"/>
      <c r="BT229"/>
    </row>
    <row r="230" spans="1:72" x14ac:dyDescent="0.35">
      <c r="A230" s="4">
        <v>229</v>
      </c>
      <c r="B230" s="4" t="s">
        <v>4</v>
      </c>
      <c r="C230" s="5">
        <v>1450</v>
      </c>
      <c r="D230" s="5">
        <v>9000</v>
      </c>
      <c r="N230" s="4">
        <v>229</v>
      </c>
      <c r="O230" s="4" t="s">
        <v>4</v>
      </c>
      <c r="P230" s="4">
        <f t="shared" si="12"/>
        <v>1</v>
      </c>
      <c r="Q230" s="5">
        <v>1450</v>
      </c>
      <c r="R230" s="5">
        <v>9000</v>
      </c>
      <c r="T230" s="20">
        <v>205</v>
      </c>
      <c r="U230" s="20">
        <v>20355.371255973143</v>
      </c>
      <c r="V230" s="20">
        <v>3644.628744026857</v>
      </c>
      <c r="W230"/>
      <c r="X230"/>
      <c r="Y230"/>
      <c r="Z230"/>
      <c r="AA230"/>
      <c r="AB230"/>
      <c r="AE230" s="4">
        <v>229</v>
      </c>
      <c r="AF230" s="4" t="s">
        <v>4</v>
      </c>
      <c r="AG230" s="4">
        <f t="shared" si="13"/>
        <v>1</v>
      </c>
      <c r="AH230" s="5">
        <v>1450</v>
      </c>
      <c r="AI230" s="5">
        <f t="shared" si="14"/>
        <v>2102500</v>
      </c>
      <c r="AJ230" s="5">
        <f t="shared" si="15"/>
        <v>1450</v>
      </c>
      <c r="AK230" s="5">
        <v>9000</v>
      </c>
      <c r="AM230" s="20">
        <v>205</v>
      </c>
      <c r="AN230" s="20">
        <v>20571.984784080938</v>
      </c>
      <c r="AO230" s="20">
        <v>3428.015215919062</v>
      </c>
      <c r="AP230"/>
      <c r="AQ230"/>
      <c r="AR230"/>
      <c r="AS230"/>
      <c r="AT230"/>
      <c r="AU230"/>
      <c r="AY230" s="20">
        <v>204</v>
      </c>
      <c r="AZ230" s="20">
        <v>12776.458443191499</v>
      </c>
      <c r="BA230" s="20">
        <v>-1126.4584431914991</v>
      </c>
      <c r="BB230"/>
      <c r="BC230"/>
      <c r="BD230"/>
      <c r="BE230"/>
      <c r="BF230"/>
      <c r="BG230"/>
      <c r="BL230" s="20">
        <v>203</v>
      </c>
      <c r="BM230" s="20">
        <v>8824.4018287619347</v>
      </c>
      <c r="BN230" s="20">
        <v>-374.40182876193467</v>
      </c>
      <c r="BO230"/>
      <c r="BP230"/>
      <c r="BQ230"/>
      <c r="BR230"/>
      <c r="BS230"/>
      <c r="BT230"/>
    </row>
    <row r="231" spans="1:72" x14ac:dyDescent="0.35">
      <c r="A231" s="4">
        <v>230</v>
      </c>
      <c r="B231" s="4" t="s">
        <v>5</v>
      </c>
      <c r="C231" s="5">
        <v>2150</v>
      </c>
      <c r="D231" s="5">
        <v>17750</v>
      </c>
      <c r="N231" s="4">
        <v>230</v>
      </c>
      <c r="O231" s="4" t="s">
        <v>5</v>
      </c>
      <c r="P231" s="4">
        <f t="shared" si="12"/>
        <v>0</v>
      </c>
      <c r="Q231" s="5">
        <v>2150</v>
      </c>
      <c r="R231" s="5">
        <v>17750</v>
      </c>
      <c r="T231" s="20">
        <v>206</v>
      </c>
      <c r="U231" s="20">
        <v>15720.564045631934</v>
      </c>
      <c r="V231" s="20">
        <v>379.43595436806572</v>
      </c>
      <c r="W231"/>
      <c r="X231"/>
      <c r="Y231"/>
      <c r="Z231"/>
      <c r="AA231"/>
      <c r="AB231"/>
      <c r="AE231" s="4">
        <v>230</v>
      </c>
      <c r="AF231" s="4" t="s">
        <v>5</v>
      </c>
      <c r="AG231" s="4">
        <f t="shared" si="13"/>
        <v>0</v>
      </c>
      <c r="AH231" s="5">
        <v>2150</v>
      </c>
      <c r="AI231" s="5">
        <f t="shared" si="14"/>
        <v>4622500</v>
      </c>
      <c r="AJ231" s="5">
        <f t="shared" si="15"/>
        <v>0</v>
      </c>
      <c r="AK231" s="5">
        <v>17750</v>
      </c>
      <c r="AM231" s="20">
        <v>206</v>
      </c>
      <c r="AN231" s="20">
        <v>15797.628648909398</v>
      </c>
      <c r="AO231" s="20">
        <v>302.37135109060182</v>
      </c>
      <c r="AP231"/>
      <c r="AQ231"/>
      <c r="AR231"/>
      <c r="AS231"/>
      <c r="AT231"/>
      <c r="AU231"/>
      <c r="AY231" s="20">
        <v>205</v>
      </c>
      <c r="AZ231" s="20">
        <v>23312.943399918433</v>
      </c>
      <c r="BA231" s="20">
        <v>687.05660008156701</v>
      </c>
      <c r="BB231"/>
      <c r="BC231"/>
      <c r="BD231"/>
      <c r="BE231"/>
      <c r="BF231"/>
      <c r="BG231"/>
      <c r="BL231" s="20">
        <v>204</v>
      </c>
      <c r="BM231" s="20">
        <v>12767.356354105974</v>
      </c>
      <c r="BN231" s="20">
        <v>-1117.3563541059739</v>
      </c>
      <c r="BO231"/>
      <c r="BP231"/>
      <c r="BQ231"/>
      <c r="BR231"/>
      <c r="BS231"/>
      <c r="BT231"/>
    </row>
    <row r="232" spans="1:72" x14ac:dyDescent="0.35">
      <c r="A232" s="4">
        <v>231</v>
      </c>
      <c r="B232" s="4" t="s">
        <v>4</v>
      </c>
      <c r="C232" s="5">
        <v>1100</v>
      </c>
      <c r="D232" s="5">
        <v>8800</v>
      </c>
      <c r="N232" s="4">
        <v>231</v>
      </c>
      <c r="O232" s="4" t="s">
        <v>4</v>
      </c>
      <c r="P232" s="4">
        <f t="shared" si="12"/>
        <v>1</v>
      </c>
      <c r="Q232" s="5">
        <v>1100</v>
      </c>
      <c r="R232" s="5">
        <v>8800</v>
      </c>
      <c r="T232" s="20">
        <v>207</v>
      </c>
      <c r="U232" s="20">
        <v>13982.51134175398</v>
      </c>
      <c r="V232" s="20">
        <v>-582.51134175397965</v>
      </c>
      <c r="W232"/>
      <c r="X232"/>
      <c r="Y232"/>
      <c r="Z232"/>
      <c r="AA232"/>
      <c r="AB232"/>
      <c r="AE232" s="4">
        <v>231</v>
      </c>
      <c r="AF232" s="4" t="s">
        <v>4</v>
      </c>
      <c r="AG232" s="4">
        <f t="shared" si="13"/>
        <v>1</v>
      </c>
      <c r="AH232" s="5">
        <v>1100</v>
      </c>
      <c r="AI232" s="5">
        <f t="shared" si="14"/>
        <v>1210000</v>
      </c>
      <c r="AJ232" s="5">
        <f t="shared" si="15"/>
        <v>1100</v>
      </c>
      <c r="AK232" s="5">
        <v>8800</v>
      </c>
      <c r="AM232" s="20">
        <v>207</v>
      </c>
      <c r="AN232" s="20">
        <v>14007.245098220072</v>
      </c>
      <c r="AO232" s="20">
        <v>-607.24509822007167</v>
      </c>
      <c r="AP232"/>
      <c r="AQ232"/>
      <c r="AR232"/>
      <c r="AS232"/>
      <c r="AT232"/>
      <c r="AU232"/>
      <c r="AY232" s="20">
        <v>206</v>
      </c>
      <c r="AZ232" s="20">
        <v>15390.102156722392</v>
      </c>
      <c r="BA232" s="20">
        <v>709.89784327760754</v>
      </c>
      <c r="BB232"/>
      <c r="BC232"/>
      <c r="BD232"/>
      <c r="BE232"/>
      <c r="BF232"/>
      <c r="BG232"/>
      <c r="BL232" s="20">
        <v>205</v>
      </c>
      <c r="BM232" s="20">
        <v>23104.11816946902</v>
      </c>
      <c r="BN232" s="20">
        <v>895.88183053097964</v>
      </c>
      <c r="BO232"/>
      <c r="BP232"/>
      <c r="BQ232"/>
      <c r="BR232"/>
      <c r="BS232"/>
      <c r="BT232"/>
    </row>
    <row r="233" spans="1:72" x14ac:dyDescent="0.35">
      <c r="A233" s="4">
        <v>232</v>
      </c>
      <c r="B233" s="4" t="s">
        <v>4</v>
      </c>
      <c r="C233" s="5">
        <v>1600</v>
      </c>
      <c r="D233" s="5">
        <v>10600</v>
      </c>
      <c r="N233" s="4">
        <v>232</v>
      </c>
      <c r="O233" s="4" t="s">
        <v>4</v>
      </c>
      <c r="P233" s="4">
        <f t="shared" si="12"/>
        <v>1</v>
      </c>
      <c r="Q233" s="5">
        <v>1600</v>
      </c>
      <c r="R233" s="5">
        <v>10600</v>
      </c>
      <c r="T233" s="20">
        <v>208</v>
      </c>
      <c r="U233" s="20">
        <v>11665.107736583375</v>
      </c>
      <c r="V233" s="20">
        <v>-215.1077365833753</v>
      </c>
      <c r="W233"/>
      <c r="X233"/>
      <c r="Y233"/>
      <c r="Z233"/>
      <c r="AA233"/>
      <c r="AB233"/>
      <c r="AE233" s="4">
        <v>232</v>
      </c>
      <c r="AF233" s="4" t="s">
        <v>4</v>
      </c>
      <c r="AG233" s="4">
        <f t="shared" si="13"/>
        <v>1</v>
      </c>
      <c r="AH233" s="5">
        <v>1600</v>
      </c>
      <c r="AI233" s="5">
        <f t="shared" si="14"/>
        <v>2560000</v>
      </c>
      <c r="AJ233" s="5">
        <f t="shared" si="15"/>
        <v>1600</v>
      </c>
      <c r="AK233" s="5">
        <v>10600</v>
      </c>
      <c r="AM233" s="20">
        <v>208</v>
      </c>
      <c r="AN233" s="20">
        <v>11620.067030634302</v>
      </c>
      <c r="AO233" s="20">
        <v>-170.06703063430177</v>
      </c>
      <c r="AP233"/>
      <c r="AQ233"/>
      <c r="AR233"/>
      <c r="AS233"/>
      <c r="AT233"/>
      <c r="AU233"/>
      <c r="AY233" s="20">
        <v>207</v>
      </c>
      <c r="AZ233" s="20">
        <v>13500.236655507113</v>
      </c>
      <c r="BA233" s="20">
        <v>-100.23665550711303</v>
      </c>
      <c r="BB233"/>
      <c r="BC233"/>
      <c r="BD233"/>
      <c r="BE233"/>
      <c r="BF233"/>
      <c r="BG233"/>
      <c r="BL233" s="20">
        <v>206</v>
      </c>
      <c r="BM233" s="20">
        <v>15576.796276216226</v>
      </c>
      <c r="BN233" s="20">
        <v>523.20372378377397</v>
      </c>
      <c r="BO233"/>
      <c r="BP233"/>
      <c r="BQ233"/>
      <c r="BR233"/>
      <c r="BS233"/>
      <c r="BT233"/>
    </row>
    <row r="234" spans="1:72" x14ac:dyDescent="0.35">
      <c r="A234" s="4">
        <v>233</v>
      </c>
      <c r="B234" s="4" t="s">
        <v>5</v>
      </c>
      <c r="C234" s="5">
        <v>1600</v>
      </c>
      <c r="D234" s="5">
        <v>13900</v>
      </c>
      <c r="N234" s="4">
        <v>233</v>
      </c>
      <c r="O234" s="4" t="s">
        <v>5</v>
      </c>
      <c r="P234" s="4">
        <f t="shared" si="12"/>
        <v>0</v>
      </c>
      <c r="Q234" s="5">
        <v>1600</v>
      </c>
      <c r="R234" s="5">
        <v>13900</v>
      </c>
      <c r="T234" s="20">
        <v>209</v>
      </c>
      <c r="U234" s="20">
        <v>12534.134088522353</v>
      </c>
      <c r="V234" s="20">
        <v>-834.13408852235261</v>
      </c>
      <c r="W234"/>
      <c r="X234"/>
      <c r="Y234"/>
      <c r="Z234"/>
      <c r="AA234"/>
      <c r="AB234"/>
      <c r="AE234" s="4">
        <v>233</v>
      </c>
      <c r="AF234" s="4" t="s">
        <v>5</v>
      </c>
      <c r="AG234" s="4">
        <f t="shared" si="13"/>
        <v>0</v>
      </c>
      <c r="AH234" s="5">
        <v>1600</v>
      </c>
      <c r="AI234" s="5">
        <f t="shared" si="14"/>
        <v>2560000</v>
      </c>
      <c r="AJ234" s="5">
        <f t="shared" si="15"/>
        <v>0</v>
      </c>
      <c r="AK234" s="5">
        <v>13900</v>
      </c>
      <c r="AM234" s="20">
        <v>209</v>
      </c>
      <c r="AN234" s="20">
        <v>12515.258805978965</v>
      </c>
      <c r="AO234" s="20">
        <v>-815.25880597896503</v>
      </c>
      <c r="AP234"/>
      <c r="AQ234"/>
      <c r="AR234"/>
      <c r="AS234"/>
      <c r="AT234"/>
      <c r="AU234"/>
      <c r="AY234" s="20">
        <v>208</v>
      </c>
      <c r="AZ234" s="20">
        <v>11897.797775690702</v>
      </c>
      <c r="BA234" s="20">
        <v>-447.79777569070211</v>
      </c>
      <c r="BB234"/>
      <c r="BC234"/>
      <c r="BD234"/>
      <c r="BE234"/>
      <c r="BF234"/>
      <c r="BG234"/>
      <c r="BL234" s="20">
        <v>207</v>
      </c>
      <c r="BM234" s="20">
        <v>13589.862036715167</v>
      </c>
      <c r="BN234" s="20">
        <v>-189.86203671516705</v>
      </c>
      <c r="BO234"/>
      <c r="BP234"/>
      <c r="BQ234"/>
      <c r="BR234"/>
      <c r="BS234"/>
      <c r="BT234"/>
    </row>
    <row r="235" spans="1:72" x14ac:dyDescent="0.35">
      <c r="A235" s="4">
        <v>234</v>
      </c>
      <c r="B235" s="4" t="s">
        <v>4</v>
      </c>
      <c r="C235" s="5">
        <v>1850</v>
      </c>
      <c r="D235" s="5">
        <v>12200</v>
      </c>
      <c r="N235" s="4">
        <v>234</v>
      </c>
      <c r="O235" s="4" t="s">
        <v>4</v>
      </c>
      <c r="P235" s="4">
        <f t="shared" si="12"/>
        <v>1</v>
      </c>
      <c r="Q235" s="5">
        <v>1850</v>
      </c>
      <c r="R235" s="5">
        <v>12200</v>
      </c>
      <c r="T235" s="20">
        <v>210</v>
      </c>
      <c r="U235" s="20">
        <v>14561.862243046631</v>
      </c>
      <c r="V235" s="20">
        <v>738.13775695336881</v>
      </c>
      <c r="W235"/>
      <c r="X235"/>
      <c r="Y235"/>
      <c r="Z235"/>
      <c r="AA235"/>
      <c r="AB235"/>
      <c r="AE235" s="4">
        <v>234</v>
      </c>
      <c r="AF235" s="4" t="s">
        <v>4</v>
      </c>
      <c r="AG235" s="4">
        <f t="shared" si="13"/>
        <v>1</v>
      </c>
      <c r="AH235" s="5">
        <v>1850</v>
      </c>
      <c r="AI235" s="5">
        <f t="shared" si="14"/>
        <v>3422500</v>
      </c>
      <c r="AJ235" s="5">
        <f t="shared" si="15"/>
        <v>1850</v>
      </c>
      <c r="AK235" s="5">
        <v>12200</v>
      </c>
      <c r="AM235" s="20">
        <v>210</v>
      </c>
      <c r="AN235" s="20">
        <v>14604.039615116513</v>
      </c>
      <c r="AO235" s="20">
        <v>695.96038488348677</v>
      </c>
      <c r="AP235"/>
      <c r="AQ235"/>
      <c r="AR235"/>
      <c r="AS235"/>
      <c r="AT235"/>
      <c r="AU235"/>
      <c r="AY235" s="20">
        <v>209</v>
      </c>
      <c r="AZ235" s="20">
        <v>12375.848723237395</v>
      </c>
      <c r="BA235" s="20">
        <v>-675.84872323739546</v>
      </c>
      <c r="BB235"/>
      <c r="BC235"/>
      <c r="BD235"/>
      <c r="BE235"/>
      <c r="BF235"/>
      <c r="BG235"/>
      <c r="BL235" s="20">
        <v>208</v>
      </c>
      <c r="BM235" s="20">
        <v>11649.789752929661</v>
      </c>
      <c r="BN235" s="20">
        <v>-199.78975292966061</v>
      </c>
      <c r="BO235"/>
      <c r="BP235"/>
      <c r="BQ235"/>
      <c r="BR235"/>
      <c r="BS235"/>
      <c r="BT235"/>
    </row>
    <row r="236" spans="1:72" x14ac:dyDescent="0.35">
      <c r="A236" s="4">
        <v>235</v>
      </c>
      <c r="B236" s="4" t="s">
        <v>5</v>
      </c>
      <c r="C236" s="5">
        <v>1700</v>
      </c>
      <c r="D236" s="5">
        <v>14300</v>
      </c>
      <c r="N236" s="4">
        <v>235</v>
      </c>
      <c r="O236" s="4" t="s">
        <v>5</v>
      </c>
      <c r="P236" s="4">
        <f t="shared" si="12"/>
        <v>0</v>
      </c>
      <c r="Q236" s="5">
        <v>1700</v>
      </c>
      <c r="R236" s="5">
        <v>14300</v>
      </c>
      <c r="T236" s="20">
        <v>211</v>
      </c>
      <c r="U236" s="20">
        <v>17458.616749509885</v>
      </c>
      <c r="V236" s="20">
        <v>2041.3832504901147</v>
      </c>
      <c r="W236"/>
      <c r="X236"/>
      <c r="Y236"/>
      <c r="Z236"/>
      <c r="AA236"/>
      <c r="AB236"/>
      <c r="AE236" s="4">
        <v>235</v>
      </c>
      <c r="AF236" s="4" t="s">
        <v>5</v>
      </c>
      <c r="AG236" s="4">
        <f t="shared" si="13"/>
        <v>0</v>
      </c>
      <c r="AH236" s="5">
        <v>1700</v>
      </c>
      <c r="AI236" s="5">
        <f t="shared" si="14"/>
        <v>2890000</v>
      </c>
      <c r="AJ236" s="5">
        <f t="shared" si="15"/>
        <v>0</v>
      </c>
      <c r="AK236" s="5">
        <v>14300</v>
      </c>
      <c r="AM236" s="20">
        <v>211</v>
      </c>
      <c r="AN236" s="20">
        <v>17588.012199598728</v>
      </c>
      <c r="AO236" s="20">
        <v>1911.9878004012717</v>
      </c>
      <c r="AP236"/>
      <c r="AQ236"/>
      <c r="AR236"/>
      <c r="AS236"/>
      <c r="AT236"/>
      <c r="AU236"/>
      <c r="AY236" s="20">
        <v>210</v>
      </c>
      <c r="AZ236" s="20">
        <v>14064.664551973827</v>
      </c>
      <c r="BA236" s="20">
        <v>1235.3354480261733</v>
      </c>
      <c r="BB236"/>
      <c r="BC236"/>
      <c r="BD236"/>
      <c r="BE236"/>
      <c r="BF236"/>
      <c r="BG236"/>
      <c r="BL236" s="20">
        <v>209</v>
      </c>
      <c r="BM236" s="20">
        <v>12282.338283159595</v>
      </c>
      <c r="BN236" s="20">
        <v>-582.33828315959545</v>
      </c>
      <c r="BO236"/>
      <c r="BP236"/>
      <c r="BQ236"/>
      <c r="BR236"/>
      <c r="BS236"/>
      <c r="BT236"/>
    </row>
    <row r="237" spans="1:72" x14ac:dyDescent="0.35">
      <c r="A237" s="4">
        <v>236</v>
      </c>
      <c r="B237" s="4" t="s">
        <v>4</v>
      </c>
      <c r="C237" s="5">
        <v>1500</v>
      </c>
      <c r="D237" s="5">
        <v>8750</v>
      </c>
      <c r="N237" s="4">
        <v>236</v>
      </c>
      <c r="O237" s="4" t="s">
        <v>4</v>
      </c>
      <c r="P237" s="4">
        <f t="shared" si="12"/>
        <v>1</v>
      </c>
      <c r="Q237" s="5">
        <v>1500</v>
      </c>
      <c r="R237" s="5">
        <v>8750</v>
      </c>
      <c r="T237" s="20">
        <v>212</v>
      </c>
      <c r="U237" s="20">
        <v>16589.590397570912</v>
      </c>
      <c r="V237" s="20">
        <v>1160.4096024290884</v>
      </c>
      <c r="W237"/>
      <c r="X237"/>
      <c r="Y237"/>
      <c r="Z237"/>
      <c r="AA237"/>
      <c r="AB237"/>
      <c r="AE237" s="4">
        <v>236</v>
      </c>
      <c r="AF237" s="4" t="s">
        <v>4</v>
      </c>
      <c r="AG237" s="4">
        <f t="shared" si="13"/>
        <v>1</v>
      </c>
      <c r="AH237" s="5">
        <v>1500</v>
      </c>
      <c r="AI237" s="5">
        <f t="shared" si="14"/>
        <v>2250000</v>
      </c>
      <c r="AJ237" s="5">
        <f t="shared" si="15"/>
        <v>1500</v>
      </c>
      <c r="AK237" s="5">
        <v>8750</v>
      </c>
      <c r="AM237" s="20">
        <v>212</v>
      </c>
      <c r="AN237" s="20">
        <v>16692.820424254063</v>
      </c>
      <c r="AO237" s="20">
        <v>1057.1795757459367</v>
      </c>
      <c r="AP237"/>
      <c r="AQ237"/>
      <c r="AR237"/>
      <c r="AS237"/>
      <c r="AT237"/>
      <c r="AU237"/>
      <c r="AY237" s="20">
        <v>211</v>
      </c>
      <c r="AZ237" s="20">
        <v>17869.71309338307</v>
      </c>
      <c r="BA237" s="20">
        <v>1630.2869066169296</v>
      </c>
      <c r="BB237"/>
      <c r="BC237"/>
      <c r="BD237"/>
      <c r="BE237"/>
      <c r="BF237"/>
      <c r="BG237"/>
      <c r="BL237" s="20">
        <v>210</v>
      </c>
      <c r="BM237" s="20">
        <v>14201.518209247719</v>
      </c>
      <c r="BN237" s="20">
        <v>1098.4817907522811</v>
      </c>
      <c r="BO237"/>
      <c r="BP237"/>
      <c r="BQ237"/>
      <c r="BR237"/>
      <c r="BS237"/>
      <c r="BT237"/>
    </row>
    <row r="238" spans="1:72" x14ac:dyDescent="0.35">
      <c r="A238" s="4">
        <v>237</v>
      </c>
      <c r="B238" s="4" t="s">
        <v>5</v>
      </c>
      <c r="C238" s="5">
        <v>1450</v>
      </c>
      <c r="D238" s="5">
        <v>10800</v>
      </c>
      <c r="N238" s="4">
        <v>237</v>
      </c>
      <c r="O238" s="4" t="s">
        <v>5</v>
      </c>
      <c r="P238" s="4">
        <f t="shared" si="12"/>
        <v>0</v>
      </c>
      <c r="Q238" s="5">
        <v>1450</v>
      </c>
      <c r="R238" s="5">
        <v>10800</v>
      </c>
      <c r="T238" s="20">
        <v>213</v>
      </c>
      <c r="U238" s="20">
        <v>10181.548706093839</v>
      </c>
      <c r="V238" s="20">
        <v>-581.54870609383943</v>
      </c>
      <c r="W238"/>
      <c r="X238"/>
      <c r="Y238"/>
      <c r="Z238"/>
      <c r="AA238"/>
      <c r="AB238"/>
      <c r="AE238" s="4">
        <v>237</v>
      </c>
      <c r="AF238" s="4" t="s">
        <v>5</v>
      </c>
      <c r="AG238" s="4">
        <f t="shared" si="13"/>
        <v>0</v>
      </c>
      <c r="AH238" s="5">
        <v>1450</v>
      </c>
      <c r="AI238" s="5">
        <f t="shared" si="14"/>
        <v>2102500</v>
      </c>
      <c r="AJ238" s="5">
        <f t="shared" si="15"/>
        <v>0</v>
      </c>
      <c r="AK238" s="5">
        <v>10800</v>
      </c>
      <c r="AM238" s="20">
        <v>213</v>
      </c>
      <c r="AN238" s="20">
        <v>10201.307369447513</v>
      </c>
      <c r="AO238" s="20">
        <v>-601.30736944751334</v>
      </c>
      <c r="AP238"/>
      <c r="AQ238"/>
      <c r="AR238"/>
      <c r="AS238"/>
      <c r="AT238"/>
      <c r="AU238"/>
      <c r="AY238" s="20">
        <v>212</v>
      </c>
      <c r="AZ238" s="20">
        <v>16556.189445622054</v>
      </c>
      <c r="BA238" s="20">
        <v>1193.8105543779457</v>
      </c>
      <c r="BB238"/>
      <c r="BC238"/>
      <c r="BD238"/>
      <c r="BE238"/>
      <c r="BF238"/>
      <c r="BG238"/>
      <c r="BL238" s="20">
        <v>211</v>
      </c>
      <c r="BM238" s="20">
        <v>18019.627681427504</v>
      </c>
      <c r="BN238" s="20">
        <v>1480.3723185724957</v>
      </c>
      <c r="BO238"/>
      <c r="BP238"/>
      <c r="BQ238"/>
      <c r="BR238"/>
      <c r="BS238"/>
      <c r="BT238"/>
    </row>
    <row r="239" spans="1:72" x14ac:dyDescent="0.35">
      <c r="A239" s="4">
        <v>238</v>
      </c>
      <c r="B239" s="4" t="s">
        <v>5</v>
      </c>
      <c r="C239" s="5">
        <v>2150</v>
      </c>
      <c r="D239" s="5">
        <v>17500</v>
      </c>
      <c r="N239" s="4">
        <v>238</v>
      </c>
      <c r="O239" s="4" t="s">
        <v>5</v>
      </c>
      <c r="P239" s="4">
        <f t="shared" si="12"/>
        <v>0</v>
      </c>
      <c r="Q239" s="5">
        <v>2150</v>
      </c>
      <c r="R239" s="5">
        <v>17500</v>
      </c>
      <c r="T239" s="20">
        <v>214</v>
      </c>
      <c r="U239" s="20">
        <v>12534.134088522353</v>
      </c>
      <c r="V239" s="20">
        <v>-1584.1340885223526</v>
      </c>
      <c r="W239"/>
      <c r="X239"/>
      <c r="Y239"/>
      <c r="Z239"/>
      <c r="AA239"/>
      <c r="AB239"/>
      <c r="AE239" s="4">
        <v>238</v>
      </c>
      <c r="AF239" s="4" t="s">
        <v>5</v>
      </c>
      <c r="AG239" s="4">
        <f t="shared" si="13"/>
        <v>0</v>
      </c>
      <c r="AH239" s="5">
        <v>2150</v>
      </c>
      <c r="AI239" s="5">
        <f t="shared" si="14"/>
        <v>4622500</v>
      </c>
      <c r="AJ239" s="5">
        <f t="shared" si="15"/>
        <v>0</v>
      </c>
      <c r="AK239" s="5">
        <v>17500</v>
      </c>
      <c r="AM239" s="20">
        <v>214</v>
      </c>
      <c r="AN239" s="20">
        <v>12515.258805978965</v>
      </c>
      <c r="AO239" s="20">
        <v>-1565.258805978965</v>
      </c>
      <c r="AP239"/>
      <c r="AQ239"/>
      <c r="AR239"/>
      <c r="AS239"/>
      <c r="AT239"/>
      <c r="AU239"/>
      <c r="AY239" s="20">
        <v>213</v>
      </c>
      <c r="AZ239" s="20">
        <v>9774.9702758179446</v>
      </c>
      <c r="BA239" s="20">
        <v>-174.97027581794464</v>
      </c>
      <c r="BB239"/>
      <c r="BC239"/>
      <c r="BD239"/>
      <c r="BE239"/>
      <c r="BF239"/>
      <c r="BG239"/>
      <c r="BL239" s="20">
        <v>212</v>
      </c>
      <c r="BM239" s="20">
        <v>16741.224833108088</v>
      </c>
      <c r="BN239" s="20">
        <v>1008.7751668919118</v>
      </c>
      <c r="BO239"/>
      <c r="BP239"/>
      <c r="BQ239"/>
      <c r="BR239"/>
      <c r="BS239"/>
      <c r="BT239"/>
    </row>
    <row r="240" spans="1:72" x14ac:dyDescent="0.35">
      <c r="A240" s="4">
        <v>239</v>
      </c>
      <c r="B240" s="4" t="s">
        <v>4</v>
      </c>
      <c r="C240" s="5">
        <v>1150</v>
      </c>
      <c r="D240" s="5">
        <v>8350</v>
      </c>
      <c r="N240" s="4">
        <v>239</v>
      </c>
      <c r="O240" s="4" t="s">
        <v>4</v>
      </c>
      <c r="P240" s="4">
        <f t="shared" si="12"/>
        <v>1</v>
      </c>
      <c r="Q240" s="5">
        <v>1150</v>
      </c>
      <c r="R240" s="5">
        <v>8350</v>
      </c>
      <c r="T240" s="20">
        <v>215</v>
      </c>
      <c r="U240" s="20">
        <v>11375.43228593705</v>
      </c>
      <c r="V240" s="20">
        <v>-25.432285937049528</v>
      </c>
      <c r="W240"/>
      <c r="X240"/>
      <c r="Y240"/>
      <c r="Z240"/>
      <c r="AA240"/>
      <c r="AB240"/>
      <c r="AE240" s="4">
        <v>239</v>
      </c>
      <c r="AF240" s="4" t="s">
        <v>4</v>
      </c>
      <c r="AG240" s="4">
        <f t="shared" si="13"/>
        <v>1</v>
      </c>
      <c r="AH240" s="5">
        <v>1150</v>
      </c>
      <c r="AI240" s="5">
        <f t="shared" si="14"/>
        <v>1322500</v>
      </c>
      <c r="AJ240" s="5">
        <f t="shared" si="15"/>
        <v>1150</v>
      </c>
      <c r="AK240" s="5">
        <v>8350</v>
      </c>
      <c r="AM240" s="20">
        <v>215</v>
      </c>
      <c r="AN240" s="20">
        <v>11321.66977218608</v>
      </c>
      <c r="AO240" s="20">
        <v>28.330227813919919</v>
      </c>
      <c r="AP240"/>
      <c r="AQ240"/>
      <c r="AR240"/>
      <c r="AS240"/>
      <c r="AT240"/>
      <c r="AU240"/>
      <c r="AY240" s="20">
        <v>214</v>
      </c>
      <c r="AZ240" s="20">
        <v>12375.848723237395</v>
      </c>
      <c r="BA240" s="20">
        <v>-1425.8487232373955</v>
      </c>
      <c r="BB240"/>
      <c r="BC240"/>
      <c r="BD240"/>
      <c r="BE240"/>
      <c r="BF240"/>
      <c r="BG240"/>
      <c r="BL240" s="20">
        <v>213</v>
      </c>
      <c r="BM240" s="20">
        <v>9684.4064151572311</v>
      </c>
      <c r="BN240" s="20">
        <v>-84.406415157231095</v>
      </c>
      <c r="BO240"/>
      <c r="BP240"/>
      <c r="BQ240"/>
      <c r="BR240"/>
      <c r="BS240"/>
      <c r="BT240"/>
    </row>
    <row r="241" spans="1:72" x14ac:dyDescent="0.35">
      <c r="A241" s="4">
        <v>240</v>
      </c>
      <c r="B241" s="4" t="s">
        <v>5</v>
      </c>
      <c r="C241" s="5">
        <v>1350</v>
      </c>
      <c r="D241" s="5">
        <v>11700</v>
      </c>
      <c r="N241" s="4">
        <v>240</v>
      </c>
      <c r="O241" s="4" t="s">
        <v>5</v>
      </c>
      <c r="P241" s="4">
        <f t="shared" si="12"/>
        <v>0</v>
      </c>
      <c r="Q241" s="5">
        <v>1350</v>
      </c>
      <c r="R241" s="5">
        <v>11700</v>
      </c>
      <c r="T241" s="20">
        <v>216</v>
      </c>
      <c r="U241" s="20">
        <v>13982.51134175398</v>
      </c>
      <c r="V241" s="20">
        <v>817.48865824602035</v>
      </c>
      <c r="W241"/>
      <c r="X241"/>
      <c r="Y241"/>
      <c r="Z241"/>
      <c r="AA241"/>
      <c r="AB241"/>
      <c r="AE241" s="4">
        <v>240</v>
      </c>
      <c r="AF241" s="4" t="s">
        <v>5</v>
      </c>
      <c r="AG241" s="4">
        <f t="shared" si="13"/>
        <v>0</v>
      </c>
      <c r="AH241" s="5">
        <v>1350</v>
      </c>
      <c r="AI241" s="5">
        <f t="shared" si="14"/>
        <v>1822500</v>
      </c>
      <c r="AJ241" s="5">
        <f t="shared" si="15"/>
        <v>0</v>
      </c>
      <c r="AK241" s="5">
        <v>11700</v>
      </c>
      <c r="AM241" s="20">
        <v>216</v>
      </c>
      <c r="AN241" s="20">
        <v>14007.245098220072</v>
      </c>
      <c r="AO241" s="20">
        <v>792.75490177992833</v>
      </c>
      <c r="AP241"/>
      <c r="AQ241"/>
      <c r="AR241"/>
      <c r="AS241"/>
      <c r="AT241"/>
      <c r="AU241"/>
      <c r="AY241" s="20">
        <v>215</v>
      </c>
      <c r="AZ241" s="20">
        <v>11771.211095144325</v>
      </c>
      <c r="BA241" s="20">
        <v>-421.21109514432464</v>
      </c>
      <c r="BB241"/>
      <c r="BC241"/>
      <c r="BD241"/>
      <c r="BE241"/>
      <c r="BF241"/>
      <c r="BG241"/>
      <c r="BL241" s="20">
        <v>214</v>
      </c>
      <c r="BM241" s="20">
        <v>12282.338283159595</v>
      </c>
      <c r="BN241" s="20">
        <v>-1332.3382831595954</v>
      </c>
      <c r="BO241"/>
      <c r="BP241"/>
      <c r="BQ241"/>
      <c r="BR241"/>
      <c r="BS241"/>
      <c r="BT241"/>
    </row>
    <row r="242" spans="1:72" x14ac:dyDescent="0.35">
      <c r="A242" s="4">
        <v>241</v>
      </c>
      <c r="B242" s="4" t="s">
        <v>5</v>
      </c>
      <c r="C242" s="5">
        <v>1200</v>
      </c>
      <c r="D242" s="5">
        <v>11450</v>
      </c>
      <c r="N242" s="4">
        <v>241</v>
      </c>
      <c r="O242" s="4" t="s">
        <v>5</v>
      </c>
      <c r="P242" s="4">
        <f t="shared" si="12"/>
        <v>0</v>
      </c>
      <c r="Q242" s="5">
        <v>1200</v>
      </c>
      <c r="R242" s="5">
        <v>11450</v>
      </c>
      <c r="T242" s="20">
        <v>217</v>
      </c>
      <c r="U242" s="20">
        <v>15430.888594985609</v>
      </c>
      <c r="V242" s="20">
        <v>2819.1114050143915</v>
      </c>
      <c r="W242"/>
      <c r="X242"/>
      <c r="Y242"/>
      <c r="Z242"/>
      <c r="AA242"/>
      <c r="AB242"/>
      <c r="AE242" s="4">
        <v>241</v>
      </c>
      <c r="AF242" s="4" t="s">
        <v>5</v>
      </c>
      <c r="AG242" s="4">
        <f t="shared" si="13"/>
        <v>0</v>
      </c>
      <c r="AH242" s="5">
        <v>1200</v>
      </c>
      <c r="AI242" s="5">
        <f t="shared" si="14"/>
        <v>1440000</v>
      </c>
      <c r="AJ242" s="5">
        <f t="shared" si="15"/>
        <v>0</v>
      </c>
      <c r="AK242" s="5">
        <v>11450</v>
      </c>
      <c r="AM242" s="20">
        <v>217</v>
      </c>
      <c r="AN242" s="20">
        <v>15499.231390461178</v>
      </c>
      <c r="AO242" s="20">
        <v>2750.7686095388217</v>
      </c>
      <c r="AP242"/>
      <c r="AQ242"/>
      <c r="AR242"/>
      <c r="AS242"/>
      <c r="AT242"/>
      <c r="AU242"/>
      <c r="AY242" s="20">
        <v>216</v>
      </c>
      <c r="AZ242" s="20">
        <v>13500.236655507113</v>
      </c>
      <c r="BA242" s="20">
        <v>1299.763344492887</v>
      </c>
      <c r="BB242"/>
      <c r="BC242"/>
      <c r="BD242"/>
      <c r="BE242"/>
      <c r="BF242"/>
      <c r="BG242"/>
      <c r="BL242" s="20">
        <v>215</v>
      </c>
      <c r="BM242" s="20">
        <v>11464.267863170249</v>
      </c>
      <c r="BN242" s="20">
        <v>-114.26786317024926</v>
      </c>
      <c r="BO242"/>
      <c r="BP242"/>
      <c r="BQ242"/>
      <c r="BR242"/>
      <c r="BS242"/>
      <c r="BT242"/>
    </row>
    <row r="243" spans="1:72" x14ac:dyDescent="0.35">
      <c r="A243" s="4">
        <v>242</v>
      </c>
      <c r="B243" s="4" t="s">
        <v>4</v>
      </c>
      <c r="C243" s="5">
        <v>1350</v>
      </c>
      <c r="D243" s="5">
        <v>9000</v>
      </c>
      <c r="N243" s="4">
        <v>242</v>
      </c>
      <c r="O243" s="4" t="s">
        <v>4</v>
      </c>
      <c r="P243" s="4">
        <f t="shared" si="12"/>
        <v>1</v>
      </c>
      <c r="Q243" s="5">
        <v>1350</v>
      </c>
      <c r="R243" s="5">
        <v>9000</v>
      </c>
      <c r="T243" s="20">
        <v>218</v>
      </c>
      <c r="U243" s="20">
        <v>17748.292200156211</v>
      </c>
      <c r="V243" s="20">
        <v>501.70779984378896</v>
      </c>
      <c r="W243"/>
      <c r="X243"/>
      <c r="Y243"/>
      <c r="Z243"/>
      <c r="AA243"/>
      <c r="AB243"/>
      <c r="AE243" s="4">
        <v>242</v>
      </c>
      <c r="AF243" s="4" t="s">
        <v>4</v>
      </c>
      <c r="AG243" s="4">
        <f t="shared" si="13"/>
        <v>1</v>
      </c>
      <c r="AH243" s="5">
        <v>1350</v>
      </c>
      <c r="AI243" s="5">
        <f t="shared" si="14"/>
        <v>1822500</v>
      </c>
      <c r="AJ243" s="5">
        <f t="shared" si="15"/>
        <v>1350</v>
      </c>
      <c r="AK243" s="5">
        <v>9000</v>
      </c>
      <c r="AM243" s="20">
        <v>218</v>
      </c>
      <c r="AN243" s="20">
        <v>17886.409458046946</v>
      </c>
      <c r="AO243" s="20">
        <v>363.59054195305362</v>
      </c>
      <c r="AP243"/>
      <c r="AQ243"/>
      <c r="AR243"/>
      <c r="AS243"/>
      <c r="AT243"/>
      <c r="AU243"/>
      <c r="AY243" s="20">
        <v>217</v>
      </c>
      <c r="AZ243" s="20">
        <v>15034.170029058359</v>
      </c>
      <c r="BA243" s="20">
        <v>3215.8299709416406</v>
      </c>
      <c r="BB243"/>
      <c r="BC243"/>
      <c r="BD243"/>
      <c r="BE243"/>
      <c r="BF243"/>
      <c r="BG243"/>
      <c r="BL243" s="20">
        <v>216</v>
      </c>
      <c r="BM243" s="20">
        <v>13589.862036715167</v>
      </c>
      <c r="BN243" s="20">
        <v>1210.1379632848329</v>
      </c>
      <c r="BO243"/>
      <c r="BP243"/>
      <c r="BQ243"/>
      <c r="BR243"/>
      <c r="BS243"/>
      <c r="BT243"/>
    </row>
    <row r="244" spans="1:72" x14ac:dyDescent="0.35">
      <c r="A244" s="4">
        <v>243</v>
      </c>
      <c r="B244" s="4" t="s">
        <v>5</v>
      </c>
      <c r="C244" s="5">
        <v>1650</v>
      </c>
      <c r="D244" s="5">
        <v>13700</v>
      </c>
      <c r="N244" s="4">
        <v>243</v>
      </c>
      <c r="O244" s="4" t="s">
        <v>5</v>
      </c>
      <c r="P244" s="4">
        <f t="shared" si="12"/>
        <v>0</v>
      </c>
      <c r="Q244" s="5">
        <v>1650</v>
      </c>
      <c r="R244" s="5">
        <v>13700</v>
      </c>
      <c r="T244" s="20">
        <v>219</v>
      </c>
      <c r="U244" s="20">
        <v>15430.888594985609</v>
      </c>
      <c r="V244" s="20">
        <v>-230.88859498560851</v>
      </c>
      <c r="W244"/>
      <c r="X244"/>
      <c r="Y244"/>
      <c r="Z244"/>
      <c r="AA244"/>
      <c r="AB244"/>
      <c r="AE244" s="4">
        <v>243</v>
      </c>
      <c r="AF244" s="4" t="s">
        <v>5</v>
      </c>
      <c r="AG244" s="4">
        <f t="shared" si="13"/>
        <v>0</v>
      </c>
      <c r="AH244" s="5">
        <v>1650</v>
      </c>
      <c r="AI244" s="5">
        <f t="shared" si="14"/>
        <v>2722500</v>
      </c>
      <c r="AJ244" s="5">
        <f t="shared" si="15"/>
        <v>0</v>
      </c>
      <c r="AK244" s="5">
        <v>13700</v>
      </c>
      <c r="AM244" s="20">
        <v>219</v>
      </c>
      <c r="AN244" s="20">
        <v>15499.231390461178</v>
      </c>
      <c r="AO244" s="20">
        <v>-299.23139046117831</v>
      </c>
      <c r="AP244"/>
      <c r="AQ244"/>
      <c r="AR244"/>
      <c r="AS244"/>
      <c r="AT244"/>
      <c r="AU244"/>
      <c r="AY244" s="20">
        <v>218</v>
      </c>
      <c r="AZ244" s="20">
        <v>18340.317944605933</v>
      </c>
      <c r="BA244" s="20">
        <v>-90.317944605933008</v>
      </c>
      <c r="BB244"/>
      <c r="BC244"/>
      <c r="BD244"/>
      <c r="BE244"/>
      <c r="BF244"/>
      <c r="BG244"/>
      <c r="BL244" s="20">
        <v>217</v>
      </c>
      <c r="BM244" s="20">
        <v>15213.981044236174</v>
      </c>
      <c r="BN244" s="20">
        <v>3036.0189557638259</v>
      </c>
      <c r="BO244"/>
      <c r="BP244"/>
      <c r="BQ244"/>
      <c r="BR244"/>
      <c r="BS244"/>
      <c r="BT244"/>
    </row>
    <row r="245" spans="1:72" x14ac:dyDescent="0.35">
      <c r="A245" s="4">
        <v>244</v>
      </c>
      <c r="B245" s="4" t="s">
        <v>5</v>
      </c>
      <c r="C245" s="5">
        <v>1300</v>
      </c>
      <c r="D245" s="5">
        <v>12100</v>
      </c>
      <c r="N245" s="4">
        <v>244</v>
      </c>
      <c r="O245" s="4" t="s">
        <v>5</v>
      </c>
      <c r="P245" s="4">
        <f t="shared" si="12"/>
        <v>0</v>
      </c>
      <c r="Q245" s="5">
        <v>1300</v>
      </c>
      <c r="R245" s="5">
        <v>12100</v>
      </c>
      <c r="T245" s="20">
        <v>220</v>
      </c>
      <c r="U245" s="20">
        <v>9891.8732554475137</v>
      </c>
      <c r="V245" s="20">
        <v>-641.87325544751366</v>
      </c>
      <c r="W245"/>
      <c r="X245"/>
      <c r="Y245"/>
      <c r="Z245"/>
      <c r="AA245"/>
      <c r="AB245"/>
      <c r="AE245" s="4">
        <v>244</v>
      </c>
      <c r="AF245" s="4" t="s">
        <v>5</v>
      </c>
      <c r="AG245" s="4">
        <f t="shared" si="13"/>
        <v>0</v>
      </c>
      <c r="AH245" s="5">
        <v>1300</v>
      </c>
      <c r="AI245" s="5">
        <f t="shared" si="14"/>
        <v>1690000</v>
      </c>
      <c r="AJ245" s="5">
        <f t="shared" si="15"/>
        <v>0</v>
      </c>
      <c r="AK245" s="5">
        <v>12100</v>
      </c>
      <c r="AM245" s="20">
        <v>220</v>
      </c>
      <c r="AN245" s="20">
        <v>9902.9101109992916</v>
      </c>
      <c r="AO245" s="20">
        <v>-652.91011099929165</v>
      </c>
      <c r="AP245"/>
      <c r="AQ245"/>
      <c r="AR245"/>
      <c r="AS245"/>
      <c r="AT245"/>
      <c r="AU245"/>
      <c r="AY245" s="20">
        <v>219</v>
      </c>
      <c r="AZ245" s="20">
        <v>15034.170029058359</v>
      </c>
      <c r="BA245" s="20">
        <v>165.82997094164057</v>
      </c>
      <c r="BB245"/>
      <c r="BC245"/>
      <c r="BD245"/>
      <c r="BE245"/>
      <c r="BF245"/>
      <c r="BG245"/>
      <c r="BL245" s="20">
        <v>218</v>
      </c>
      <c r="BM245" s="20">
        <v>18471.089584517882</v>
      </c>
      <c r="BN245" s="20">
        <v>-221.08958451788203</v>
      </c>
      <c r="BO245"/>
      <c r="BP245"/>
      <c r="BQ245"/>
      <c r="BR245"/>
      <c r="BS245"/>
      <c r="BT245"/>
    </row>
    <row r="246" spans="1:72" x14ac:dyDescent="0.35">
      <c r="A246" s="4">
        <v>245</v>
      </c>
      <c r="B246" s="4" t="s">
        <v>4</v>
      </c>
      <c r="C246" s="5">
        <v>1400</v>
      </c>
      <c r="D246" s="5">
        <v>8550</v>
      </c>
      <c r="N246" s="4">
        <v>245</v>
      </c>
      <c r="O246" s="4" t="s">
        <v>4</v>
      </c>
      <c r="P246" s="4">
        <f t="shared" si="12"/>
        <v>1</v>
      </c>
      <c r="Q246" s="5">
        <v>1400</v>
      </c>
      <c r="R246" s="5">
        <v>8550</v>
      </c>
      <c r="T246" s="20">
        <v>221</v>
      </c>
      <c r="U246" s="20">
        <v>13982.51134175398</v>
      </c>
      <c r="V246" s="20">
        <v>-582.51134175397965</v>
      </c>
      <c r="W246"/>
      <c r="X246"/>
      <c r="Y246"/>
      <c r="Z246"/>
      <c r="AA246"/>
      <c r="AB246"/>
      <c r="AE246" s="4">
        <v>245</v>
      </c>
      <c r="AF246" s="4" t="s">
        <v>4</v>
      </c>
      <c r="AG246" s="4">
        <f t="shared" si="13"/>
        <v>1</v>
      </c>
      <c r="AH246" s="5">
        <v>1400</v>
      </c>
      <c r="AI246" s="5">
        <f t="shared" si="14"/>
        <v>1960000</v>
      </c>
      <c r="AJ246" s="5">
        <f t="shared" si="15"/>
        <v>1400</v>
      </c>
      <c r="AK246" s="5">
        <v>8550</v>
      </c>
      <c r="AM246" s="20">
        <v>221</v>
      </c>
      <c r="AN246" s="20">
        <v>14007.245098220072</v>
      </c>
      <c r="AO246" s="20">
        <v>-607.24509822007167</v>
      </c>
      <c r="AP246"/>
      <c r="AQ246"/>
      <c r="AR246"/>
      <c r="AS246"/>
      <c r="AT246"/>
      <c r="AU246"/>
      <c r="AY246" s="20">
        <v>220</v>
      </c>
      <c r="AZ246" s="20">
        <v>9566.474507015264</v>
      </c>
      <c r="BA246" s="20">
        <v>-316.47450701526395</v>
      </c>
      <c r="BB246"/>
      <c r="BC246"/>
      <c r="BD246"/>
      <c r="BE246"/>
      <c r="BF246"/>
      <c r="BG246"/>
      <c r="BL246" s="20">
        <v>219</v>
      </c>
      <c r="BM246" s="20">
        <v>15213.981044236174</v>
      </c>
      <c r="BN246" s="20">
        <v>-13.981044236174057</v>
      </c>
      <c r="BO246"/>
      <c r="BP246"/>
      <c r="BQ246"/>
      <c r="BR246"/>
      <c r="BS246"/>
      <c r="BT246"/>
    </row>
    <row r="247" spans="1:72" x14ac:dyDescent="0.35">
      <c r="A247" s="4">
        <v>246</v>
      </c>
      <c r="B247" s="4" t="s">
        <v>4</v>
      </c>
      <c r="C247" s="5">
        <v>1700</v>
      </c>
      <c r="D247" s="5">
        <v>11700</v>
      </c>
      <c r="N247" s="4">
        <v>246</v>
      </c>
      <c r="O247" s="4" t="s">
        <v>4</v>
      </c>
      <c r="P247" s="4">
        <f t="shared" si="12"/>
        <v>1</v>
      </c>
      <c r="Q247" s="5">
        <v>1700</v>
      </c>
      <c r="R247" s="5">
        <v>11700</v>
      </c>
      <c r="T247" s="20">
        <v>222</v>
      </c>
      <c r="U247" s="20">
        <v>15720.564045631934</v>
      </c>
      <c r="V247" s="20">
        <v>279.43595436806572</v>
      </c>
      <c r="W247"/>
      <c r="X247"/>
      <c r="Y247"/>
      <c r="Z247"/>
      <c r="AA247"/>
      <c r="AB247"/>
      <c r="AE247" s="4">
        <v>246</v>
      </c>
      <c r="AF247" s="4" t="s">
        <v>4</v>
      </c>
      <c r="AG247" s="4">
        <f t="shared" si="13"/>
        <v>1</v>
      </c>
      <c r="AH247" s="5">
        <v>1700</v>
      </c>
      <c r="AI247" s="5">
        <f t="shared" si="14"/>
        <v>2890000</v>
      </c>
      <c r="AJ247" s="5">
        <f t="shared" si="15"/>
        <v>1700</v>
      </c>
      <c r="AK247" s="5">
        <v>11700</v>
      </c>
      <c r="AM247" s="20">
        <v>222</v>
      </c>
      <c r="AN247" s="20">
        <v>15797.628648909398</v>
      </c>
      <c r="AO247" s="20">
        <v>202.37135109060182</v>
      </c>
      <c r="AP247"/>
      <c r="AQ247"/>
      <c r="AR247"/>
      <c r="AS247"/>
      <c r="AT247"/>
      <c r="AU247"/>
      <c r="AY247" s="20">
        <v>221</v>
      </c>
      <c r="AZ247" s="20">
        <v>13500.236655507113</v>
      </c>
      <c r="BA247" s="20">
        <v>-100.23665550711303</v>
      </c>
      <c r="BB247"/>
      <c r="BC247"/>
      <c r="BD247"/>
      <c r="BE247"/>
      <c r="BF247"/>
      <c r="BG247"/>
      <c r="BL247" s="20">
        <v>220</v>
      </c>
      <c r="BM247" s="20">
        <v>9538.1951093677271</v>
      </c>
      <c r="BN247" s="20">
        <v>-288.19510936772713</v>
      </c>
      <c r="BO247"/>
      <c r="BP247"/>
      <c r="BQ247"/>
      <c r="BR247"/>
      <c r="BS247"/>
      <c r="BT247"/>
    </row>
    <row r="248" spans="1:72" x14ac:dyDescent="0.35">
      <c r="A248" s="4">
        <v>247</v>
      </c>
      <c r="B248" s="4" t="s">
        <v>4</v>
      </c>
      <c r="C248" s="5">
        <v>800</v>
      </c>
      <c r="D248" s="5">
        <v>9550</v>
      </c>
      <c r="N248" s="4">
        <v>247</v>
      </c>
      <c r="O248" s="4" t="s">
        <v>4</v>
      </c>
      <c r="P248" s="4">
        <f t="shared" si="12"/>
        <v>1</v>
      </c>
      <c r="Q248" s="5">
        <v>800</v>
      </c>
      <c r="R248" s="5">
        <v>9550</v>
      </c>
      <c r="T248" s="20">
        <v>223</v>
      </c>
      <c r="U248" s="20">
        <v>12209.276860618118</v>
      </c>
      <c r="V248" s="20">
        <v>1490.723139381882</v>
      </c>
      <c r="W248"/>
      <c r="X248"/>
      <c r="Y248"/>
      <c r="Z248"/>
      <c r="AA248"/>
      <c r="AB248"/>
      <c r="AE248" s="4">
        <v>247</v>
      </c>
      <c r="AF248" s="4" t="s">
        <v>4</v>
      </c>
      <c r="AG248" s="4">
        <f t="shared" si="13"/>
        <v>1</v>
      </c>
      <c r="AH248" s="5">
        <v>800</v>
      </c>
      <c r="AI248" s="5">
        <f t="shared" si="14"/>
        <v>640000</v>
      </c>
      <c r="AJ248" s="5">
        <f t="shared" si="15"/>
        <v>800</v>
      </c>
      <c r="AK248" s="5">
        <v>9550</v>
      </c>
      <c r="AM248" s="20">
        <v>223</v>
      </c>
      <c r="AN248" s="20">
        <v>12290.088178585062</v>
      </c>
      <c r="AO248" s="20">
        <v>1409.9118214149385</v>
      </c>
      <c r="AP248"/>
      <c r="AQ248"/>
      <c r="AR248"/>
      <c r="AS248"/>
      <c r="AT248"/>
      <c r="AU248"/>
      <c r="AY248" s="20">
        <v>222</v>
      </c>
      <c r="AZ248" s="20">
        <v>15390.102156722392</v>
      </c>
      <c r="BA248" s="20">
        <v>609.89784327760754</v>
      </c>
      <c r="BB248"/>
      <c r="BC248"/>
      <c r="BD248"/>
      <c r="BE248"/>
      <c r="BF248"/>
      <c r="BG248"/>
      <c r="BL248" s="20">
        <v>221</v>
      </c>
      <c r="BM248" s="20">
        <v>13589.862036715167</v>
      </c>
      <c r="BN248" s="20">
        <v>-189.86203671516705</v>
      </c>
      <c r="BO248"/>
      <c r="BP248"/>
      <c r="BQ248"/>
      <c r="BR248"/>
      <c r="BS248"/>
      <c r="BT248"/>
    </row>
    <row r="249" spans="1:72" x14ac:dyDescent="0.35">
      <c r="A249" s="4">
        <v>248</v>
      </c>
      <c r="B249" s="4" t="s">
        <v>4</v>
      </c>
      <c r="C249" s="5">
        <v>1600</v>
      </c>
      <c r="D249" s="5">
        <v>9550</v>
      </c>
      <c r="N249" s="4">
        <v>248</v>
      </c>
      <c r="O249" s="4" t="s">
        <v>4</v>
      </c>
      <c r="P249" s="4">
        <f t="shared" si="12"/>
        <v>1</v>
      </c>
      <c r="Q249" s="5">
        <v>1600</v>
      </c>
      <c r="R249" s="5">
        <v>9550</v>
      </c>
      <c r="T249" s="20">
        <v>224</v>
      </c>
      <c r="U249" s="20">
        <v>12244.458637876027</v>
      </c>
      <c r="V249" s="20">
        <v>955.54136212397316</v>
      </c>
      <c r="W249"/>
      <c r="X249"/>
      <c r="Y249"/>
      <c r="Z249"/>
      <c r="AA249"/>
      <c r="AB249"/>
      <c r="AE249" s="4">
        <v>248</v>
      </c>
      <c r="AF249" s="4" t="s">
        <v>4</v>
      </c>
      <c r="AG249" s="4">
        <f t="shared" si="13"/>
        <v>1</v>
      </c>
      <c r="AH249" s="5">
        <v>1600</v>
      </c>
      <c r="AI249" s="5">
        <f t="shared" si="14"/>
        <v>2560000</v>
      </c>
      <c r="AJ249" s="5">
        <f t="shared" si="15"/>
        <v>1600</v>
      </c>
      <c r="AK249" s="5">
        <v>9550</v>
      </c>
      <c r="AM249" s="20">
        <v>224</v>
      </c>
      <c r="AN249" s="20">
        <v>12216.861547530745</v>
      </c>
      <c r="AO249" s="20">
        <v>983.13845246925484</v>
      </c>
      <c r="AP249"/>
      <c r="AQ249"/>
      <c r="AR249"/>
      <c r="AS249"/>
      <c r="AT249"/>
      <c r="AU249"/>
      <c r="AY249" s="20">
        <v>223</v>
      </c>
      <c r="AZ249" s="20">
        <v>11693.131551672033</v>
      </c>
      <c r="BA249" s="20">
        <v>2006.8684483279667</v>
      </c>
      <c r="BB249"/>
      <c r="BC249"/>
      <c r="BD249"/>
      <c r="BE249"/>
      <c r="BF249"/>
      <c r="BG249"/>
      <c r="BL249" s="20">
        <v>222</v>
      </c>
      <c r="BM249" s="20">
        <v>15576.796276216226</v>
      </c>
      <c r="BN249" s="20">
        <v>423.20372378377397</v>
      </c>
      <c r="BO249"/>
      <c r="BP249"/>
      <c r="BQ249"/>
      <c r="BR249"/>
      <c r="BS249"/>
      <c r="BT249"/>
    </row>
    <row r="250" spans="1:72" x14ac:dyDescent="0.35">
      <c r="A250" s="4">
        <v>249</v>
      </c>
      <c r="B250" s="4" t="s">
        <v>4</v>
      </c>
      <c r="C250" s="5">
        <v>1500</v>
      </c>
      <c r="D250" s="5">
        <v>9050</v>
      </c>
      <c r="N250" s="4">
        <v>249</v>
      </c>
      <c r="O250" s="4" t="s">
        <v>4</v>
      </c>
      <c r="P250" s="4">
        <f t="shared" si="12"/>
        <v>1</v>
      </c>
      <c r="Q250" s="5">
        <v>1500</v>
      </c>
      <c r="R250" s="5">
        <v>9050</v>
      </c>
      <c r="T250" s="20">
        <v>225</v>
      </c>
      <c r="U250" s="20">
        <v>11340.250508679141</v>
      </c>
      <c r="V250" s="20">
        <v>-2190.2505086791407</v>
      </c>
      <c r="W250"/>
      <c r="X250"/>
      <c r="Y250"/>
      <c r="Z250"/>
      <c r="AA250"/>
      <c r="AB250"/>
      <c r="AE250" s="4">
        <v>249</v>
      </c>
      <c r="AF250" s="4" t="s">
        <v>4</v>
      </c>
      <c r="AG250" s="4">
        <f t="shared" si="13"/>
        <v>1</v>
      </c>
      <c r="AH250" s="5">
        <v>1500</v>
      </c>
      <c r="AI250" s="5">
        <f t="shared" si="14"/>
        <v>2250000</v>
      </c>
      <c r="AJ250" s="5">
        <f t="shared" si="15"/>
        <v>1500</v>
      </c>
      <c r="AK250" s="5">
        <v>9050</v>
      </c>
      <c r="AM250" s="20">
        <v>225</v>
      </c>
      <c r="AN250" s="20">
        <v>11394.896403240396</v>
      </c>
      <c r="AO250" s="20">
        <v>-2244.8964032403965</v>
      </c>
      <c r="AP250"/>
      <c r="AQ250"/>
      <c r="AR250"/>
      <c r="AS250"/>
      <c r="AT250"/>
      <c r="AU250"/>
      <c r="AY250" s="20">
        <v>224</v>
      </c>
      <c r="AZ250" s="20">
        <v>12200.116589737238</v>
      </c>
      <c r="BA250" s="20">
        <v>999.88341026276248</v>
      </c>
      <c r="BB250"/>
      <c r="BC250"/>
      <c r="BD250"/>
      <c r="BE250"/>
      <c r="BF250"/>
      <c r="BG250"/>
      <c r="BL250" s="20">
        <v>223</v>
      </c>
      <c r="BM250" s="20">
        <v>11062.472240125027</v>
      </c>
      <c r="BN250" s="20">
        <v>2637.5277598749726</v>
      </c>
      <c r="BO250"/>
      <c r="BP250"/>
      <c r="BQ250"/>
      <c r="BR250"/>
      <c r="BS250"/>
      <c r="BT250"/>
    </row>
    <row r="251" spans="1:72" x14ac:dyDescent="0.35">
      <c r="A251" s="4">
        <v>250</v>
      </c>
      <c r="B251" s="4" t="s">
        <v>5</v>
      </c>
      <c r="C251" s="5">
        <v>1200</v>
      </c>
      <c r="D251" s="5">
        <v>11450</v>
      </c>
      <c r="N251" s="4">
        <v>250</v>
      </c>
      <c r="O251" s="4" t="s">
        <v>5</v>
      </c>
      <c r="P251" s="4">
        <f t="shared" si="12"/>
        <v>0</v>
      </c>
      <c r="Q251" s="5">
        <v>1200</v>
      </c>
      <c r="R251" s="5">
        <v>11450</v>
      </c>
      <c r="T251" s="20">
        <v>226</v>
      </c>
      <c r="U251" s="20">
        <v>11085.756835290724</v>
      </c>
      <c r="V251" s="20">
        <v>-35.756835290723757</v>
      </c>
      <c r="W251"/>
      <c r="X251"/>
      <c r="Y251"/>
      <c r="Z251"/>
      <c r="AA251"/>
      <c r="AB251"/>
      <c r="AE251" s="4">
        <v>250</v>
      </c>
      <c r="AF251" s="4" t="s">
        <v>5</v>
      </c>
      <c r="AG251" s="4">
        <f t="shared" si="13"/>
        <v>0</v>
      </c>
      <c r="AH251" s="5">
        <v>1200</v>
      </c>
      <c r="AI251" s="5">
        <f t="shared" si="14"/>
        <v>1440000</v>
      </c>
      <c r="AJ251" s="5">
        <f t="shared" si="15"/>
        <v>0</v>
      </c>
      <c r="AK251" s="5">
        <v>11450</v>
      </c>
      <c r="AM251" s="20">
        <v>226</v>
      </c>
      <c r="AN251" s="20">
        <v>11023.272513737858</v>
      </c>
      <c r="AO251" s="20">
        <v>26.72748626214161</v>
      </c>
      <c r="AP251"/>
      <c r="AQ251"/>
      <c r="AR251"/>
      <c r="AS251"/>
      <c r="AT251"/>
      <c r="AU251"/>
      <c r="AY251" s="20">
        <v>225</v>
      </c>
      <c r="AZ251" s="20">
        <v>10772.771527541285</v>
      </c>
      <c r="BA251" s="20">
        <v>-1622.7715275412847</v>
      </c>
      <c r="BB251"/>
      <c r="BC251"/>
      <c r="BD251"/>
      <c r="BE251"/>
      <c r="BF251"/>
      <c r="BG251"/>
      <c r="BL251" s="20">
        <v>224</v>
      </c>
      <c r="BM251" s="20">
        <v>12058.824962924335</v>
      </c>
      <c r="BN251" s="20">
        <v>1141.1750370756654</v>
      </c>
      <c r="BO251"/>
      <c r="BP251"/>
      <c r="BQ251"/>
      <c r="BR251"/>
      <c r="BS251"/>
      <c r="BT251"/>
    </row>
    <row r="252" spans="1:72" x14ac:dyDescent="0.35">
      <c r="A252" s="4">
        <v>251</v>
      </c>
      <c r="B252" s="4" t="s">
        <v>5</v>
      </c>
      <c r="C252" s="5">
        <v>1950</v>
      </c>
      <c r="D252" s="5">
        <v>18250</v>
      </c>
      <c r="N252" s="4">
        <v>251</v>
      </c>
      <c r="O252" s="4" t="s">
        <v>5</v>
      </c>
      <c r="P252" s="4">
        <f t="shared" si="12"/>
        <v>0</v>
      </c>
      <c r="Q252" s="5">
        <v>1950</v>
      </c>
      <c r="R252" s="5">
        <v>18250</v>
      </c>
      <c r="T252" s="20">
        <v>227</v>
      </c>
      <c r="U252" s="20">
        <v>11085.756835290724</v>
      </c>
      <c r="V252" s="20">
        <v>564.24316470927624</v>
      </c>
      <c r="W252"/>
      <c r="X252"/>
      <c r="Y252"/>
      <c r="Z252"/>
      <c r="AA252"/>
      <c r="AB252"/>
      <c r="AE252" s="4">
        <v>251</v>
      </c>
      <c r="AF252" s="4" t="s">
        <v>5</v>
      </c>
      <c r="AG252" s="4">
        <f t="shared" si="13"/>
        <v>0</v>
      </c>
      <c r="AH252" s="5">
        <v>1950</v>
      </c>
      <c r="AI252" s="5">
        <f t="shared" si="14"/>
        <v>3802500</v>
      </c>
      <c r="AJ252" s="5">
        <f t="shared" si="15"/>
        <v>0</v>
      </c>
      <c r="AK252" s="5">
        <v>18250</v>
      </c>
      <c r="AM252" s="20">
        <v>227</v>
      </c>
      <c r="AN252" s="20">
        <v>11023.272513737858</v>
      </c>
      <c r="AO252" s="20">
        <v>626.72748626214161</v>
      </c>
      <c r="AP252"/>
      <c r="AQ252"/>
      <c r="AR252"/>
      <c r="AS252"/>
      <c r="AT252"/>
      <c r="AU252"/>
      <c r="AY252" s="20">
        <v>226</v>
      </c>
      <c r="AZ252" s="20">
        <v>11661.006232249209</v>
      </c>
      <c r="BA252" s="20">
        <v>-611.00623224920855</v>
      </c>
      <c r="BB252"/>
      <c r="BC252"/>
      <c r="BD252"/>
      <c r="BE252"/>
      <c r="BF252"/>
      <c r="BG252"/>
      <c r="BL252" s="20">
        <v>225</v>
      </c>
      <c r="BM252" s="20">
        <v>10395.889739901409</v>
      </c>
      <c r="BN252" s="20">
        <v>-1245.8897399014095</v>
      </c>
      <c r="BO252"/>
      <c r="BP252"/>
      <c r="BQ252"/>
      <c r="BR252"/>
      <c r="BS252"/>
      <c r="BT252"/>
    </row>
    <row r="253" spans="1:72" x14ac:dyDescent="0.35">
      <c r="A253" s="4">
        <v>252</v>
      </c>
      <c r="B253" s="4" t="s">
        <v>5</v>
      </c>
      <c r="C253" s="5">
        <v>1600</v>
      </c>
      <c r="D253" s="5">
        <v>14700</v>
      </c>
      <c r="N253" s="4">
        <v>252</v>
      </c>
      <c r="O253" s="4" t="s">
        <v>5</v>
      </c>
      <c r="P253" s="4">
        <f t="shared" si="12"/>
        <v>0</v>
      </c>
      <c r="Q253" s="5">
        <v>1600</v>
      </c>
      <c r="R253" s="5">
        <v>14700</v>
      </c>
      <c r="T253" s="20">
        <v>228</v>
      </c>
      <c r="U253" s="20">
        <v>10471.224156740165</v>
      </c>
      <c r="V253" s="20">
        <v>-721.2241567401652</v>
      </c>
      <c r="W253"/>
      <c r="X253"/>
      <c r="Y253"/>
      <c r="Z253"/>
      <c r="AA253"/>
      <c r="AB253"/>
      <c r="AE253" s="4">
        <v>252</v>
      </c>
      <c r="AF253" s="4" t="s">
        <v>5</v>
      </c>
      <c r="AG253" s="4">
        <f t="shared" si="13"/>
        <v>0</v>
      </c>
      <c r="AH253" s="5">
        <v>1600</v>
      </c>
      <c r="AI253" s="5">
        <f t="shared" si="14"/>
        <v>2560000</v>
      </c>
      <c r="AJ253" s="5">
        <f t="shared" si="15"/>
        <v>0</v>
      </c>
      <c r="AK253" s="5">
        <v>14700</v>
      </c>
      <c r="AM253" s="20">
        <v>228</v>
      </c>
      <c r="AN253" s="20">
        <v>10499.704627895731</v>
      </c>
      <c r="AO253" s="20">
        <v>-749.70462789573139</v>
      </c>
      <c r="AP253"/>
      <c r="AQ253"/>
      <c r="AR253"/>
      <c r="AS253"/>
      <c r="AT253"/>
      <c r="AU253"/>
      <c r="AY253" s="20">
        <v>227</v>
      </c>
      <c r="AZ253" s="20">
        <v>11661.006232249209</v>
      </c>
      <c r="BA253" s="20">
        <v>-11.006232249208551</v>
      </c>
      <c r="BB253"/>
      <c r="BC253"/>
      <c r="BD253"/>
      <c r="BE253"/>
      <c r="BF253"/>
      <c r="BG253"/>
      <c r="BL253" s="20">
        <v>226</v>
      </c>
      <c r="BM253" s="20">
        <v>11291.409783569456</v>
      </c>
      <c r="BN253" s="20">
        <v>-241.40978356945561</v>
      </c>
      <c r="BO253"/>
      <c r="BP253"/>
      <c r="BQ253"/>
      <c r="BR253"/>
      <c r="BS253"/>
      <c r="BT253"/>
    </row>
    <row r="254" spans="1:72" x14ac:dyDescent="0.35">
      <c r="A254" s="4">
        <v>253</v>
      </c>
      <c r="B254" s="4" t="s">
        <v>4</v>
      </c>
      <c r="C254" s="5">
        <v>1200</v>
      </c>
      <c r="D254" s="5">
        <v>10450</v>
      </c>
      <c r="N254" s="4">
        <v>253</v>
      </c>
      <c r="O254" s="4" t="s">
        <v>4</v>
      </c>
      <c r="P254" s="4">
        <f t="shared" si="12"/>
        <v>1</v>
      </c>
      <c r="Q254" s="5">
        <v>1200</v>
      </c>
      <c r="R254" s="5">
        <v>10450</v>
      </c>
      <c r="T254" s="20">
        <v>229</v>
      </c>
      <c r="U254" s="20">
        <v>9891.8732554475137</v>
      </c>
      <c r="V254" s="20">
        <v>-891.87325544751366</v>
      </c>
      <c r="W254"/>
      <c r="X254"/>
      <c r="Y254"/>
      <c r="Z254"/>
      <c r="AA254"/>
      <c r="AB254"/>
      <c r="AE254" s="4">
        <v>253</v>
      </c>
      <c r="AF254" s="4" t="s">
        <v>4</v>
      </c>
      <c r="AG254" s="4">
        <f t="shared" si="13"/>
        <v>1</v>
      </c>
      <c r="AH254" s="5">
        <v>1200</v>
      </c>
      <c r="AI254" s="5">
        <f t="shared" si="14"/>
        <v>1440000</v>
      </c>
      <c r="AJ254" s="5">
        <f t="shared" si="15"/>
        <v>1200</v>
      </c>
      <c r="AK254" s="5">
        <v>10450</v>
      </c>
      <c r="AM254" s="20">
        <v>229</v>
      </c>
      <c r="AN254" s="20">
        <v>9902.9101109992916</v>
      </c>
      <c r="AO254" s="20">
        <v>-902.91011099929165</v>
      </c>
      <c r="AP254"/>
      <c r="AQ254"/>
      <c r="AR254"/>
      <c r="AS254"/>
      <c r="AT254"/>
      <c r="AU254"/>
      <c r="AY254" s="20">
        <v>228</v>
      </c>
      <c r="AZ254" s="20">
        <v>9999.8478622718885</v>
      </c>
      <c r="BA254" s="20">
        <v>-249.84786227188852</v>
      </c>
      <c r="BB254"/>
      <c r="BC254"/>
      <c r="BD254"/>
      <c r="BE254"/>
      <c r="BF254"/>
      <c r="BG254"/>
      <c r="BL254" s="20">
        <v>227</v>
      </c>
      <c r="BM254" s="20">
        <v>11291.409783569456</v>
      </c>
      <c r="BN254" s="20">
        <v>358.59021643054439</v>
      </c>
      <c r="BO254"/>
      <c r="BP254"/>
      <c r="BQ254"/>
      <c r="BR254"/>
      <c r="BS254"/>
      <c r="BT254"/>
    </row>
    <row r="255" spans="1:72" x14ac:dyDescent="0.35">
      <c r="A255" s="4">
        <v>254</v>
      </c>
      <c r="B255" s="4" t="s">
        <v>5</v>
      </c>
      <c r="C255" s="5">
        <v>2300</v>
      </c>
      <c r="D255" s="5">
        <v>15700</v>
      </c>
      <c r="N255" s="4">
        <v>254</v>
      </c>
      <c r="O255" s="4" t="s">
        <v>5</v>
      </c>
      <c r="P255" s="4">
        <f t="shared" si="12"/>
        <v>0</v>
      </c>
      <c r="Q255" s="5">
        <v>2300</v>
      </c>
      <c r="R255" s="5">
        <v>15700</v>
      </c>
      <c r="T255" s="20">
        <v>230</v>
      </c>
      <c r="U255" s="20">
        <v>16879.265848217237</v>
      </c>
      <c r="V255" s="20">
        <v>870.73415178276264</v>
      </c>
      <c r="W255"/>
      <c r="X255"/>
      <c r="Y255"/>
      <c r="Z255"/>
      <c r="AA255"/>
      <c r="AB255"/>
      <c r="AE255" s="4">
        <v>254</v>
      </c>
      <c r="AF255" s="4" t="s">
        <v>5</v>
      </c>
      <c r="AG255" s="4">
        <f t="shared" si="13"/>
        <v>0</v>
      </c>
      <c r="AH255" s="5">
        <v>2300</v>
      </c>
      <c r="AI255" s="5">
        <f t="shared" si="14"/>
        <v>5290000</v>
      </c>
      <c r="AJ255" s="5">
        <f t="shared" si="15"/>
        <v>0</v>
      </c>
      <c r="AK255" s="5">
        <v>15700</v>
      </c>
      <c r="AM255" s="20">
        <v>230</v>
      </c>
      <c r="AN255" s="20">
        <v>16991.217682702285</v>
      </c>
      <c r="AO255" s="20">
        <v>758.78231729771505</v>
      </c>
      <c r="AP255"/>
      <c r="AQ255"/>
      <c r="AR255"/>
      <c r="AS255"/>
      <c r="AT255"/>
      <c r="AU255"/>
      <c r="AY255" s="20">
        <v>229</v>
      </c>
      <c r="AZ255" s="20">
        <v>9566.474507015264</v>
      </c>
      <c r="BA255" s="20">
        <v>-566.47450701526395</v>
      </c>
      <c r="BB255"/>
      <c r="BC255"/>
      <c r="BD255"/>
      <c r="BE255"/>
      <c r="BF255"/>
      <c r="BG255"/>
      <c r="BL255" s="20">
        <v>228</v>
      </c>
      <c r="BM255" s="20">
        <v>9843.2815311053491</v>
      </c>
      <c r="BN255" s="20">
        <v>-93.281531105349131</v>
      </c>
      <c r="BO255"/>
      <c r="BP255"/>
      <c r="BQ255"/>
      <c r="BR255"/>
      <c r="BS255"/>
      <c r="BT255"/>
    </row>
    <row r="256" spans="1:72" x14ac:dyDescent="0.35">
      <c r="A256" s="4">
        <v>255</v>
      </c>
      <c r="B256" s="4" t="s">
        <v>4</v>
      </c>
      <c r="C256" s="5">
        <v>1650</v>
      </c>
      <c r="D256" s="5">
        <v>11250</v>
      </c>
      <c r="N256" s="4">
        <v>255</v>
      </c>
      <c r="O256" s="4" t="s">
        <v>4</v>
      </c>
      <c r="P256" s="4">
        <f t="shared" si="12"/>
        <v>1</v>
      </c>
      <c r="Q256" s="5">
        <v>1650</v>
      </c>
      <c r="R256" s="5">
        <v>11250</v>
      </c>
      <c r="T256" s="20">
        <v>231</v>
      </c>
      <c r="U256" s="20">
        <v>7864.1451009232351</v>
      </c>
      <c r="V256" s="20">
        <v>935.85489907676492</v>
      </c>
      <c r="W256"/>
      <c r="X256"/>
      <c r="Y256"/>
      <c r="Z256"/>
      <c r="AA256"/>
      <c r="AB256"/>
      <c r="AE256" s="4">
        <v>255</v>
      </c>
      <c r="AF256" s="4" t="s">
        <v>4</v>
      </c>
      <c r="AG256" s="4">
        <f t="shared" si="13"/>
        <v>1</v>
      </c>
      <c r="AH256" s="5">
        <v>1650</v>
      </c>
      <c r="AI256" s="5">
        <f t="shared" si="14"/>
        <v>2722500</v>
      </c>
      <c r="AJ256" s="5">
        <f t="shared" si="15"/>
        <v>1650</v>
      </c>
      <c r="AK256" s="5">
        <v>11250</v>
      </c>
      <c r="AM256" s="20">
        <v>231</v>
      </c>
      <c r="AN256" s="20">
        <v>7814.1293018617416</v>
      </c>
      <c r="AO256" s="20">
        <v>985.87069813825838</v>
      </c>
      <c r="AP256"/>
      <c r="AQ256"/>
      <c r="AR256"/>
      <c r="AS256"/>
      <c r="AT256"/>
      <c r="AU256"/>
      <c r="AY256" s="20">
        <v>230</v>
      </c>
      <c r="AZ256" s="20">
        <v>16977.648843891133</v>
      </c>
      <c r="BA256" s="20">
        <v>772.35115610886714</v>
      </c>
      <c r="BB256"/>
      <c r="BC256"/>
      <c r="BD256"/>
      <c r="BE256"/>
      <c r="BF256"/>
      <c r="BG256"/>
      <c r="BL256" s="20">
        <v>229</v>
      </c>
      <c r="BM256" s="20">
        <v>9538.1951093677271</v>
      </c>
      <c r="BN256" s="20">
        <v>-538.19510936772713</v>
      </c>
      <c r="BO256"/>
      <c r="BP256"/>
      <c r="BQ256"/>
      <c r="BR256"/>
      <c r="BS256"/>
      <c r="BT256"/>
    </row>
    <row r="257" spans="1:72" x14ac:dyDescent="0.35">
      <c r="A257" s="4">
        <v>256</v>
      </c>
      <c r="B257" s="4" t="s">
        <v>5</v>
      </c>
      <c r="C257" s="5">
        <v>2700</v>
      </c>
      <c r="D257" s="5">
        <v>11100</v>
      </c>
      <c r="N257" s="25">
        <v>256</v>
      </c>
      <c r="O257" s="25" t="s">
        <v>5</v>
      </c>
      <c r="P257" s="25">
        <f t="shared" si="12"/>
        <v>0</v>
      </c>
      <c r="Q257" s="26">
        <v>2700</v>
      </c>
      <c r="R257" s="26">
        <v>11100</v>
      </c>
      <c r="T257" s="20">
        <v>232</v>
      </c>
      <c r="U257" s="20">
        <v>10760.899607386489</v>
      </c>
      <c r="V257" s="20">
        <v>-160.89960738648915</v>
      </c>
      <c r="W257"/>
      <c r="X257"/>
      <c r="Y257"/>
      <c r="Z257"/>
      <c r="AA257"/>
      <c r="AB257"/>
      <c r="AE257" s="4">
        <v>257</v>
      </c>
      <c r="AF257" s="4" t="s">
        <v>5</v>
      </c>
      <c r="AG257" s="4">
        <f t="shared" si="13"/>
        <v>0</v>
      </c>
      <c r="AH257" s="5">
        <v>1950</v>
      </c>
      <c r="AI257" s="5">
        <f t="shared" si="14"/>
        <v>3802500</v>
      </c>
      <c r="AJ257" s="5">
        <f t="shared" si="15"/>
        <v>0</v>
      </c>
      <c r="AK257" s="5">
        <v>16100</v>
      </c>
      <c r="AM257" s="20">
        <v>232</v>
      </c>
      <c r="AN257" s="20">
        <v>10798.101886343953</v>
      </c>
      <c r="AO257" s="20">
        <v>-198.10188634395308</v>
      </c>
      <c r="AP257"/>
      <c r="AQ257"/>
      <c r="AR257"/>
      <c r="AS257"/>
      <c r="AT257"/>
      <c r="AU257"/>
      <c r="AY257" s="20">
        <v>231</v>
      </c>
      <c r="AZ257" s="20">
        <v>8565.6950196318012</v>
      </c>
      <c r="BA257" s="20">
        <v>234.30498036819881</v>
      </c>
      <c r="BB257"/>
      <c r="BC257"/>
      <c r="BD257"/>
      <c r="BE257"/>
      <c r="BF257"/>
      <c r="BG257"/>
      <c r="BL257" s="20">
        <v>230</v>
      </c>
      <c r="BM257" s="20">
        <v>17154.695305722609</v>
      </c>
      <c r="BN257" s="20">
        <v>595.30469427739081</v>
      </c>
      <c r="BO257"/>
      <c r="BP257"/>
      <c r="BQ257"/>
      <c r="BR257"/>
      <c r="BS257"/>
      <c r="BT257"/>
    </row>
    <row r="258" spans="1:72" x14ac:dyDescent="0.35">
      <c r="A258" s="4">
        <v>257</v>
      </c>
      <c r="B258" s="4" t="s">
        <v>5</v>
      </c>
      <c r="C258" s="5">
        <v>1950</v>
      </c>
      <c r="D258" s="5">
        <v>16100</v>
      </c>
      <c r="N258" s="4">
        <v>257</v>
      </c>
      <c r="O258" s="4" t="s">
        <v>5</v>
      </c>
      <c r="P258" s="4">
        <f t="shared" si="12"/>
        <v>0</v>
      </c>
      <c r="Q258" s="5">
        <v>1950</v>
      </c>
      <c r="R258" s="5">
        <v>16100</v>
      </c>
      <c r="T258" s="20">
        <v>233</v>
      </c>
      <c r="U258" s="20">
        <v>13692.835891107654</v>
      </c>
      <c r="V258" s="20">
        <v>207.16410889234612</v>
      </c>
      <c r="W258"/>
      <c r="X258"/>
      <c r="Y258"/>
      <c r="Z258"/>
      <c r="AA258"/>
      <c r="AB258"/>
      <c r="AE258" s="4">
        <v>258</v>
      </c>
      <c r="AF258" s="4" t="s">
        <v>5</v>
      </c>
      <c r="AG258" s="4">
        <f t="shared" ref="AG258:AG321" si="16">IF(AF258=AG$1,1,0)</f>
        <v>0</v>
      </c>
      <c r="AH258" s="5">
        <v>1400</v>
      </c>
      <c r="AI258" s="5">
        <f t="shared" si="14"/>
        <v>1960000</v>
      </c>
      <c r="AJ258" s="5">
        <f t="shared" si="15"/>
        <v>0</v>
      </c>
      <c r="AK258" s="5">
        <v>11000</v>
      </c>
      <c r="AM258" s="20">
        <v>233</v>
      </c>
      <c r="AN258" s="20">
        <v>13708.84783977185</v>
      </c>
      <c r="AO258" s="20">
        <v>191.15216022815002</v>
      </c>
      <c r="AP258"/>
      <c r="AQ258"/>
      <c r="AR258"/>
      <c r="AS258"/>
      <c r="AT258"/>
      <c r="AU258"/>
      <c r="AY258" s="20">
        <v>232</v>
      </c>
      <c r="AZ258" s="20">
        <v>10241.107266377094</v>
      </c>
      <c r="BA258" s="20">
        <v>358.89273362290623</v>
      </c>
      <c r="BB258"/>
      <c r="BC258"/>
      <c r="BD258"/>
      <c r="BE258"/>
      <c r="BF258"/>
      <c r="BG258"/>
      <c r="BL258" s="20">
        <v>231</v>
      </c>
      <c r="BM258" s="20">
        <v>8869.3026532824988</v>
      </c>
      <c r="BN258" s="20">
        <v>-69.302653282498795</v>
      </c>
      <c r="BO258"/>
      <c r="BP258"/>
      <c r="BQ258"/>
      <c r="BR258"/>
      <c r="BS258"/>
      <c r="BT258"/>
    </row>
    <row r="259" spans="1:72" x14ac:dyDescent="0.35">
      <c r="A259" s="4">
        <v>258</v>
      </c>
      <c r="B259" s="4" t="s">
        <v>5</v>
      </c>
      <c r="C259" s="5">
        <v>1400</v>
      </c>
      <c r="D259" s="5">
        <v>11000</v>
      </c>
      <c r="N259" s="4">
        <v>258</v>
      </c>
      <c r="O259" s="4" t="s">
        <v>5</v>
      </c>
      <c r="P259" s="4">
        <f t="shared" ref="P259:P322" si="17">IF(O259=P$1,1,0)</f>
        <v>0</v>
      </c>
      <c r="Q259" s="5">
        <v>1400</v>
      </c>
      <c r="R259" s="5">
        <v>11000</v>
      </c>
      <c r="T259" s="20">
        <v>234</v>
      </c>
      <c r="U259" s="20">
        <v>12209.276860618118</v>
      </c>
      <c r="V259" s="20">
        <v>-9.2768606181180076</v>
      </c>
      <c r="W259"/>
      <c r="X259"/>
      <c r="Y259"/>
      <c r="Z259"/>
      <c r="AA259"/>
      <c r="AB259"/>
      <c r="AE259" s="4">
        <v>259</v>
      </c>
      <c r="AF259" s="4" t="s">
        <v>4</v>
      </c>
      <c r="AG259" s="4">
        <f t="shared" si="16"/>
        <v>1</v>
      </c>
      <c r="AH259" s="5">
        <v>1150</v>
      </c>
      <c r="AI259" s="5">
        <f t="shared" ref="AI259:AI322" si="18">AH259^2</f>
        <v>1322500</v>
      </c>
      <c r="AJ259" s="5">
        <f t="shared" ref="AJ259:AJ322" si="19">AG259*AH259</f>
        <v>1150</v>
      </c>
      <c r="AK259" s="5">
        <v>8850</v>
      </c>
      <c r="AM259" s="20">
        <v>234</v>
      </c>
      <c r="AN259" s="20">
        <v>12290.088178585062</v>
      </c>
      <c r="AO259" s="20">
        <v>-90.088178585061542</v>
      </c>
      <c r="AP259"/>
      <c r="AQ259"/>
      <c r="AR259"/>
      <c r="AS259"/>
      <c r="AT259"/>
      <c r="AU259"/>
      <c r="AY259" s="20">
        <v>233</v>
      </c>
      <c r="AZ259" s="20">
        <v>13242.595433750648</v>
      </c>
      <c r="BA259" s="20">
        <v>657.40456624935177</v>
      </c>
      <c r="BB259"/>
      <c r="BC259"/>
      <c r="BD259"/>
      <c r="BE259"/>
      <c r="BF259"/>
      <c r="BG259"/>
      <c r="BL259" s="20">
        <v>232</v>
      </c>
      <c r="BM259" s="20">
        <v>10014.820457212089</v>
      </c>
      <c r="BN259" s="20">
        <v>585.17954278791149</v>
      </c>
      <c r="BO259"/>
      <c r="BP259"/>
      <c r="BQ259"/>
      <c r="BR259"/>
      <c r="BS259"/>
      <c r="BT259"/>
    </row>
    <row r="260" spans="1:72" x14ac:dyDescent="0.35">
      <c r="A260" s="4">
        <v>259</v>
      </c>
      <c r="B260" s="4" t="s">
        <v>4</v>
      </c>
      <c r="C260" s="5">
        <v>1150</v>
      </c>
      <c r="D260" s="5">
        <v>8850</v>
      </c>
      <c r="N260" s="4">
        <v>259</v>
      </c>
      <c r="O260" s="4" t="s">
        <v>4</v>
      </c>
      <c r="P260" s="4">
        <f t="shared" si="17"/>
        <v>1</v>
      </c>
      <c r="Q260" s="5">
        <v>1150</v>
      </c>
      <c r="R260" s="5">
        <v>8850</v>
      </c>
      <c r="T260" s="20">
        <v>235</v>
      </c>
      <c r="U260" s="20">
        <v>14272.186792400305</v>
      </c>
      <c r="V260" s="20">
        <v>27.813207599694579</v>
      </c>
      <c r="W260"/>
      <c r="X260"/>
      <c r="Y260"/>
      <c r="Z260"/>
      <c r="AA260"/>
      <c r="AB260"/>
      <c r="AE260" s="4">
        <v>260</v>
      </c>
      <c r="AF260" s="4" t="s">
        <v>4</v>
      </c>
      <c r="AG260" s="4">
        <f t="shared" si="16"/>
        <v>1</v>
      </c>
      <c r="AH260" s="5">
        <v>1050</v>
      </c>
      <c r="AI260" s="5">
        <f t="shared" si="18"/>
        <v>1102500</v>
      </c>
      <c r="AJ260" s="5">
        <f t="shared" si="19"/>
        <v>1050</v>
      </c>
      <c r="AK260" s="5">
        <v>10050</v>
      </c>
      <c r="AM260" s="20">
        <v>235</v>
      </c>
      <c r="AN260" s="20">
        <v>14305.642356668293</v>
      </c>
      <c r="AO260" s="20">
        <v>-5.6423566682933597</v>
      </c>
      <c r="AP260"/>
      <c r="AQ260"/>
      <c r="AR260"/>
      <c r="AS260"/>
      <c r="AT260"/>
      <c r="AU260"/>
      <c r="AY260" s="20">
        <v>234</v>
      </c>
      <c r="AZ260" s="20">
        <v>11693.131551672033</v>
      </c>
      <c r="BA260" s="20">
        <v>506.86844832796669</v>
      </c>
      <c r="BB260"/>
      <c r="BC260"/>
      <c r="BD260"/>
      <c r="BE260"/>
      <c r="BF260"/>
      <c r="BG260"/>
      <c r="BL260" s="20">
        <v>233</v>
      </c>
      <c r="BM260" s="20">
        <v>13303.029665686819</v>
      </c>
      <c r="BN260" s="20">
        <v>596.9703343131805</v>
      </c>
      <c r="BO260"/>
      <c r="BP260"/>
      <c r="BQ260"/>
      <c r="BR260"/>
      <c r="BS260"/>
      <c r="BT260"/>
    </row>
    <row r="261" spans="1:72" x14ac:dyDescent="0.35">
      <c r="A261" s="4">
        <v>260</v>
      </c>
      <c r="B261" s="4" t="s">
        <v>4</v>
      </c>
      <c r="C261" s="5">
        <v>1050</v>
      </c>
      <c r="D261" s="5">
        <v>10050</v>
      </c>
      <c r="N261" s="4">
        <v>260</v>
      </c>
      <c r="O261" s="4" t="s">
        <v>4</v>
      </c>
      <c r="P261" s="4">
        <f t="shared" si="17"/>
        <v>1</v>
      </c>
      <c r="Q261" s="5">
        <v>1050</v>
      </c>
      <c r="R261" s="5">
        <v>10050</v>
      </c>
      <c r="T261" s="20">
        <v>236</v>
      </c>
      <c r="U261" s="20">
        <v>10181.548706093839</v>
      </c>
      <c r="V261" s="20">
        <v>-1431.5487060938394</v>
      </c>
      <c r="W261"/>
      <c r="X261"/>
      <c r="Y261"/>
      <c r="Z261"/>
      <c r="AA261"/>
      <c r="AB261"/>
      <c r="AE261" s="4">
        <v>261</v>
      </c>
      <c r="AF261" s="4" t="s">
        <v>5</v>
      </c>
      <c r="AG261" s="4">
        <f t="shared" si="16"/>
        <v>0</v>
      </c>
      <c r="AH261" s="5">
        <v>1550</v>
      </c>
      <c r="AI261" s="5">
        <f t="shared" si="18"/>
        <v>2402500</v>
      </c>
      <c r="AJ261" s="5">
        <f t="shared" si="19"/>
        <v>0</v>
      </c>
      <c r="AK261" s="5">
        <v>14200</v>
      </c>
      <c r="AM261" s="20">
        <v>236</v>
      </c>
      <c r="AN261" s="20">
        <v>10201.307369447513</v>
      </c>
      <c r="AO261" s="20">
        <v>-1451.3073694475133</v>
      </c>
      <c r="AP261"/>
      <c r="AQ261"/>
      <c r="AR261"/>
      <c r="AS261"/>
      <c r="AT261"/>
      <c r="AU261"/>
      <c r="AY261" s="20">
        <v>235</v>
      </c>
      <c r="AZ261" s="20">
        <v>13774.259694914839</v>
      </c>
      <c r="BA261" s="20">
        <v>525.7403050851608</v>
      </c>
      <c r="BB261"/>
      <c r="BC261"/>
      <c r="BD261"/>
      <c r="BE261"/>
      <c r="BF261"/>
      <c r="BG261"/>
      <c r="BL261" s="20">
        <v>234</v>
      </c>
      <c r="BM261" s="20">
        <v>11062.472240125027</v>
      </c>
      <c r="BN261" s="20">
        <v>1137.5277598749726</v>
      </c>
      <c r="BO261"/>
      <c r="BP261"/>
      <c r="BQ261"/>
      <c r="BR261"/>
      <c r="BS261"/>
      <c r="BT261"/>
    </row>
    <row r="262" spans="1:72" x14ac:dyDescent="0.35">
      <c r="A262" s="4">
        <v>261</v>
      </c>
      <c r="B262" s="4" t="s">
        <v>5</v>
      </c>
      <c r="C262" s="5">
        <v>1550</v>
      </c>
      <c r="D262" s="5">
        <v>14200</v>
      </c>
      <c r="N262" s="4">
        <v>261</v>
      </c>
      <c r="O262" s="4" t="s">
        <v>5</v>
      </c>
      <c r="P262" s="4">
        <f t="shared" si="17"/>
        <v>0</v>
      </c>
      <c r="Q262" s="5">
        <v>1550</v>
      </c>
      <c r="R262" s="5">
        <v>14200</v>
      </c>
      <c r="T262" s="20">
        <v>237</v>
      </c>
      <c r="U262" s="20">
        <v>12823.809539168678</v>
      </c>
      <c r="V262" s="20">
        <v>-2023.8095391686784</v>
      </c>
      <c r="W262"/>
      <c r="X262"/>
      <c r="Y262"/>
      <c r="Z262"/>
      <c r="AA262"/>
      <c r="AB262"/>
      <c r="AE262" s="4">
        <v>262</v>
      </c>
      <c r="AF262" s="4" t="s">
        <v>5</v>
      </c>
      <c r="AG262" s="4">
        <f t="shared" si="16"/>
        <v>0</v>
      </c>
      <c r="AH262" s="5">
        <v>1350</v>
      </c>
      <c r="AI262" s="5">
        <f t="shared" si="18"/>
        <v>1822500</v>
      </c>
      <c r="AJ262" s="5">
        <f t="shared" si="19"/>
        <v>0</v>
      </c>
      <c r="AK262" s="5">
        <v>13000</v>
      </c>
      <c r="AM262" s="20">
        <v>237</v>
      </c>
      <c r="AN262" s="20">
        <v>12813.656064427187</v>
      </c>
      <c r="AO262" s="20">
        <v>-2013.6560644271867</v>
      </c>
      <c r="AP262"/>
      <c r="AQ262"/>
      <c r="AR262"/>
      <c r="AS262"/>
      <c r="AT262"/>
      <c r="AU262"/>
      <c r="AY262" s="20">
        <v>236</v>
      </c>
      <c r="AZ262" s="20">
        <v>9774.9702758179446</v>
      </c>
      <c r="BA262" s="20">
        <v>-1024.9702758179446</v>
      </c>
      <c r="BB262"/>
      <c r="BC262"/>
      <c r="BD262"/>
      <c r="BE262"/>
      <c r="BF262"/>
      <c r="BG262"/>
      <c r="BL262" s="20">
        <v>235</v>
      </c>
      <c r="BM262" s="20">
        <v>13889.358217902136</v>
      </c>
      <c r="BN262" s="20">
        <v>410.64178209786405</v>
      </c>
      <c r="BO262"/>
      <c r="BP262"/>
      <c r="BQ262"/>
      <c r="BR262"/>
      <c r="BS262"/>
      <c r="BT262"/>
    </row>
    <row r="263" spans="1:72" x14ac:dyDescent="0.35">
      <c r="A263" s="4">
        <v>262</v>
      </c>
      <c r="B263" s="4" t="s">
        <v>5</v>
      </c>
      <c r="C263" s="5">
        <v>1350</v>
      </c>
      <c r="D263" s="5">
        <v>13000</v>
      </c>
      <c r="N263" s="4">
        <v>262</v>
      </c>
      <c r="O263" s="4" t="s">
        <v>5</v>
      </c>
      <c r="P263" s="4">
        <f t="shared" si="17"/>
        <v>0</v>
      </c>
      <c r="Q263" s="5">
        <v>1350</v>
      </c>
      <c r="R263" s="5">
        <v>13000</v>
      </c>
      <c r="T263" s="20">
        <v>238</v>
      </c>
      <c r="U263" s="20">
        <v>16879.265848217237</v>
      </c>
      <c r="V263" s="20">
        <v>620.73415178276264</v>
      </c>
      <c r="W263"/>
      <c r="X263"/>
      <c r="Y263"/>
      <c r="Z263"/>
      <c r="AA263"/>
      <c r="AB263"/>
      <c r="AE263" s="4">
        <v>263</v>
      </c>
      <c r="AF263" s="4" t="s">
        <v>5</v>
      </c>
      <c r="AG263" s="4">
        <f t="shared" si="16"/>
        <v>0</v>
      </c>
      <c r="AH263" s="5">
        <v>1500</v>
      </c>
      <c r="AI263" s="5">
        <f t="shared" si="18"/>
        <v>2250000</v>
      </c>
      <c r="AJ263" s="5">
        <f t="shared" si="19"/>
        <v>0</v>
      </c>
      <c r="AK263" s="5">
        <v>11950</v>
      </c>
      <c r="AM263" s="20">
        <v>238</v>
      </c>
      <c r="AN263" s="20">
        <v>16991.217682702285</v>
      </c>
      <c r="AO263" s="20">
        <v>508.78231729771505</v>
      </c>
      <c r="AP263"/>
      <c r="AQ263"/>
      <c r="AR263"/>
      <c r="AS263"/>
      <c r="AT263"/>
      <c r="AU263"/>
      <c r="AY263" s="20">
        <v>237</v>
      </c>
      <c r="AZ263" s="20">
        <v>12567.962674388818</v>
      </c>
      <c r="BA263" s="20">
        <v>-1767.9626743888184</v>
      </c>
      <c r="BB263"/>
      <c r="BC263"/>
      <c r="BD263"/>
      <c r="BE263"/>
      <c r="BF263"/>
      <c r="BG263"/>
      <c r="BL263" s="20">
        <v>236</v>
      </c>
      <c r="BM263" s="20">
        <v>9684.4064151572311</v>
      </c>
      <c r="BN263" s="20">
        <v>-934.40641515723109</v>
      </c>
      <c r="BO263"/>
      <c r="BP263"/>
      <c r="BQ263"/>
      <c r="BR263"/>
      <c r="BS263"/>
      <c r="BT263"/>
    </row>
    <row r="264" spans="1:72" x14ac:dyDescent="0.35">
      <c r="A264" s="4">
        <v>263</v>
      </c>
      <c r="B264" s="4" t="s">
        <v>5</v>
      </c>
      <c r="C264" s="5">
        <v>1500</v>
      </c>
      <c r="D264" s="5">
        <v>11950</v>
      </c>
      <c r="N264" s="4">
        <v>263</v>
      </c>
      <c r="O264" s="4" t="s">
        <v>5</v>
      </c>
      <c r="P264" s="4">
        <f t="shared" si="17"/>
        <v>0</v>
      </c>
      <c r="Q264" s="5">
        <v>1500</v>
      </c>
      <c r="R264" s="5">
        <v>11950</v>
      </c>
      <c r="T264" s="20">
        <v>239</v>
      </c>
      <c r="U264" s="20">
        <v>8153.820551569559</v>
      </c>
      <c r="V264" s="20">
        <v>196.17944843044097</v>
      </c>
      <c r="W264"/>
      <c r="X264"/>
      <c r="Y264"/>
      <c r="Z264"/>
      <c r="AA264"/>
      <c r="AB264"/>
      <c r="AE264" s="4">
        <v>264</v>
      </c>
      <c r="AF264" s="4" t="s">
        <v>5</v>
      </c>
      <c r="AG264" s="4">
        <f t="shared" si="16"/>
        <v>0</v>
      </c>
      <c r="AH264" s="5">
        <v>2050</v>
      </c>
      <c r="AI264" s="5">
        <f t="shared" si="18"/>
        <v>4202500</v>
      </c>
      <c r="AJ264" s="5">
        <f t="shared" si="19"/>
        <v>0</v>
      </c>
      <c r="AK264" s="5">
        <v>17250</v>
      </c>
      <c r="AM264" s="20">
        <v>239</v>
      </c>
      <c r="AN264" s="20">
        <v>8112.5265603099633</v>
      </c>
      <c r="AO264" s="20">
        <v>237.47343969003668</v>
      </c>
      <c r="AP264"/>
      <c r="AQ264"/>
      <c r="AR264"/>
      <c r="AS264"/>
      <c r="AT264"/>
      <c r="AU264"/>
      <c r="AY264" s="20">
        <v>238</v>
      </c>
      <c r="AZ264" s="20">
        <v>16977.648843891133</v>
      </c>
      <c r="BA264" s="20">
        <v>522.35115610886714</v>
      </c>
      <c r="BB264"/>
      <c r="BC264"/>
      <c r="BD264"/>
      <c r="BE264"/>
      <c r="BF264"/>
      <c r="BG264"/>
      <c r="BL264" s="20">
        <v>237</v>
      </c>
      <c r="BM264" s="20">
        <v>12518.515413553476</v>
      </c>
      <c r="BN264" s="20">
        <v>-1718.5154135534758</v>
      </c>
      <c r="BO264"/>
      <c r="BP264"/>
      <c r="BQ264"/>
      <c r="BR264"/>
      <c r="BS264"/>
      <c r="BT264"/>
    </row>
    <row r="265" spans="1:72" x14ac:dyDescent="0.35">
      <c r="A265" s="4">
        <v>264</v>
      </c>
      <c r="B265" s="4" t="s">
        <v>5</v>
      </c>
      <c r="C265" s="5">
        <v>2050</v>
      </c>
      <c r="D265" s="5">
        <v>17250</v>
      </c>
      <c r="N265" s="4">
        <v>264</v>
      </c>
      <c r="O265" s="4" t="s">
        <v>5</v>
      </c>
      <c r="P265" s="4">
        <f t="shared" si="17"/>
        <v>0</v>
      </c>
      <c r="Q265" s="5">
        <v>2050</v>
      </c>
      <c r="R265" s="5">
        <v>17250</v>
      </c>
      <c r="T265" s="20">
        <v>240</v>
      </c>
      <c r="U265" s="20">
        <v>12244.458637876027</v>
      </c>
      <c r="V265" s="20">
        <v>-544.45863787602684</v>
      </c>
      <c r="W265"/>
      <c r="X265"/>
      <c r="Y265"/>
      <c r="Z265"/>
      <c r="AA265"/>
      <c r="AB265"/>
      <c r="AE265" s="4">
        <v>265</v>
      </c>
      <c r="AF265" s="4" t="s">
        <v>5</v>
      </c>
      <c r="AG265" s="4">
        <f t="shared" si="16"/>
        <v>0</v>
      </c>
      <c r="AH265" s="5">
        <v>1150</v>
      </c>
      <c r="AI265" s="5">
        <f t="shared" si="18"/>
        <v>1322500</v>
      </c>
      <c r="AJ265" s="5">
        <f t="shared" si="19"/>
        <v>0</v>
      </c>
      <c r="AK265" s="5">
        <v>12400</v>
      </c>
      <c r="AM265" s="20">
        <v>240</v>
      </c>
      <c r="AN265" s="20">
        <v>12216.861547530745</v>
      </c>
      <c r="AO265" s="20">
        <v>-516.86154753074516</v>
      </c>
      <c r="AP265"/>
      <c r="AQ265"/>
      <c r="AR265"/>
      <c r="AS265"/>
      <c r="AT265"/>
      <c r="AU265"/>
      <c r="AY265" s="20">
        <v>239</v>
      </c>
      <c r="AZ265" s="20">
        <v>8659.5180648756541</v>
      </c>
      <c r="BA265" s="20">
        <v>-309.51806487565409</v>
      </c>
      <c r="BB265"/>
      <c r="BC265"/>
      <c r="BD265"/>
      <c r="BE265"/>
      <c r="BF265"/>
      <c r="BG265"/>
      <c r="BL265" s="20">
        <v>238</v>
      </c>
      <c r="BM265" s="20">
        <v>17154.695305722609</v>
      </c>
      <c r="BN265" s="20">
        <v>345.30469427739081</v>
      </c>
      <c r="BO265"/>
      <c r="BP265"/>
      <c r="BQ265"/>
      <c r="BR265"/>
      <c r="BS265"/>
      <c r="BT265"/>
    </row>
    <row r="266" spans="1:72" x14ac:dyDescent="0.35">
      <c r="A266" s="4">
        <v>265</v>
      </c>
      <c r="B266" s="4" t="s">
        <v>5</v>
      </c>
      <c r="C266" s="5">
        <v>1150</v>
      </c>
      <c r="D266" s="5">
        <v>12400</v>
      </c>
      <c r="N266" s="4">
        <v>265</v>
      </c>
      <c r="O266" s="4" t="s">
        <v>5</v>
      </c>
      <c r="P266" s="4">
        <f t="shared" si="17"/>
        <v>0</v>
      </c>
      <c r="Q266" s="5">
        <v>1150</v>
      </c>
      <c r="R266" s="5">
        <v>12400</v>
      </c>
      <c r="T266" s="20">
        <v>241</v>
      </c>
      <c r="U266" s="20">
        <v>11375.43228593705</v>
      </c>
      <c r="V266" s="20">
        <v>74.567714062950472</v>
      </c>
      <c r="W266"/>
      <c r="X266"/>
      <c r="Y266"/>
      <c r="Z266"/>
      <c r="AA266"/>
      <c r="AB266"/>
      <c r="AE266" s="4">
        <v>266</v>
      </c>
      <c r="AF266" s="4" t="s">
        <v>4</v>
      </c>
      <c r="AG266" s="4">
        <f t="shared" si="16"/>
        <v>1</v>
      </c>
      <c r="AH266" s="5">
        <v>1950</v>
      </c>
      <c r="AI266" s="5">
        <f t="shared" si="18"/>
        <v>3802500</v>
      </c>
      <c r="AJ266" s="5">
        <f t="shared" si="19"/>
        <v>1950</v>
      </c>
      <c r="AK266" s="5">
        <v>12600</v>
      </c>
      <c r="AM266" s="20">
        <v>241</v>
      </c>
      <c r="AN266" s="20">
        <v>11321.66977218608</v>
      </c>
      <c r="AO266" s="20">
        <v>128.33022781391992</v>
      </c>
      <c r="AP266"/>
      <c r="AQ266"/>
      <c r="AR266"/>
      <c r="AS266"/>
      <c r="AT266"/>
      <c r="AU266"/>
      <c r="AY266" s="20">
        <v>240</v>
      </c>
      <c r="AZ266" s="20">
        <v>12200.116589737238</v>
      </c>
      <c r="BA266" s="20">
        <v>-500.11658973723752</v>
      </c>
      <c r="BB266"/>
      <c r="BC266"/>
      <c r="BD266"/>
      <c r="BE266"/>
      <c r="BF266"/>
      <c r="BG266"/>
      <c r="BL266" s="20">
        <v>239</v>
      </c>
      <c r="BM266" s="20">
        <v>8926.8672879616806</v>
      </c>
      <c r="BN266" s="20">
        <v>-576.86728796168063</v>
      </c>
      <c r="BO266"/>
      <c r="BP266"/>
      <c r="BQ266"/>
      <c r="BR266"/>
      <c r="BS266"/>
      <c r="BT266"/>
    </row>
    <row r="267" spans="1:72" x14ac:dyDescent="0.35">
      <c r="A267" s="4">
        <v>266</v>
      </c>
      <c r="B267" s="4" t="s">
        <v>4</v>
      </c>
      <c r="C267" s="5">
        <v>1950</v>
      </c>
      <c r="D267" s="5">
        <v>12600</v>
      </c>
      <c r="N267" s="4">
        <v>266</v>
      </c>
      <c r="O267" s="4" t="s">
        <v>4</v>
      </c>
      <c r="P267" s="4">
        <f t="shared" si="17"/>
        <v>1</v>
      </c>
      <c r="Q267" s="5">
        <v>1950</v>
      </c>
      <c r="R267" s="5">
        <v>12600</v>
      </c>
      <c r="T267" s="20">
        <v>242</v>
      </c>
      <c r="U267" s="20">
        <v>9312.5223541548621</v>
      </c>
      <c r="V267" s="20">
        <v>-312.52235415486211</v>
      </c>
      <c r="W267"/>
      <c r="X267"/>
      <c r="Y267"/>
      <c r="Z267"/>
      <c r="AA267"/>
      <c r="AB267"/>
      <c r="AE267" s="4">
        <v>267</v>
      </c>
      <c r="AF267" s="4" t="s">
        <v>5</v>
      </c>
      <c r="AG267" s="4">
        <f t="shared" si="16"/>
        <v>0</v>
      </c>
      <c r="AH267" s="5">
        <v>2050</v>
      </c>
      <c r="AI267" s="5">
        <f t="shared" si="18"/>
        <v>4202500</v>
      </c>
      <c r="AJ267" s="5">
        <f t="shared" si="19"/>
        <v>0</v>
      </c>
      <c r="AK267" s="5">
        <v>19000</v>
      </c>
      <c r="AM267" s="20">
        <v>242</v>
      </c>
      <c r="AN267" s="20">
        <v>9306.1155941028483</v>
      </c>
      <c r="AO267" s="20">
        <v>-306.11559410284826</v>
      </c>
      <c r="AP267"/>
      <c r="AQ267"/>
      <c r="AR267"/>
      <c r="AS267"/>
      <c r="AT267"/>
      <c r="AU267"/>
      <c r="AY267" s="20">
        <v>241</v>
      </c>
      <c r="AZ267" s="20">
        <v>11771.211095144325</v>
      </c>
      <c r="BA267" s="20">
        <v>-321.21109514432464</v>
      </c>
      <c r="BB267"/>
      <c r="BC267"/>
      <c r="BD267"/>
      <c r="BE267"/>
      <c r="BF267"/>
      <c r="BG267"/>
      <c r="BL267" s="20">
        <v>240</v>
      </c>
      <c r="BM267" s="20">
        <v>12058.824962924335</v>
      </c>
      <c r="BN267" s="20">
        <v>-358.82496292433461</v>
      </c>
      <c r="BO267"/>
      <c r="BP267"/>
      <c r="BQ267"/>
      <c r="BR267"/>
      <c r="BS267"/>
      <c r="BT267"/>
    </row>
    <row r="268" spans="1:72" x14ac:dyDescent="0.35">
      <c r="A268" s="4">
        <v>267</v>
      </c>
      <c r="B268" s="4" t="s">
        <v>5</v>
      </c>
      <c r="C268" s="5">
        <v>2050</v>
      </c>
      <c r="D268" s="5">
        <v>19000</v>
      </c>
      <c r="N268" s="4">
        <v>267</v>
      </c>
      <c r="O268" s="4" t="s">
        <v>5</v>
      </c>
      <c r="P268" s="4">
        <f t="shared" si="17"/>
        <v>0</v>
      </c>
      <c r="Q268" s="5">
        <v>2050</v>
      </c>
      <c r="R268" s="5">
        <v>19000</v>
      </c>
      <c r="T268" s="20">
        <v>243</v>
      </c>
      <c r="U268" s="20">
        <v>13982.51134175398</v>
      </c>
      <c r="V268" s="20">
        <v>-282.51134175397965</v>
      </c>
      <c r="W268"/>
      <c r="X268"/>
      <c r="Y268"/>
      <c r="Z268"/>
      <c r="AA268"/>
      <c r="AB268"/>
      <c r="AE268" s="4">
        <v>268</v>
      </c>
      <c r="AF268" s="4" t="s">
        <v>5</v>
      </c>
      <c r="AG268" s="4">
        <f t="shared" si="16"/>
        <v>0</v>
      </c>
      <c r="AH268" s="5">
        <v>2200</v>
      </c>
      <c r="AI268" s="5">
        <f t="shared" si="18"/>
        <v>4840000</v>
      </c>
      <c r="AJ268" s="5">
        <f t="shared" si="19"/>
        <v>0</v>
      </c>
      <c r="AK268" s="5">
        <v>19500</v>
      </c>
      <c r="AM268" s="20">
        <v>243</v>
      </c>
      <c r="AN268" s="20">
        <v>14007.245098220072</v>
      </c>
      <c r="AO268" s="20">
        <v>-307.24509822007167</v>
      </c>
      <c r="AP268"/>
      <c r="AQ268"/>
      <c r="AR268"/>
      <c r="AS268"/>
      <c r="AT268"/>
      <c r="AU268"/>
      <c r="AY268" s="20">
        <v>242</v>
      </c>
      <c r="AZ268" s="20">
        <v>9198.6284223636831</v>
      </c>
      <c r="BA268" s="20">
        <v>-198.62842236368306</v>
      </c>
      <c r="BB268"/>
      <c r="BC268"/>
      <c r="BD268"/>
      <c r="BE268"/>
      <c r="BF268"/>
      <c r="BG268"/>
      <c r="BL268" s="20">
        <v>241</v>
      </c>
      <c r="BM268" s="20">
        <v>11464.267863170249</v>
      </c>
      <c r="BN268" s="20">
        <v>-14.267863170249257</v>
      </c>
      <c r="BO268"/>
      <c r="BP268"/>
      <c r="BQ268"/>
      <c r="BR268"/>
      <c r="BS268"/>
      <c r="BT268"/>
    </row>
    <row r="269" spans="1:72" x14ac:dyDescent="0.35">
      <c r="A269" s="4">
        <v>268</v>
      </c>
      <c r="B269" s="4" t="s">
        <v>5</v>
      </c>
      <c r="C269" s="5">
        <v>2200</v>
      </c>
      <c r="D269" s="5">
        <v>19500</v>
      </c>
      <c r="N269" s="4">
        <v>268</v>
      </c>
      <c r="O269" s="4" t="s">
        <v>5</v>
      </c>
      <c r="P269" s="4">
        <f t="shared" si="17"/>
        <v>0</v>
      </c>
      <c r="Q269" s="5">
        <v>2200</v>
      </c>
      <c r="R269" s="5">
        <v>19500</v>
      </c>
      <c r="T269" s="20">
        <v>244</v>
      </c>
      <c r="U269" s="20">
        <v>11954.783187229701</v>
      </c>
      <c r="V269" s="20">
        <v>145.21681277029893</v>
      </c>
      <c r="W269"/>
      <c r="X269"/>
      <c r="Y269"/>
      <c r="Z269"/>
      <c r="AA269"/>
      <c r="AB269"/>
      <c r="AE269" s="4">
        <v>269</v>
      </c>
      <c r="AF269" s="4" t="s">
        <v>4</v>
      </c>
      <c r="AG269" s="4">
        <f t="shared" si="16"/>
        <v>1</v>
      </c>
      <c r="AH269" s="5">
        <v>1400</v>
      </c>
      <c r="AI269" s="5">
        <f t="shared" si="18"/>
        <v>1960000</v>
      </c>
      <c r="AJ269" s="5">
        <f t="shared" si="19"/>
        <v>1400</v>
      </c>
      <c r="AK269" s="5">
        <v>10250</v>
      </c>
      <c r="AM269" s="20">
        <v>244</v>
      </c>
      <c r="AN269" s="20">
        <v>11918.464289082523</v>
      </c>
      <c r="AO269" s="20">
        <v>181.53571091747654</v>
      </c>
      <c r="AP269"/>
      <c r="AQ269"/>
      <c r="AR269"/>
      <c r="AS269"/>
      <c r="AT269"/>
      <c r="AU269"/>
      <c r="AY269" s="20">
        <v>243</v>
      </c>
      <c r="AZ269" s="20">
        <v>13500.236655507113</v>
      </c>
      <c r="BA269" s="20">
        <v>199.76334449288697</v>
      </c>
      <c r="BB269"/>
      <c r="BC269"/>
      <c r="BD269"/>
      <c r="BE269"/>
      <c r="BF269"/>
      <c r="BG269"/>
      <c r="BL269" s="20">
        <v>242</v>
      </c>
      <c r="BM269" s="20">
        <v>9283.7639282645778</v>
      </c>
      <c r="BN269" s="20">
        <v>-283.76392826457777</v>
      </c>
      <c r="BO269"/>
      <c r="BP269"/>
      <c r="BQ269"/>
      <c r="BR269"/>
      <c r="BS269"/>
      <c r="BT269"/>
    </row>
    <row r="270" spans="1:72" x14ac:dyDescent="0.35">
      <c r="A270" s="4">
        <v>269</v>
      </c>
      <c r="B270" s="4" t="s">
        <v>4</v>
      </c>
      <c r="C270" s="5">
        <v>1400</v>
      </c>
      <c r="D270" s="5">
        <v>10250</v>
      </c>
      <c r="N270" s="4">
        <v>269</v>
      </c>
      <c r="O270" s="4" t="s">
        <v>4</v>
      </c>
      <c r="P270" s="4">
        <f t="shared" si="17"/>
        <v>1</v>
      </c>
      <c r="Q270" s="5">
        <v>1400</v>
      </c>
      <c r="R270" s="5">
        <v>10250</v>
      </c>
      <c r="T270" s="20">
        <v>245</v>
      </c>
      <c r="U270" s="20">
        <v>9602.1978048011879</v>
      </c>
      <c r="V270" s="20">
        <v>-1052.1978048011879</v>
      </c>
      <c r="W270"/>
      <c r="X270"/>
      <c r="Y270"/>
      <c r="Z270"/>
      <c r="AA270"/>
      <c r="AB270"/>
      <c r="AE270" s="4">
        <v>270</v>
      </c>
      <c r="AF270" s="4" t="s">
        <v>4</v>
      </c>
      <c r="AG270" s="4">
        <f t="shared" si="16"/>
        <v>1</v>
      </c>
      <c r="AH270" s="5">
        <v>1450</v>
      </c>
      <c r="AI270" s="5">
        <f t="shared" si="18"/>
        <v>2102500</v>
      </c>
      <c r="AJ270" s="5">
        <f t="shared" si="19"/>
        <v>1450</v>
      </c>
      <c r="AK270" s="5">
        <v>8950</v>
      </c>
      <c r="AM270" s="20">
        <v>245</v>
      </c>
      <c r="AN270" s="20">
        <v>9604.51285255107</v>
      </c>
      <c r="AO270" s="20">
        <v>-1054.51285255107</v>
      </c>
      <c r="AP270"/>
      <c r="AQ270"/>
      <c r="AR270"/>
      <c r="AS270"/>
      <c r="AT270"/>
      <c r="AU270"/>
      <c r="AY270" s="20">
        <v>244</v>
      </c>
      <c r="AZ270" s="20">
        <v>12040.766273888337</v>
      </c>
      <c r="BA270" s="20">
        <v>59.233726111662691</v>
      </c>
      <c r="BB270"/>
      <c r="BC270"/>
      <c r="BD270"/>
      <c r="BE270"/>
      <c r="BF270"/>
      <c r="BG270"/>
      <c r="BL270" s="20">
        <v>243</v>
      </c>
      <c r="BM270" s="20">
        <v>13589.862036715167</v>
      </c>
      <c r="BN270" s="20">
        <v>110.13796328483295</v>
      </c>
      <c r="BO270"/>
      <c r="BP270"/>
      <c r="BQ270"/>
      <c r="BR270"/>
      <c r="BS270"/>
      <c r="BT270"/>
    </row>
    <row r="271" spans="1:72" x14ac:dyDescent="0.35">
      <c r="A271" s="4">
        <v>270</v>
      </c>
      <c r="B271" s="4" t="s">
        <v>4</v>
      </c>
      <c r="C271" s="5">
        <v>1450</v>
      </c>
      <c r="D271" s="5">
        <v>8950</v>
      </c>
      <c r="N271" s="4">
        <v>270</v>
      </c>
      <c r="O271" s="4" t="s">
        <v>4</v>
      </c>
      <c r="P271" s="4">
        <f t="shared" si="17"/>
        <v>1</v>
      </c>
      <c r="Q271" s="5">
        <v>1450</v>
      </c>
      <c r="R271" s="5">
        <v>8950</v>
      </c>
      <c r="T271" s="20">
        <v>246</v>
      </c>
      <c r="U271" s="20">
        <v>11340.250508679141</v>
      </c>
      <c r="V271" s="20">
        <v>359.74949132085931</v>
      </c>
      <c r="W271"/>
      <c r="X271"/>
      <c r="Y271"/>
      <c r="Z271"/>
      <c r="AA271"/>
      <c r="AB271"/>
      <c r="AE271" s="4">
        <v>271</v>
      </c>
      <c r="AF271" s="4" t="s">
        <v>4</v>
      </c>
      <c r="AG271" s="4">
        <f t="shared" si="16"/>
        <v>1</v>
      </c>
      <c r="AH271" s="5">
        <v>1200</v>
      </c>
      <c r="AI271" s="5">
        <f t="shared" si="18"/>
        <v>1440000</v>
      </c>
      <c r="AJ271" s="5">
        <f t="shared" si="19"/>
        <v>1200</v>
      </c>
      <c r="AK271" s="5">
        <v>8500</v>
      </c>
      <c r="AM271" s="20">
        <v>246</v>
      </c>
      <c r="AN271" s="20">
        <v>11394.896403240396</v>
      </c>
      <c r="AO271" s="20">
        <v>305.10359675960353</v>
      </c>
      <c r="AP271"/>
      <c r="AQ271"/>
      <c r="AR271"/>
      <c r="AS271"/>
      <c r="AT271"/>
      <c r="AU271"/>
      <c r="AY271" s="20">
        <v>245</v>
      </c>
      <c r="AZ271" s="20">
        <v>9374.360555863841</v>
      </c>
      <c r="BA271" s="20">
        <v>-824.360555863841</v>
      </c>
      <c r="BB271"/>
      <c r="BC271"/>
      <c r="BD271"/>
      <c r="BE271"/>
      <c r="BF271"/>
      <c r="BG271"/>
      <c r="BL271" s="20">
        <v>244</v>
      </c>
      <c r="BM271" s="20">
        <v>11847.975452847688</v>
      </c>
      <c r="BN271" s="20">
        <v>252.02454715231215</v>
      </c>
      <c r="BO271"/>
      <c r="BP271"/>
      <c r="BQ271"/>
      <c r="BR271"/>
      <c r="BS271"/>
      <c r="BT271"/>
    </row>
    <row r="272" spans="1:72" x14ac:dyDescent="0.35">
      <c r="A272" s="4">
        <v>271</v>
      </c>
      <c r="B272" s="4" t="s">
        <v>4</v>
      </c>
      <c r="C272" s="5">
        <v>1200</v>
      </c>
      <c r="D272" s="5">
        <v>8500</v>
      </c>
      <c r="N272" s="4">
        <v>271</v>
      </c>
      <c r="O272" s="4" t="s">
        <v>4</v>
      </c>
      <c r="P272" s="4">
        <f t="shared" si="17"/>
        <v>1</v>
      </c>
      <c r="Q272" s="5">
        <v>1200</v>
      </c>
      <c r="R272" s="5">
        <v>8500</v>
      </c>
      <c r="T272" s="20">
        <v>247</v>
      </c>
      <c r="U272" s="20">
        <v>6126.0923970452804</v>
      </c>
      <c r="V272" s="20">
        <v>3423.9076029547196</v>
      </c>
      <c r="W272"/>
      <c r="X272"/>
      <c r="Y272"/>
      <c r="Z272"/>
      <c r="AA272"/>
      <c r="AB272"/>
      <c r="AE272" s="4">
        <v>272</v>
      </c>
      <c r="AF272" s="4" t="s">
        <v>4</v>
      </c>
      <c r="AG272" s="4">
        <f t="shared" si="16"/>
        <v>1</v>
      </c>
      <c r="AH272" s="5">
        <v>1100</v>
      </c>
      <c r="AI272" s="5">
        <f t="shared" si="18"/>
        <v>1210000</v>
      </c>
      <c r="AJ272" s="5">
        <f t="shared" si="19"/>
        <v>1100</v>
      </c>
      <c r="AK272" s="5">
        <v>9100</v>
      </c>
      <c r="AM272" s="20">
        <v>247</v>
      </c>
      <c r="AN272" s="20">
        <v>6023.7457511724142</v>
      </c>
      <c r="AO272" s="20">
        <v>3526.2542488275858</v>
      </c>
      <c r="AP272"/>
      <c r="AQ272"/>
      <c r="AR272"/>
      <c r="AS272"/>
      <c r="AT272"/>
      <c r="AU272"/>
      <c r="AY272" s="20">
        <v>246</v>
      </c>
      <c r="AZ272" s="20">
        <v>10772.771527541285</v>
      </c>
      <c r="BA272" s="20">
        <v>927.22847245871526</v>
      </c>
      <c r="BB272"/>
      <c r="BC272"/>
      <c r="BD272"/>
      <c r="BE272"/>
      <c r="BF272"/>
      <c r="BG272"/>
      <c r="BL272" s="20">
        <v>245</v>
      </c>
      <c r="BM272" s="20">
        <v>9404.6476137368445</v>
      </c>
      <c r="BN272" s="20">
        <v>-854.64761373684451</v>
      </c>
      <c r="BO272"/>
      <c r="BP272"/>
      <c r="BQ272"/>
      <c r="BR272"/>
      <c r="BS272"/>
      <c r="BT272"/>
    </row>
    <row r="273" spans="1:72" x14ac:dyDescent="0.35">
      <c r="A273" s="4">
        <v>272</v>
      </c>
      <c r="B273" s="4" t="s">
        <v>4</v>
      </c>
      <c r="C273" s="5">
        <v>1100</v>
      </c>
      <c r="D273" s="5">
        <v>9100</v>
      </c>
      <c r="N273" s="4">
        <v>272</v>
      </c>
      <c r="O273" s="4" t="s">
        <v>4</v>
      </c>
      <c r="P273" s="4">
        <f t="shared" si="17"/>
        <v>1</v>
      </c>
      <c r="Q273" s="5">
        <v>1100</v>
      </c>
      <c r="R273" s="5">
        <v>9100</v>
      </c>
      <c r="T273" s="20">
        <v>248</v>
      </c>
      <c r="U273" s="20">
        <v>10760.899607386489</v>
      </c>
      <c r="V273" s="20">
        <v>-1210.8996073864892</v>
      </c>
      <c r="W273"/>
      <c r="X273"/>
      <c r="Y273"/>
      <c r="Z273"/>
      <c r="AA273"/>
      <c r="AB273"/>
      <c r="AE273" s="4">
        <v>273</v>
      </c>
      <c r="AF273" s="4" t="s">
        <v>4</v>
      </c>
      <c r="AG273" s="4">
        <f t="shared" si="16"/>
        <v>1</v>
      </c>
      <c r="AH273" s="5">
        <v>1300</v>
      </c>
      <c r="AI273" s="5">
        <f t="shared" si="18"/>
        <v>1690000</v>
      </c>
      <c r="AJ273" s="5">
        <f t="shared" si="19"/>
        <v>1300</v>
      </c>
      <c r="AK273" s="5">
        <v>8000</v>
      </c>
      <c r="AM273" s="20">
        <v>248</v>
      </c>
      <c r="AN273" s="20">
        <v>10798.101886343953</v>
      </c>
      <c r="AO273" s="20">
        <v>-1248.1018863439531</v>
      </c>
      <c r="AP273"/>
      <c r="AQ273"/>
      <c r="AR273"/>
      <c r="AS273"/>
      <c r="AT273"/>
      <c r="AU273"/>
      <c r="AY273" s="20">
        <v>247</v>
      </c>
      <c r="AZ273" s="20">
        <v>8346.7749188451617</v>
      </c>
      <c r="BA273" s="20">
        <v>1203.2250811548383</v>
      </c>
      <c r="BB273"/>
      <c r="BC273"/>
      <c r="BD273"/>
      <c r="BE273"/>
      <c r="BF273"/>
      <c r="BG273"/>
      <c r="BL273" s="20">
        <v>246</v>
      </c>
      <c r="BM273" s="20">
        <v>10395.889739901409</v>
      </c>
      <c r="BN273" s="20">
        <v>1304.1102600985905</v>
      </c>
      <c r="BO273"/>
      <c r="BP273"/>
      <c r="BQ273"/>
      <c r="BR273"/>
      <c r="BS273"/>
      <c r="BT273"/>
    </row>
    <row r="274" spans="1:72" x14ac:dyDescent="0.35">
      <c r="A274" s="4">
        <v>273</v>
      </c>
      <c r="B274" s="4" t="s">
        <v>4</v>
      </c>
      <c r="C274" s="5">
        <v>1300</v>
      </c>
      <c r="D274" s="5">
        <v>8000</v>
      </c>
      <c r="N274" s="4">
        <v>273</v>
      </c>
      <c r="O274" s="4" t="s">
        <v>4</v>
      </c>
      <c r="P274" s="4">
        <f t="shared" si="17"/>
        <v>1</v>
      </c>
      <c r="Q274" s="5">
        <v>1300</v>
      </c>
      <c r="R274" s="5">
        <v>8000</v>
      </c>
      <c r="T274" s="20">
        <v>249</v>
      </c>
      <c r="U274" s="20">
        <v>10181.548706093839</v>
      </c>
      <c r="V274" s="20">
        <v>-1131.5487060938394</v>
      </c>
      <c r="W274"/>
      <c r="X274"/>
      <c r="Y274"/>
      <c r="Z274"/>
      <c r="AA274"/>
      <c r="AB274"/>
      <c r="AE274" s="4">
        <v>274</v>
      </c>
      <c r="AF274" s="4" t="s">
        <v>5</v>
      </c>
      <c r="AG274" s="4">
        <f t="shared" si="16"/>
        <v>0</v>
      </c>
      <c r="AH274" s="5">
        <v>1550</v>
      </c>
      <c r="AI274" s="5">
        <f t="shared" si="18"/>
        <v>2402500</v>
      </c>
      <c r="AJ274" s="5">
        <f t="shared" si="19"/>
        <v>0</v>
      </c>
      <c r="AK274" s="5">
        <v>12500</v>
      </c>
      <c r="AM274" s="20">
        <v>249</v>
      </c>
      <c r="AN274" s="20">
        <v>10201.307369447513</v>
      </c>
      <c r="AO274" s="20">
        <v>-1151.3073694475133</v>
      </c>
      <c r="AP274"/>
      <c r="AQ274"/>
      <c r="AR274"/>
      <c r="AS274"/>
      <c r="AT274"/>
      <c r="AU274"/>
      <c r="AY274" s="20">
        <v>248</v>
      </c>
      <c r="AZ274" s="20">
        <v>10241.107266377094</v>
      </c>
      <c r="BA274" s="20">
        <v>-691.10726637709377</v>
      </c>
      <c r="BB274"/>
      <c r="BC274"/>
      <c r="BD274"/>
      <c r="BE274"/>
      <c r="BF274"/>
      <c r="BG274"/>
      <c r="BL274" s="20">
        <v>247</v>
      </c>
      <c r="BM274" s="20">
        <v>8789.8548585383778</v>
      </c>
      <c r="BN274" s="20">
        <v>760.14514146162219</v>
      </c>
      <c r="BO274"/>
      <c r="BP274"/>
      <c r="BQ274"/>
      <c r="BR274"/>
      <c r="BS274"/>
      <c r="BT274"/>
    </row>
    <row r="275" spans="1:72" x14ac:dyDescent="0.35">
      <c r="A275" s="4">
        <v>274</v>
      </c>
      <c r="B275" s="4" t="s">
        <v>5</v>
      </c>
      <c r="C275" s="5">
        <v>1550</v>
      </c>
      <c r="D275" s="5">
        <v>12500</v>
      </c>
      <c r="N275" s="4">
        <v>274</v>
      </c>
      <c r="O275" s="4" t="s">
        <v>5</v>
      </c>
      <c r="P275" s="4">
        <f t="shared" si="17"/>
        <v>0</v>
      </c>
      <c r="Q275" s="5">
        <v>1550</v>
      </c>
      <c r="R275" s="5">
        <v>12500</v>
      </c>
      <c r="T275" s="20">
        <v>250</v>
      </c>
      <c r="U275" s="20">
        <v>11375.43228593705</v>
      </c>
      <c r="V275" s="20">
        <v>74.567714062950472</v>
      </c>
      <c r="W275"/>
      <c r="X275"/>
      <c r="Y275"/>
      <c r="Z275"/>
      <c r="AA275"/>
      <c r="AB275"/>
      <c r="AE275" s="4">
        <v>275</v>
      </c>
      <c r="AF275" s="4" t="s">
        <v>4</v>
      </c>
      <c r="AG275" s="4">
        <f t="shared" si="16"/>
        <v>1</v>
      </c>
      <c r="AH275" s="5">
        <v>1600</v>
      </c>
      <c r="AI275" s="5">
        <f t="shared" si="18"/>
        <v>2560000</v>
      </c>
      <c r="AJ275" s="5">
        <f t="shared" si="19"/>
        <v>1600</v>
      </c>
      <c r="AK275" s="5">
        <v>12500</v>
      </c>
      <c r="AM275" s="20">
        <v>250</v>
      </c>
      <c r="AN275" s="20">
        <v>11321.66977218608</v>
      </c>
      <c r="AO275" s="20">
        <v>128.33022781391992</v>
      </c>
      <c r="AP275"/>
      <c r="AQ275"/>
      <c r="AR275"/>
      <c r="AS275"/>
      <c r="AT275"/>
      <c r="AU275"/>
      <c r="AY275" s="20">
        <v>249</v>
      </c>
      <c r="AZ275" s="20">
        <v>9774.9702758179446</v>
      </c>
      <c r="BA275" s="20">
        <v>-724.97027581794464</v>
      </c>
      <c r="BB275"/>
      <c r="BC275"/>
      <c r="BD275"/>
      <c r="BE275"/>
      <c r="BF275"/>
      <c r="BG275"/>
      <c r="BL275" s="20">
        <v>248</v>
      </c>
      <c r="BM275" s="20">
        <v>10014.820457212089</v>
      </c>
      <c r="BN275" s="20">
        <v>-464.82045721208851</v>
      </c>
      <c r="BO275"/>
      <c r="BP275"/>
      <c r="BQ275"/>
      <c r="BR275"/>
      <c r="BS275"/>
      <c r="BT275"/>
    </row>
    <row r="276" spans="1:72" x14ac:dyDescent="0.35">
      <c r="A276" s="4">
        <v>275</v>
      </c>
      <c r="B276" s="4" t="s">
        <v>4</v>
      </c>
      <c r="C276" s="5">
        <v>1600</v>
      </c>
      <c r="D276" s="5">
        <v>12500</v>
      </c>
      <c r="N276" s="4">
        <v>275</v>
      </c>
      <c r="O276" s="4" t="s">
        <v>4</v>
      </c>
      <c r="P276" s="4">
        <f t="shared" si="17"/>
        <v>1</v>
      </c>
      <c r="Q276" s="5">
        <v>1600</v>
      </c>
      <c r="R276" s="5">
        <v>12500</v>
      </c>
      <c r="T276" s="20">
        <v>251</v>
      </c>
      <c r="U276" s="20">
        <v>15720.564045631934</v>
      </c>
      <c r="V276" s="20">
        <v>2529.4359543680657</v>
      </c>
      <c r="W276"/>
      <c r="X276"/>
      <c r="Y276"/>
      <c r="Z276"/>
      <c r="AA276"/>
      <c r="AB276"/>
      <c r="AE276" s="4">
        <v>276</v>
      </c>
      <c r="AF276" s="4" t="s">
        <v>5</v>
      </c>
      <c r="AG276" s="4">
        <f t="shared" si="16"/>
        <v>0</v>
      </c>
      <c r="AH276" s="5">
        <v>1350</v>
      </c>
      <c r="AI276" s="5">
        <f t="shared" si="18"/>
        <v>1822500</v>
      </c>
      <c r="AJ276" s="5">
        <f t="shared" si="19"/>
        <v>0</v>
      </c>
      <c r="AK276" s="5">
        <v>11850</v>
      </c>
      <c r="AM276" s="20">
        <v>251</v>
      </c>
      <c r="AN276" s="20">
        <v>15797.628648909398</v>
      </c>
      <c r="AO276" s="20">
        <v>2452.3713510906018</v>
      </c>
      <c r="AP276"/>
      <c r="AQ276"/>
      <c r="AR276"/>
      <c r="AS276"/>
      <c r="AT276"/>
      <c r="AU276"/>
      <c r="AY276" s="20">
        <v>250</v>
      </c>
      <c r="AZ276" s="20">
        <v>11771.211095144325</v>
      </c>
      <c r="BA276" s="20">
        <v>-321.21109514432464</v>
      </c>
      <c r="BB276"/>
      <c r="BC276"/>
      <c r="BD276"/>
      <c r="BE276"/>
      <c r="BF276"/>
      <c r="BG276"/>
      <c r="BL276" s="20">
        <v>249</v>
      </c>
      <c r="BM276" s="20">
        <v>9684.4064151572311</v>
      </c>
      <c r="BN276" s="20">
        <v>-634.40641515723109</v>
      </c>
      <c r="BO276"/>
      <c r="BP276"/>
      <c r="BQ276"/>
      <c r="BR276"/>
      <c r="BS276"/>
      <c r="BT276"/>
    </row>
    <row r="277" spans="1:72" x14ac:dyDescent="0.35">
      <c r="A277" s="4">
        <v>276</v>
      </c>
      <c r="B277" s="4" t="s">
        <v>5</v>
      </c>
      <c r="C277" s="5">
        <v>1350</v>
      </c>
      <c r="D277" s="5">
        <v>11850</v>
      </c>
      <c r="N277" s="4">
        <v>276</v>
      </c>
      <c r="O277" s="4" t="s">
        <v>5</v>
      </c>
      <c r="P277" s="4">
        <f t="shared" si="17"/>
        <v>0</v>
      </c>
      <c r="Q277" s="5">
        <v>1350</v>
      </c>
      <c r="R277" s="5">
        <v>11850</v>
      </c>
      <c r="T277" s="20">
        <v>252</v>
      </c>
      <c r="U277" s="20">
        <v>13692.835891107654</v>
      </c>
      <c r="V277" s="20">
        <v>1007.1641088923461</v>
      </c>
      <c r="W277"/>
      <c r="X277"/>
      <c r="Y277"/>
      <c r="Z277"/>
      <c r="AA277"/>
      <c r="AB277"/>
      <c r="AE277" s="4">
        <v>277</v>
      </c>
      <c r="AF277" s="4" t="s">
        <v>5</v>
      </c>
      <c r="AG277" s="4">
        <f t="shared" si="16"/>
        <v>0</v>
      </c>
      <c r="AH277" s="5">
        <v>1900</v>
      </c>
      <c r="AI277" s="5">
        <f t="shared" si="18"/>
        <v>3610000</v>
      </c>
      <c r="AJ277" s="5">
        <f t="shared" si="19"/>
        <v>0</v>
      </c>
      <c r="AK277" s="5">
        <v>14900</v>
      </c>
      <c r="AM277" s="20">
        <v>252</v>
      </c>
      <c r="AN277" s="20">
        <v>13708.84783977185</v>
      </c>
      <c r="AO277" s="20">
        <v>991.15216022815002</v>
      </c>
      <c r="AP277"/>
      <c r="AQ277"/>
      <c r="AR277"/>
      <c r="AS277"/>
      <c r="AT277"/>
      <c r="AU277"/>
      <c r="AY277" s="20">
        <v>251</v>
      </c>
      <c r="AZ277" s="20">
        <v>15390.102156722392</v>
      </c>
      <c r="BA277" s="20">
        <v>2859.8978432776075</v>
      </c>
      <c r="BB277"/>
      <c r="BC277"/>
      <c r="BD277"/>
      <c r="BE277"/>
      <c r="BF277"/>
      <c r="BG277"/>
      <c r="BL277" s="20">
        <v>250</v>
      </c>
      <c r="BM277" s="20">
        <v>11464.267863170249</v>
      </c>
      <c r="BN277" s="20">
        <v>-14.267863170249257</v>
      </c>
      <c r="BO277"/>
      <c r="BP277"/>
      <c r="BQ277"/>
      <c r="BR277"/>
      <c r="BS277"/>
      <c r="BT277"/>
    </row>
    <row r="278" spans="1:72" x14ac:dyDescent="0.35">
      <c r="A278" s="4">
        <v>277</v>
      </c>
      <c r="B278" s="4" t="s">
        <v>5</v>
      </c>
      <c r="C278" s="5">
        <v>1900</v>
      </c>
      <c r="D278" s="5">
        <v>14900</v>
      </c>
      <c r="N278" s="4">
        <v>277</v>
      </c>
      <c r="O278" s="4" t="s">
        <v>5</v>
      </c>
      <c r="P278" s="4">
        <f t="shared" si="17"/>
        <v>0</v>
      </c>
      <c r="Q278" s="5">
        <v>1900</v>
      </c>
      <c r="R278" s="5">
        <v>14900</v>
      </c>
      <c r="T278" s="20">
        <v>253</v>
      </c>
      <c r="U278" s="20">
        <v>8443.4960022158848</v>
      </c>
      <c r="V278" s="20">
        <v>2006.5039977841152</v>
      </c>
      <c r="W278"/>
      <c r="X278"/>
      <c r="Y278"/>
      <c r="Z278"/>
      <c r="AA278"/>
      <c r="AB278"/>
      <c r="AE278" s="4">
        <v>278</v>
      </c>
      <c r="AF278" s="4" t="s">
        <v>5</v>
      </c>
      <c r="AG278" s="4">
        <f t="shared" si="16"/>
        <v>0</v>
      </c>
      <c r="AH278" s="5">
        <v>1250</v>
      </c>
      <c r="AI278" s="5">
        <f t="shared" si="18"/>
        <v>1562500</v>
      </c>
      <c r="AJ278" s="5">
        <f t="shared" si="19"/>
        <v>0</v>
      </c>
      <c r="AK278" s="5">
        <v>12400</v>
      </c>
      <c r="AM278" s="20">
        <v>253</v>
      </c>
      <c r="AN278" s="20">
        <v>8410.9238187581832</v>
      </c>
      <c r="AO278" s="20">
        <v>2039.0761812418168</v>
      </c>
      <c r="AP278"/>
      <c r="AQ278"/>
      <c r="AR278"/>
      <c r="AS278"/>
      <c r="AT278"/>
      <c r="AU278"/>
      <c r="AY278" s="20">
        <v>252</v>
      </c>
      <c r="AZ278" s="20">
        <v>13242.595433750648</v>
      </c>
      <c r="BA278" s="20">
        <v>1457.4045662493518</v>
      </c>
      <c r="BB278"/>
      <c r="BC278"/>
      <c r="BD278"/>
      <c r="BE278"/>
      <c r="BF278"/>
      <c r="BG278"/>
      <c r="BL278" s="20">
        <v>251</v>
      </c>
      <c r="BM278" s="20">
        <v>15576.796276216226</v>
      </c>
      <c r="BN278" s="20">
        <v>2673.203723783774</v>
      </c>
      <c r="BO278"/>
      <c r="BP278"/>
      <c r="BQ278"/>
      <c r="BR278"/>
      <c r="BS278"/>
      <c r="BT278"/>
    </row>
    <row r="279" spans="1:72" x14ac:dyDescent="0.35">
      <c r="A279" s="4">
        <v>278</v>
      </c>
      <c r="B279" s="4" t="s">
        <v>5</v>
      </c>
      <c r="C279" s="5">
        <v>1250</v>
      </c>
      <c r="D279" s="5">
        <v>12400</v>
      </c>
      <c r="N279" s="4">
        <v>278</v>
      </c>
      <c r="O279" s="4" t="s">
        <v>5</v>
      </c>
      <c r="P279" s="4">
        <f t="shared" si="17"/>
        <v>0</v>
      </c>
      <c r="Q279" s="5">
        <v>1250</v>
      </c>
      <c r="R279" s="5">
        <v>12400</v>
      </c>
      <c r="T279" s="20">
        <v>254</v>
      </c>
      <c r="U279" s="20">
        <v>17748.292200156211</v>
      </c>
      <c r="V279" s="20">
        <v>-2048.292200156211</v>
      </c>
      <c r="W279"/>
      <c r="X279"/>
      <c r="Y279"/>
      <c r="Z279"/>
      <c r="AA279"/>
      <c r="AB279"/>
      <c r="AE279" s="4">
        <v>279</v>
      </c>
      <c r="AF279" s="4" t="s">
        <v>5</v>
      </c>
      <c r="AG279" s="4">
        <f t="shared" si="16"/>
        <v>0</v>
      </c>
      <c r="AH279" s="5">
        <v>1400</v>
      </c>
      <c r="AI279" s="5">
        <f t="shared" si="18"/>
        <v>1960000</v>
      </c>
      <c r="AJ279" s="5">
        <f t="shared" si="19"/>
        <v>0</v>
      </c>
      <c r="AK279" s="5">
        <v>11000</v>
      </c>
      <c r="AM279" s="20">
        <v>254</v>
      </c>
      <c r="AN279" s="20">
        <v>17886.409458046946</v>
      </c>
      <c r="AO279" s="20">
        <v>-2186.4094580469464</v>
      </c>
      <c r="AP279"/>
      <c r="AQ279"/>
      <c r="AR279"/>
      <c r="AS279"/>
      <c r="AT279"/>
      <c r="AU279"/>
      <c r="AY279" s="20">
        <v>253</v>
      </c>
      <c r="AZ279" s="20">
        <v>8769.7229277707702</v>
      </c>
      <c r="BA279" s="20">
        <v>1680.2770722292298</v>
      </c>
      <c r="BB279"/>
      <c r="BC279"/>
      <c r="BD279"/>
      <c r="BE279"/>
      <c r="BF279"/>
      <c r="BG279"/>
      <c r="BL279" s="20">
        <v>252</v>
      </c>
      <c r="BM279" s="20">
        <v>13303.029665686819</v>
      </c>
      <c r="BN279" s="20">
        <v>1396.9703343131805</v>
      </c>
      <c r="BO279"/>
      <c r="BP279"/>
      <c r="BQ279"/>
      <c r="BR279"/>
      <c r="BS279"/>
      <c r="BT279"/>
    </row>
    <row r="280" spans="1:72" x14ac:dyDescent="0.35">
      <c r="A280" s="4">
        <v>279</v>
      </c>
      <c r="B280" s="4" t="s">
        <v>5</v>
      </c>
      <c r="C280" s="5">
        <v>1400</v>
      </c>
      <c r="D280" s="5">
        <v>11000</v>
      </c>
      <c r="N280" s="4">
        <v>279</v>
      </c>
      <c r="O280" s="4" t="s">
        <v>5</v>
      </c>
      <c r="P280" s="4">
        <f t="shared" si="17"/>
        <v>0</v>
      </c>
      <c r="Q280" s="5">
        <v>1400</v>
      </c>
      <c r="R280" s="5">
        <v>11000</v>
      </c>
      <c r="T280" s="20">
        <v>255</v>
      </c>
      <c r="U280" s="20">
        <v>11050.575058032815</v>
      </c>
      <c r="V280" s="20">
        <v>199.42494196718508</v>
      </c>
      <c r="W280"/>
      <c r="X280"/>
      <c r="Y280"/>
      <c r="Z280"/>
      <c r="AA280"/>
      <c r="AB280"/>
      <c r="AE280" s="4">
        <v>280</v>
      </c>
      <c r="AF280" s="4" t="s">
        <v>4</v>
      </c>
      <c r="AG280" s="4">
        <f t="shared" si="16"/>
        <v>1</v>
      </c>
      <c r="AH280" s="5">
        <v>1600</v>
      </c>
      <c r="AI280" s="5">
        <f t="shared" si="18"/>
        <v>2560000</v>
      </c>
      <c r="AJ280" s="5">
        <f t="shared" si="19"/>
        <v>1600</v>
      </c>
      <c r="AK280" s="5">
        <v>10300</v>
      </c>
      <c r="AM280" s="20">
        <v>255</v>
      </c>
      <c r="AN280" s="20">
        <v>11096.499144792175</v>
      </c>
      <c r="AO280" s="20">
        <v>153.50085520782523</v>
      </c>
      <c r="AP280"/>
      <c r="AQ280"/>
      <c r="AR280"/>
      <c r="AS280"/>
      <c r="AT280"/>
      <c r="AU280"/>
      <c r="AY280" s="20">
        <v>254</v>
      </c>
      <c r="AZ280" s="20">
        <v>18340.317944605933</v>
      </c>
      <c r="BA280" s="20">
        <v>-2640.317944605933</v>
      </c>
      <c r="BB280"/>
      <c r="BC280"/>
      <c r="BD280"/>
      <c r="BE280"/>
      <c r="BF280"/>
      <c r="BG280"/>
      <c r="BL280" s="20">
        <v>253</v>
      </c>
      <c r="BM280" s="20">
        <v>8997.0957327994784</v>
      </c>
      <c r="BN280" s="20">
        <v>1452.9042672005216</v>
      </c>
      <c r="BO280"/>
      <c r="BP280"/>
      <c r="BQ280"/>
      <c r="BR280"/>
      <c r="BS280"/>
      <c r="BT280"/>
    </row>
    <row r="281" spans="1:72" x14ac:dyDescent="0.35">
      <c r="A281" s="4">
        <v>280</v>
      </c>
      <c r="B281" s="4" t="s">
        <v>4</v>
      </c>
      <c r="C281" s="5">
        <v>1600</v>
      </c>
      <c r="D281" s="5">
        <v>10300</v>
      </c>
      <c r="N281" s="4">
        <v>280</v>
      </c>
      <c r="O281" s="4" t="s">
        <v>4</v>
      </c>
      <c r="P281" s="4">
        <f t="shared" si="17"/>
        <v>1</v>
      </c>
      <c r="Q281" s="5">
        <v>1600</v>
      </c>
      <c r="R281" s="5">
        <v>10300</v>
      </c>
      <c r="T281" s="24">
        <v>256</v>
      </c>
      <c r="U281" s="24">
        <v>20065.695805326817</v>
      </c>
      <c r="V281" s="24">
        <v>-8965.6958053268172</v>
      </c>
      <c r="W281"/>
      <c r="X281"/>
      <c r="Y281"/>
      <c r="Z281"/>
      <c r="AA281"/>
      <c r="AB281"/>
      <c r="AE281" s="4">
        <v>281</v>
      </c>
      <c r="AF281" s="4" t="s">
        <v>5</v>
      </c>
      <c r="AG281" s="4">
        <f t="shared" si="16"/>
        <v>0</v>
      </c>
      <c r="AH281" s="5">
        <v>1050</v>
      </c>
      <c r="AI281" s="5">
        <f t="shared" si="18"/>
        <v>1102500</v>
      </c>
      <c r="AJ281" s="5">
        <f t="shared" si="19"/>
        <v>0</v>
      </c>
      <c r="AK281" s="5">
        <v>11450</v>
      </c>
      <c r="AM281" s="20">
        <v>256</v>
      </c>
      <c r="AN281" s="20">
        <v>15797.628648909398</v>
      </c>
      <c r="AO281" s="20">
        <v>302.37135109060182</v>
      </c>
      <c r="AP281"/>
      <c r="AQ281"/>
      <c r="AR281"/>
      <c r="AS281"/>
      <c r="AT281"/>
      <c r="AU281"/>
      <c r="AY281" s="20">
        <v>255</v>
      </c>
      <c r="AZ281" s="20">
        <v>10498.748488133559</v>
      </c>
      <c r="BA281" s="20">
        <v>751.25151186644143</v>
      </c>
      <c r="BB281"/>
      <c r="BC281"/>
      <c r="BD281"/>
      <c r="BE281"/>
      <c r="BF281"/>
      <c r="BG281"/>
      <c r="BL281" s="20">
        <v>254</v>
      </c>
      <c r="BM281" s="20">
        <v>18471.089584517882</v>
      </c>
      <c r="BN281" s="20">
        <v>-2771.089584517882</v>
      </c>
      <c r="BO281"/>
      <c r="BP281"/>
      <c r="BQ281"/>
      <c r="BR281"/>
      <c r="BS281"/>
      <c r="BT281"/>
    </row>
    <row r="282" spans="1:72" x14ac:dyDescent="0.35">
      <c r="A282" s="4">
        <v>281</v>
      </c>
      <c r="B282" s="4" t="s">
        <v>5</v>
      </c>
      <c r="C282" s="5">
        <v>1050</v>
      </c>
      <c r="D282" s="5">
        <v>11450</v>
      </c>
      <c r="N282" s="4">
        <v>281</v>
      </c>
      <c r="O282" s="4" t="s">
        <v>5</v>
      </c>
      <c r="P282" s="4">
        <f t="shared" si="17"/>
        <v>0</v>
      </c>
      <c r="Q282" s="5">
        <v>1050</v>
      </c>
      <c r="R282" s="5">
        <v>11450</v>
      </c>
      <c r="T282" s="20">
        <v>257</v>
      </c>
      <c r="U282" s="20">
        <v>15720.564045631934</v>
      </c>
      <c r="V282" s="20">
        <v>379.43595436806572</v>
      </c>
      <c r="W282"/>
      <c r="X282"/>
      <c r="Y282"/>
      <c r="Z282"/>
      <c r="AA282"/>
      <c r="AB282"/>
      <c r="AE282" s="4">
        <v>282</v>
      </c>
      <c r="AF282" s="4" t="s">
        <v>5</v>
      </c>
      <c r="AG282" s="4">
        <f t="shared" si="16"/>
        <v>0</v>
      </c>
      <c r="AH282" s="5">
        <v>1550</v>
      </c>
      <c r="AI282" s="5">
        <f t="shared" si="18"/>
        <v>2402500</v>
      </c>
      <c r="AJ282" s="5">
        <f t="shared" si="19"/>
        <v>0</v>
      </c>
      <c r="AK282" s="5">
        <v>13700</v>
      </c>
      <c r="AM282" s="20">
        <v>257</v>
      </c>
      <c r="AN282" s="20">
        <v>12515.258805978965</v>
      </c>
      <c r="AO282" s="20">
        <v>-1515.258805978965</v>
      </c>
      <c r="AP282"/>
      <c r="AQ282"/>
      <c r="AR282"/>
      <c r="AS282"/>
      <c r="AT282"/>
      <c r="AU282"/>
      <c r="AY282" s="20">
        <v>256</v>
      </c>
      <c r="AZ282" s="20">
        <v>15390.102156722392</v>
      </c>
      <c r="BA282" s="20">
        <v>709.89784327760754</v>
      </c>
      <c r="BB282"/>
      <c r="BC282"/>
      <c r="BD282"/>
      <c r="BE282"/>
      <c r="BF282"/>
      <c r="BG282"/>
      <c r="BL282" s="20">
        <v>255</v>
      </c>
      <c r="BM282" s="20">
        <v>10199.02319347744</v>
      </c>
      <c r="BN282" s="20">
        <v>1050.9768065225599</v>
      </c>
      <c r="BO282"/>
      <c r="BP282"/>
      <c r="BQ282"/>
      <c r="BR282"/>
      <c r="BS282"/>
      <c r="BT282"/>
    </row>
    <row r="283" spans="1:72" x14ac:dyDescent="0.35">
      <c r="A283" s="4">
        <v>282</v>
      </c>
      <c r="B283" s="4" t="s">
        <v>5</v>
      </c>
      <c r="C283" s="5">
        <v>1550</v>
      </c>
      <c r="D283" s="5">
        <v>13700</v>
      </c>
      <c r="N283" s="4">
        <v>282</v>
      </c>
      <c r="O283" s="4" t="s">
        <v>5</v>
      </c>
      <c r="P283" s="4">
        <f t="shared" si="17"/>
        <v>0</v>
      </c>
      <c r="Q283" s="5">
        <v>1550</v>
      </c>
      <c r="R283" s="5">
        <v>13700</v>
      </c>
      <c r="T283" s="20">
        <v>258</v>
      </c>
      <c r="U283" s="20">
        <v>12534.134088522353</v>
      </c>
      <c r="V283" s="20">
        <v>-1534.1340885223526</v>
      </c>
      <c r="W283"/>
      <c r="X283"/>
      <c r="Y283"/>
      <c r="Z283"/>
      <c r="AA283"/>
      <c r="AB283"/>
      <c r="AE283" s="4">
        <v>283</v>
      </c>
      <c r="AF283" s="4" t="s">
        <v>4</v>
      </c>
      <c r="AG283" s="4">
        <f t="shared" si="16"/>
        <v>1</v>
      </c>
      <c r="AH283" s="5">
        <v>1200</v>
      </c>
      <c r="AI283" s="5">
        <f t="shared" si="18"/>
        <v>1440000</v>
      </c>
      <c r="AJ283" s="5">
        <f t="shared" si="19"/>
        <v>1200</v>
      </c>
      <c r="AK283" s="5">
        <v>8550</v>
      </c>
      <c r="AM283" s="20">
        <v>258</v>
      </c>
      <c r="AN283" s="20">
        <v>8112.5265603099633</v>
      </c>
      <c r="AO283" s="20">
        <v>737.47343969003668</v>
      </c>
      <c r="AP283"/>
      <c r="AQ283"/>
      <c r="AR283"/>
      <c r="AS283"/>
      <c r="AT283"/>
      <c r="AU283"/>
      <c r="AY283" s="20">
        <v>257</v>
      </c>
      <c r="AZ283" s="20">
        <v>12375.848723237395</v>
      </c>
      <c r="BA283" s="20">
        <v>-1375.8487232373955</v>
      </c>
      <c r="BB283"/>
      <c r="BC283"/>
      <c r="BD283"/>
      <c r="BE283"/>
      <c r="BF283"/>
      <c r="BG283"/>
      <c r="BL283" s="20">
        <v>256</v>
      </c>
      <c r="BM283" s="20">
        <v>15576.796276216226</v>
      </c>
      <c r="BN283" s="20">
        <v>523.20372378377397</v>
      </c>
      <c r="BO283"/>
      <c r="BP283"/>
      <c r="BQ283"/>
      <c r="BR283"/>
      <c r="BS283"/>
      <c r="BT283"/>
    </row>
    <row r="284" spans="1:72" x14ac:dyDescent="0.35">
      <c r="A284" s="4">
        <v>283</v>
      </c>
      <c r="B284" s="4" t="s">
        <v>4</v>
      </c>
      <c r="C284" s="5">
        <v>1200</v>
      </c>
      <c r="D284" s="5">
        <v>8550</v>
      </c>
      <c r="N284" s="4">
        <v>283</v>
      </c>
      <c r="O284" s="4" t="s">
        <v>4</v>
      </c>
      <c r="P284" s="4">
        <f t="shared" si="17"/>
        <v>1</v>
      </c>
      <c r="Q284" s="5">
        <v>1200</v>
      </c>
      <c r="R284" s="5">
        <v>8550</v>
      </c>
      <c r="T284" s="20">
        <v>259</v>
      </c>
      <c r="U284" s="20">
        <v>8153.820551569559</v>
      </c>
      <c r="V284" s="20">
        <v>696.17944843044097</v>
      </c>
      <c r="W284"/>
      <c r="X284"/>
      <c r="Y284"/>
      <c r="Z284"/>
      <c r="AA284"/>
      <c r="AB284"/>
      <c r="AE284" s="4">
        <v>284</v>
      </c>
      <c r="AF284" s="4" t="s">
        <v>4</v>
      </c>
      <c r="AG284" s="4">
        <f t="shared" si="16"/>
        <v>1</v>
      </c>
      <c r="AH284" s="5">
        <v>1100</v>
      </c>
      <c r="AI284" s="5">
        <f t="shared" si="18"/>
        <v>1210000</v>
      </c>
      <c r="AJ284" s="5">
        <f t="shared" si="19"/>
        <v>1100</v>
      </c>
      <c r="AK284" s="5">
        <v>8400</v>
      </c>
      <c r="AM284" s="20">
        <v>259</v>
      </c>
      <c r="AN284" s="20">
        <v>7515.7320434135208</v>
      </c>
      <c r="AO284" s="20">
        <v>2534.2679565864792</v>
      </c>
      <c r="AP284"/>
      <c r="AQ284"/>
      <c r="AR284"/>
      <c r="AS284"/>
      <c r="AT284"/>
      <c r="AU284"/>
      <c r="AY284" s="20">
        <v>258</v>
      </c>
      <c r="AZ284" s="20">
        <v>8659.5180648756541</v>
      </c>
      <c r="BA284" s="20">
        <v>190.48193512434591</v>
      </c>
      <c r="BB284"/>
      <c r="BC284"/>
      <c r="BD284"/>
      <c r="BE284"/>
      <c r="BF284"/>
      <c r="BG284"/>
      <c r="BL284" s="20">
        <v>257</v>
      </c>
      <c r="BM284" s="20">
        <v>12282.338283159595</v>
      </c>
      <c r="BN284" s="20">
        <v>-1282.3382831595954</v>
      </c>
      <c r="BO284"/>
      <c r="BP284"/>
      <c r="BQ284"/>
      <c r="BR284"/>
      <c r="BS284"/>
      <c r="BT284"/>
    </row>
    <row r="285" spans="1:72" x14ac:dyDescent="0.35">
      <c r="A285" s="4">
        <v>284</v>
      </c>
      <c r="B285" s="4" t="s">
        <v>4</v>
      </c>
      <c r="C285" s="5">
        <v>1100</v>
      </c>
      <c r="D285" s="5">
        <v>8400</v>
      </c>
      <c r="N285" s="4">
        <v>284</v>
      </c>
      <c r="O285" s="4" t="s">
        <v>4</v>
      </c>
      <c r="P285" s="4">
        <f t="shared" si="17"/>
        <v>1</v>
      </c>
      <c r="Q285" s="5">
        <v>1100</v>
      </c>
      <c r="R285" s="5">
        <v>8400</v>
      </c>
      <c r="T285" s="20">
        <v>260</v>
      </c>
      <c r="U285" s="20">
        <v>7574.4696502769093</v>
      </c>
      <c r="V285" s="20">
        <v>2475.5303497230907</v>
      </c>
      <c r="W285"/>
      <c r="X285"/>
      <c r="Y285"/>
      <c r="Z285"/>
      <c r="AA285"/>
      <c r="AB285"/>
      <c r="AE285" s="4">
        <v>285</v>
      </c>
      <c r="AF285" s="4" t="s">
        <v>5</v>
      </c>
      <c r="AG285" s="4">
        <f t="shared" si="16"/>
        <v>0</v>
      </c>
      <c r="AH285" s="5">
        <v>1150</v>
      </c>
      <c r="AI285" s="5">
        <f t="shared" si="18"/>
        <v>1322500</v>
      </c>
      <c r="AJ285" s="5">
        <f t="shared" si="19"/>
        <v>0</v>
      </c>
      <c r="AK285" s="5">
        <v>10950</v>
      </c>
      <c r="AM285" s="20">
        <v>260</v>
      </c>
      <c r="AN285" s="20">
        <v>13410.450581323628</v>
      </c>
      <c r="AO285" s="20">
        <v>789.54941867637172</v>
      </c>
      <c r="AP285"/>
      <c r="AQ285"/>
      <c r="AR285"/>
      <c r="AS285"/>
      <c r="AT285"/>
      <c r="AU285"/>
      <c r="AY285" s="20">
        <v>259</v>
      </c>
      <c r="AZ285" s="20">
        <v>8488.2537920392078</v>
      </c>
      <c r="BA285" s="20">
        <v>1561.7462079607922</v>
      </c>
      <c r="BB285"/>
      <c r="BC285"/>
      <c r="BD285"/>
      <c r="BE285"/>
      <c r="BF285"/>
      <c r="BG285"/>
      <c r="BL285" s="20">
        <v>258</v>
      </c>
      <c r="BM285" s="20">
        <v>8926.8672879616806</v>
      </c>
      <c r="BN285" s="20">
        <v>-76.867287961680631</v>
      </c>
      <c r="BO285"/>
      <c r="BP285"/>
      <c r="BQ285"/>
      <c r="BR285"/>
      <c r="BS285"/>
      <c r="BT285"/>
    </row>
    <row r="286" spans="1:72" x14ac:dyDescent="0.35">
      <c r="A286" s="4">
        <v>285</v>
      </c>
      <c r="B286" s="4" t="s">
        <v>5</v>
      </c>
      <c r="C286" s="5">
        <v>1150</v>
      </c>
      <c r="D286" s="5">
        <v>10950</v>
      </c>
      <c r="N286" s="4">
        <v>285</v>
      </c>
      <c r="O286" s="4" t="s">
        <v>5</v>
      </c>
      <c r="P286" s="4">
        <f t="shared" si="17"/>
        <v>0</v>
      </c>
      <c r="Q286" s="5">
        <v>1150</v>
      </c>
      <c r="R286" s="5">
        <v>10950</v>
      </c>
      <c r="T286" s="20">
        <v>261</v>
      </c>
      <c r="U286" s="20">
        <v>13403.16044046133</v>
      </c>
      <c r="V286" s="20">
        <v>796.83955953867007</v>
      </c>
      <c r="W286"/>
      <c r="X286"/>
      <c r="Y286"/>
      <c r="Z286"/>
      <c r="AA286"/>
      <c r="AB286"/>
      <c r="AE286" s="4">
        <v>286</v>
      </c>
      <c r="AF286" s="4" t="s">
        <v>4</v>
      </c>
      <c r="AG286" s="4">
        <f t="shared" si="16"/>
        <v>1</v>
      </c>
      <c r="AH286" s="5">
        <v>1550</v>
      </c>
      <c r="AI286" s="5">
        <f t="shared" si="18"/>
        <v>2402500</v>
      </c>
      <c r="AJ286" s="5">
        <f t="shared" si="19"/>
        <v>1550</v>
      </c>
      <c r="AK286" s="5">
        <v>9000</v>
      </c>
      <c r="AM286" s="20">
        <v>261</v>
      </c>
      <c r="AN286" s="20">
        <v>12216.861547530745</v>
      </c>
      <c r="AO286" s="20">
        <v>783.13845246925484</v>
      </c>
      <c r="AP286"/>
      <c r="AQ286"/>
      <c r="AR286"/>
      <c r="AS286"/>
      <c r="AT286"/>
      <c r="AU286"/>
      <c r="AY286" s="20">
        <v>260</v>
      </c>
      <c r="AZ286" s="20">
        <v>13001.336029645443</v>
      </c>
      <c r="BA286" s="20">
        <v>1198.663970354557</v>
      </c>
      <c r="BB286"/>
      <c r="BC286"/>
      <c r="BD286"/>
      <c r="BE286"/>
      <c r="BF286"/>
      <c r="BG286"/>
      <c r="BL286" s="20">
        <v>259</v>
      </c>
      <c r="BM286" s="20">
        <v>8824.4018287619347</v>
      </c>
      <c r="BN286" s="20">
        <v>1225.5981712380653</v>
      </c>
      <c r="BO286"/>
      <c r="BP286"/>
      <c r="BQ286"/>
      <c r="BR286"/>
      <c r="BS286"/>
      <c r="BT286"/>
    </row>
    <row r="287" spans="1:72" x14ac:dyDescent="0.35">
      <c r="A287" s="4">
        <v>286</v>
      </c>
      <c r="B287" s="4" t="s">
        <v>4</v>
      </c>
      <c r="C287" s="5">
        <v>1550</v>
      </c>
      <c r="D287" s="5">
        <v>9000</v>
      </c>
      <c r="N287" s="4">
        <v>286</v>
      </c>
      <c r="O287" s="4" t="s">
        <v>4</v>
      </c>
      <c r="P287" s="4">
        <f t="shared" si="17"/>
        <v>1</v>
      </c>
      <c r="Q287" s="5">
        <v>1550</v>
      </c>
      <c r="R287" s="5">
        <v>9000</v>
      </c>
      <c r="T287" s="20">
        <v>262</v>
      </c>
      <c r="U287" s="20">
        <v>12244.458637876027</v>
      </c>
      <c r="V287" s="20">
        <v>755.54136212397316</v>
      </c>
      <c r="W287"/>
      <c r="X287"/>
      <c r="Y287"/>
      <c r="Z287"/>
      <c r="AA287"/>
      <c r="AB287"/>
      <c r="AE287" s="4">
        <v>287</v>
      </c>
      <c r="AF287" s="4" t="s">
        <v>4</v>
      </c>
      <c r="AG287" s="4">
        <f t="shared" si="16"/>
        <v>1</v>
      </c>
      <c r="AH287" s="5">
        <v>1350</v>
      </c>
      <c r="AI287" s="5">
        <f t="shared" si="18"/>
        <v>1822500</v>
      </c>
      <c r="AJ287" s="5">
        <f t="shared" si="19"/>
        <v>1350</v>
      </c>
      <c r="AK287" s="5">
        <v>10700</v>
      </c>
      <c r="AM287" s="20">
        <v>262</v>
      </c>
      <c r="AN287" s="20">
        <v>13112.053322875408</v>
      </c>
      <c r="AO287" s="20">
        <v>-1162.0533228754084</v>
      </c>
      <c r="AP287"/>
      <c r="AQ287"/>
      <c r="AR287"/>
      <c r="AS287"/>
      <c r="AT287"/>
      <c r="AU287"/>
      <c r="AY287" s="20">
        <v>261</v>
      </c>
      <c r="AZ287" s="20">
        <v>12200.116589737238</v>
      </c>
      <c r="BA287" s="20">
        <v>799.88341026276248</v>
      </c>
      <c r="BB287"/>
      <c r="BC287"/>
      <c r="BD287"/>
      <c r="BE287"/>
      <c r="BF287"/>
      <c r="BG287"/>
      <c r="BL287" s="20">
        <v>260</v>
      </c>
      <c r="BM287" s="20">
        <v>13028.861104817088</v>
      </c>
      <c r="BN287" s="20">
        <v>1171.1388951829122</v>
      </c>
      <c r="BO287"/>
      <c r="BP287"/>
      <c r="BQ287"/>
      <c r="BR287"/>
      <c r="BS287"/>
      <c r="BT287"/>
    </row>
    <row r="288" spans="1:72" x14ac:dyDescent="0.35">
      <c r="A288" s="4">
        <v>287</v>
      </c>
      <c r="B288" s="4" t="s">
        <v>4</v>
      </c>
      <c r="C288" s="5">
        <v>1350</v>
      </c>
      <c r="D288" s="5">
        <v>10700</v>
      </c>
      <c r="N288" s="4">
        <v>287</v>
      </c>
      <c r="O288" s="4" t="s">
        <v>4</v>
      </c>
      <c r="P288" s="4">
        <f t="shared" si="17"/>
        <v>1</v>
      </c>
      <c r="Q288" s="5">
        <v>1350</v>
      </c>
      <c r="R288" s="5">
        <v>10700</v>
      </c>
      <c r="T288" s="20">
        <v>263</v>
      </c>
      <c r="U288" s="20">
        <v>13113.484989815004</v>
      </c>
      <c r="V288" s="20">
        <v>-1163.4849898150042</v>
      </c>
      <c r="W288"/>
      <c r="X288"/>
      <c r="Y288"/>
      <c r="Z288"/>
      <c r="AA288"/>
      <c r="AB288"/>
      <c r="AE288" s="4">
        <v>288</v>
      </c>
      <c r="AF288" s="4" t="s">
        <v>5</v>
      </c>
      <c r="AG288" s="4">
        <f t="shared" si="16"/>
        <v>0</v>
      </c>
      <c r="AH288" s="5">
        <v>2600</v>
      </c>
      <c r="AI288" s="5">
        <f t="shared" si="18"/>
        <v>6760000</v>
      </c>
      <c r="AJ288" s="5">
        <f t="shared" si="19"/>
        <v>0</v>
      </c>
      <c r="AK288" s="5">
        <v>23500</v>
      </c>
      <c r="AM288" s="20">
        <v>263</v>
      </c>
      <c r="AN288" s="20">
        <v>16394.423165805842</v>
      </c>
      <c r="AO288" s="20">
        <v>855.57683419415844</v>
      </c>
      <c r="AP288"/>
      <c r="AQ288"/>
      <c r="AR288"/>
      <c r="AS288"/>
      <c r="AT288"/>
      <c r="AU288"/>
      <c r="AY288" s="20">
        <v>262</v>
      </c>
      <c r="AZ288" s="20">
        <v>12776.458443191499</v>
      </c>
      <c r="BA288" s="20">
        <v>-826.4584431914991</v>
      </c>
      <c r="BB288"/>
      <c r="BC288"/>
      <c r="BD288"/>
      <c r="BE288"/>
      <c r="BF288"/>
      <c r="BG288"/>
      <c r="BL288" s="20">
        <v>261</v>
      </c>
      <c r="BM288" s="20">
        <v>12058.824962924335</v>
      </c>
      <c r="BN288" s="20">
        <v>941.17503707566539</v>
      </c>
      <c r="BO288"/>
      <c r="BP288"/>
      <c r="BQ288"/>
      <c r="BR288"/>
      <c r="BS288"/>
      <c r="BT288"/>
    </row>
    <row r="289" spans="1:72" x14ac:dyDescent="0.35">
      <c r="A289" s="4">
        <v>288</v>
      </c>
      <c r="B289" s="4" t="s">
        <v>5</v>
      </c>
      <c r="C289" s="5">
        <v>2600</v>
      </c>
      <c r="D289" s="5">
        <v>23500</v>
      </c>
      <c r="N289" s="4">
        <v>288</v>
      </c>
      <c r="O289" s="4" t="s">
        <v>5</v>
      </c>
      <c r="P289" s="4">
        <f t="shared" si="17"/>
        <v>0</v>
      </c>
      <c r="Q289" s="5">
        <v>2600</v>
      </c>
      <c r="R289" s="5">
        <v>23500</v>
      </c>
      <c r="T289" s="20">
        <v>264</v>
      </c>
      <c r="U289" s="20">
        <v>16299.914946924586</v>
      </c>
      <c r="V289" s="20">
        <v>950.08505307541418</v>
      </c>
      <c r="W289"/>
      <c r="X289"/>
      <c r="Y289"/>
      <c r="Z289"/>
      <c r="AA289"/>
      <c r="AB289"/>
      <c r="AE289" s="4">
        <v>289</v>
      </c>
      <c r="AF289" s="4" t="s">
        <v>4</v>
      </c>
      <c r="AG289" s="4">
        <f t="shared" si="16"/>
        <v>1</v>
      </c>
      <c r="AH289" s="5">
        <v>1200</v>
      </c>
      <c r="AI289" s="5">
        <f t="shared" si="18"/>
        <v>1440000</v>
      </c>
      <c r="AJ289" s="5">
        <f t="shared" si="19"/>
        <v>1200</v>
      </c>
      <c r="AK289" s="5">
        <v>7500</v>
      </c>
      <c r="AM289" s="20">
        <v>264</v>
      </c>
      <c r="AN289" s="20">
        <v>11023.272513737858</v>
      </c>
      <c r="AO289" s="20">
        <v>1376.7274862621416</v>
      </c>
      <c r="AP289"/>
      <c r="AQ289"/>
      <c r="AR289"/>
      <c r="AS289"/>
      <c r="AT289"/>
      <c r="AU289"/>
      <c r="AY289" s="20">
        <v>263</v>
      </c>
      <c r="AZ289" s="20">
        <v>16151.111865004241</v>
      </c>
      <c r="BA289" s="20">
        <v>1098.8881349957592</v>
      </c>
      <c r="BB289"/>
      <c r="BC289"/>
      <c r="BD289"/>
      <c r="BE289"/>
      <c r="BF289"/>
      <c r="BG289"/>
      <c r="BL289" s="20">
        <v>262</v>
      </c>
      <c r="BM289" s="20">
        <v>12767.356354105974</v>
      </c>
      <c r="BN289" s="20">
        <v>-817.35635410597388</v>
      </c>
      <c r="BO289"/>
      <c r="BP289"/>
      <c r="BQ289"/>
      <c r="BR289"/>
      <c r="BS289"/>
      <c r="BT289"/>
    </row>
    <row r="290" spans="1:72" x14ac:dyDescent="0.35">
      <c r="A290" s="4">
        <v>289</v>
      </c>
      <c r="B290" s="4" t="s">
        <v>4</v>
      </c>
      <c r="C290" s="5">
        <v>1200</v>
      </c>
      <c r="D290" s="5">
        <v>7500</v>
      </c>
      <c r="N290" s="4">
        <v>289</v>
      </c>
      <c r="O290" s="4" t="s">
        <v>4</v>
      </c>
      <c r="P290" s="4">
        <f t="shared" si="17"/>
        <v>1</v>
      </c>
      <c r="Q290" s="5">
        <v>1200</v>
      </c>
      <c r="R290" s="5">
        <v>7500</v>
      </c>
      <c r="T290" s="20">
        <v>265</v>
      </c>
      <c r="U290" s="20">
        <v>11085.756835290724</v>
      </c>
      <c r="V290" s="20">
        <v>1314.2431647092762</v>
      </c>
      <c r="W290"/>
      <c r="X290"/>
      <c r="Y290"/>
      <c r="Z290"/>
      <c r="AA290"/>
      <c r="AB290"/>
      <c r="AE290" s="4">
        <v>290</v>
      </c>
      <c r="AF290" s="4" t="s">
        <v>4</v>
      </c>
      <c r="AG290" s="4">
        <f t="shared" si="16"/>
        <v>1</v>
      </c>
      <c r="AH290" s="5">
        <v>1350</v>
      </c>
      <c r="AI290" s="5">
        <f t="shared" si="18"/>
        <v>1822500</v>
      </c>
      <c r="AJ290" s="5">
        <f t="shared" si="19"/>
        <v>1350</v>
      </c>
      <c r="AK290" s="5">
        <v>9000</v>
      </c>
      <c r="AM290" s="20">
        <v>265</v>
      </c>
      <c r="AN290" s="20">
        <v>12886.882695481501</v>
      </c>
      <c r="AO290" s="20">
        <v>-286.88269548150129</v>
      </c>
      <c r="AP290"/>
      <c r="AQ290"/>
      <c r="AR290"/>
      <c r="AS290"/>
      <c r="AT290"/>
      <c r="AU290"/>
      <c r="AY290" s="20">
        <v>264</v>
      </c>
      <c r="AZ290" s="20">
        <v>11661.006232249209</v>
      </c>
      <c r="BA290" s="20">
        <v>738.99376775079145</v>
      </c>
      <c r="BB290"/>
      <c r="BC290"/>
      <c r="BD290"/>
      <c r="BE290"/>
      <c r="BF290"/>
      <c r="BG290"/>
      <c r="BL290" s="20">
        <v>263</v>
      </c>
      <c r="BM290" s="20">
        <v>16340.418170652181</v>
      </c>
      <c r="BN290" s="20">
        <v>909.58182934781871</v>
      </c>
      <c r="BO290"/>
      <c r="BP290"/>
      <c r="BQ290"/>
      <c r="BR290"/>
      <c r="BS290"/>
      <c r="BT290"/>
    </row>
    <row r="291" spans="1:72" x14ac:dyDescent="0.35">
      <c r="A291" s="4">
        <v>290</v>
      </c>
      <c r="B291" s="4" t="s">
        <v>4</v>
      </c>
      <c r="C291" s="5">
        <v>1350</v>
      </c>
      <c r="D291" s="5">
        <v>9000</v>
      </c>
      <c r="N291" s="4">
        <v>290</v>
      </c>
      <c r="O291" s="4" t="s">
        <v>4</v>
      </c>
      <c r="P291" s="4">
        <f t="shared" si="17"/>
        <v>1</v>
      </c>
      <c r="Q291" s="5">
        <v>1350</v>
      </c>
      <c r="R291" s="5">
        <v>9000</v>
      </c>
      <c r="T291" s="20">
        <v>266</v>
      </c>
      <c r="U291" s="20">
        <v>12788.62776191077</v>
      </c>
      <c r="V291" s="20">
        <v>-188.62776191076955</v>
      </c>
      <c r="W291"/>
      <c r="X291"/>
      <c r="Y291"/>
      <c r="Z291"/>
      <c r="AA291"/>
      <c r="AB291"/>
      <c r="AE291" s="4">
        <v>291</v>
      </c>
      <c r="AF291" s="4" t="s">
        <v>5</v>
      </c>
      <c r="AG291" s="4">
        <f t="shared" si="16"/>
        <v>0</v>
      </c>
      <c r="AH291" s="5">
        <v>1800</v>
      </c>
      <c r="AI291" s="5">
        <f t="shared" si="18"/>
        <v>3240000</v>
      </c>
      <c r="AJ291" s="5">
        <f t="shared" si="19"/>
        <v>0</v>
      </c>
      <c r="AK291" s="5">
        <v>14500</v>
      </c>
      <c r="AM291" s="20">
        <v>266</v>
      </c>
      <c r="AN291" s="20">
        <v>16394.423165805842</v>
      </c>
      <c r="AO291" s="20">
        <v>2605.5768341941584</v>
      </c>
      <c r="AP291"/>
      <c r="AQ291"/>
      <c r="AR291"/>
      <c r="AS291"/>
      <c r="AT291"/>
      <c r="AU291"/>
      <c r="AY291" s="20">
        <v>265</v>
      </c>
      <c r="AZ291" s="20">
        <v>12388.613989348838</v>
      </c>
      <c r="BA291" s="20">
        <v>211.386010651162</v>
      </c>
      <c r="BB291"/>
      <c r="BC291"/>
      <c r="BD291"/>
      <c r="BE291"/>
      <c r="BF291"/>
      <c r="BG291"/>
      <c r="BL291" s="20">
        <v>264</v>
      </c>
      <c r="BM291" s="20">
        <v>11291.409783569456</v>
      </c>
      <c r="BN291" s="20">
        <v>1108.5902164305444</v>
      </c>
      <c r="BO291"/>
      <c r="BP291"/>
      <c r="BQ291"/>
      <c r="BR291"/>
      <c r="BS291"/>
      <c r="BT291"/>
    </row>
    <row r="292" spans="1:72" x14ac:dyDescent="0.35">
      <c r="A292" s="4">
        <v>291</v>
      </c>
      <c r="B292" s="4" t="s">
        <v>5</v>
      </c>
      <c r="C292" s="5">
        <v>1800</v>
      </c>
      <c r="D292" s="5">
        <v>14500</v>
      </c>
      <c r="N292" s="4">
        <v>291</v>
      </c>
      <c r="O292" s="4" t="s">
        <v>5</v>
      </c>
      <c r="P292" s="4">
        <f t="shared" si="17"/>
        <v>0</v>
      </c>
      <c r="Q292" s="5">
        <v>1800</v>
      </c>
      <c r="R292" s="5">
        <v>14500</v>
      </c>
      <c r="T292" s="20">
        <v>267</v>
      </c>
      <c r="U292" s="20">
        <v>16299.914946924586</v>
      </c>
      <c r="V292" s="20">
        <v>2700.0850530754142</v>
      </c>
      <c r="W292"/>
      <c r="X292"/>
      <c r="Y292"/>
      <c r="Z292"/>
      <c r="AA292"/>
      <c r="AB292"/>
      <c r="AE292" s="4">
        <v>292</v>
      </c>
      <c r="AF292" s="4" t="s">
        <v>4</v>
      </c>
      <c r="AG292" s="4">
        <f t="shared" si="16"/>
        <v>1</v>
      </c>
      <c r="AH292" s="5">
        <v>1200</v>
      </c>
      <c r="AI292" s="5">
        <f t="shared" si="18"/>
        <v>1440000</v>
      </c>
      <c r="AJ292" s="5">
        <f t="shared" si="19"/>
        <v>1200</v>
      </c>
      <c r="AK292" s="5">
        <v>7450</v>
      </c>
      <c r="AM292" s="20">
        <v>267</v>
      </c>
      <c r="AN292" s="20">
        <v>17289.614941150503</v>
      </c>
      <c r="AO292" s="20">
        <v>2210.385058849497</v>
      </c>
      <c r="AP292"/>
      <c r="AQ292"/>
      <c r="AR292"/>
      <c r="AS292"/>
      <c r="AT292"/>
      <c r="AU292"/>
      <c r="AY292" s="20">
        <v>266</v>
      </c>
      <c r="AZ292" s="20">
        <v>16151.111865004241</v>
      </c>
      <c r="BA292" s="20">
        <v>2848.8881349957592</v>
      </c>
      <c r="BB292"/>
      <c r="BC292"/>
      <c r="BD292"/>
      <c r="BE292"/>
      <c r="BF292"/>
      <c r="BG292"/>
      <c r="BL292" s="20">
        <v>265</v>
      </c>
      <c r="BM292" s="20">
        <v>11570.179624400524</v>
      </c>
      <c r="BN292" s="20">
        <v>1029.8203755994764</v>
      </c>
      <c r="BO292"/>
      <c r="BP292"/>
      <c r="BQ292"/>
      <c r="BR292"/>
      <c r="BS292"/>
      <c r="BT292"/>
    </row>
    <row r="293" spans="1:72" x14ac:dyDescent="0.35">
      <c r="A293" s="4">
        <v>292</v>
      </c>
      <c r="B293" s="4" t="s">
        <v>4</v>
      </c>
      <c r="C293" s="5">
        <v>1200</v>
      </c>
      <c r="D293" s="5">
        <v>7450</v>
      </c>
      <c r="N293" s="4">
        <v>292</v>
      </c>
      <c r="O293" s="4" t="s">
        <v>4</v>
      </c>
      <c r="P293" s="4">
        <f t="shared" si="17"/>
        <v>1</v>
      </c>
      <c r="Q293" s="5">
        <v>1200</v>
      </c>
      <c r="R293" s="5">
        <v>7450</v>
      </c>
      <c r="T293" s="20">
        <v>268</v>
      </c>
      <c r="U293" s="20">
        <v>17168.941298863563</v>
      </c>
      <c r="V293" s="20">
        <v>2331.0587011364369</v>
      </c>
      <c r="W293"/>
      <c r="X293"/>
      <c r="Y293"/>
      <c r="Z293"/>
      <c r="AA293"/>
      <c r="AB293"/>
      <c r="AE293" s="4">
        <v>293</v>
      </c>
      <c r="AF293" s="4" t="s">
        <v>5</v>
      </c>
      <c r="AG293" s="4">
        <f t="shared" si="16"/>
        <v>0</v>
      </c>
      <c r="AH293" s="5">
        <v>1500</v>
      </c>
      <c r="AI293" s="5">
        <f t="shared" si="18"/>
        <v>2250000</v>
      </c>
      <c r="AJ293" s="5">
        <f t="shared" si="19"/>
        <v>0</v>
      </c>
      <c r="AK293" s="5">
        <v>11850</v>
      </c>
      <c r="AM293" s="20">
        <v>268</v>
      </c>
      <c r="AN293" s="20">
        <v>9604.51285255107</v>
      </c>
      <c r="AO293" s="20">
        <v>645.48714744893005</v>
      </c>
      <c r="AP293"/>
      <c r="AQ293"/>
      <c r="AR293"/>
      <c r="AS293"/>
      <c r="AT293"/>
      <c r="AU293"/>
      <c r="AY293" s="20">
        <v>267</v>
      </c>
      <c r="AZ293" s="20">
        <v>17415.490059811473</v>
      </c>
      <c r="BA293" s="20">
        <v>2084.5099401885273</v>
      </c>
      <c r="BB293"/>
      <c r="BC293"/>
      <c r="BD293"/>
      <c r="BE293"/>
      <c r="BF293"/>
      <c r="BG293"/>
      <c r="BL293" s="20">
        <v>266</v>
      </c>
      <c r="BM293" s="20">
        <v>16340.418170652181</v>
      </c>
      <c r="BN293" s="20">
        <v>2659.5818293478187</v>
      </c>
      <c r="BO293"/>
      <c r="BP293"/>
      <c r="BQ293"/>
      <c r="BR293"/>
      <c r="BS293"/>
      <c r="BT293"/>
    </row>
    <row r="294" spans="1:72" x14ac:dyDescent="0.35">
      <c r="A294" s="4">
        <v>293</v>
      </c>
      <c r="B294" s="4" t="s">
        <v>5</v>
      </c>
      <c r="C294" s="5">
        <v>1500</v>
      </c>
      <c r="D294" s="5">
        <v>11850</v>
      </c>
      <c r="N294" s="4">
        <v>293</v>
      </c>
      <c r="O294" s="4" t="s">
        <v>5</v>
      </c>
      <c r="P294" s="4">
        <f t="shared" si="17"/>
        <v>0</v>
      </c>
      <c r="Q294" s="5">
        <v>1500</v>
      </c>
      <c r="R294" s="5">
        <v>11850</v>
      </c>
      <c r="T294" s="20">
        <v>269</v>
      </c>
      <c r="U294" s="20">
        <v>9602.1978048011879</v>
      </c>
      <c r="V294" s="20">
        <v>647.80219519881211</v>
      </c>
      <c r="W294"/>
      <c r="X294"/>
      <c r="Y294"/>
      <c r="Z294"/>
      <c r="AA294"/>
      <c r="AB294"/>
      <c r="AE294" s="4">
        <v>294</v>
      </c>
      <c r="AF294" s="4" t="s">
        <v>4</v>
      </c>
      <c r="AG294" s="4">
        <f t="shared" si="16"/>
        <v>1</v>
      </c>
      <c r="AH294" s="5">
        <v>1350</v>
      </c>
      <c r="AI294" s="5">
        <f t="shared" si="18"/>
        <v>1822500</v>
      </c>
      <c r="AJ294" s="5">
        <f t="shared" si="19"/>
        <v>1350</v>
      </c>
      <c r="AK294" s="5">
        <v>8400</v>
      </c>
      <c r="AM294" s="20">
        <v>269</v>
      </c>
      <c r="AN294" s="20">
        <v>9902.9101109992916</v>
      </c>
      <c r="AO294" s="20">
        <v>-952.91011099929165</v>
      </c>
      <c r="AP294"/>
      <c r="AQ294"/>
      <c r="AR294"/>
      <c r="AS294"/>
      <c r="AT294"/>
      <c r="AU294"/>
      <c r="AY294" s="20">
        <v>268</v>
      </c>
      <c r="AZ294" s="20">
        <v>9374.360555863841</v>
      </c>
      <c r="BA294" s="20">
        <v>875.639444136159</v>
      </c>
      <c r="BB294"/>
      <c r="BC294"/>
      <c r="BD294"/>
      <c r="BE294"/>
      <c r="BF294"/>
      <c r="BG294"/>
      <c r="BL294" s="20">
        <v>267</v>
      </c>
      <c r="BM294" s="20">
        <v>17580.829588495748</v>
      </c>
      <c r="BN294" s="20">
        <v>1919.1704115042521</v>
      </c>
      <c r="BO294"/>
      <c r="BP294"/>
      <c r="BQ294"/>
      <c r="BR294"/>
      <c r="BS294"/>
      <c r="BT294"/>
    </row>
    <row r="295" spans="1:72" x14ac:dyDescent="0.35">
      <c r="A295" s="4">
        <v>294</v>
      </c>
      <c r="B295" s="4" t="s">
        <v>4</v>
      </c>
      <c r="C295" s="5">
        <v>1350</v>
      </c>
      <c r="D295" s="5">
        <v>8400</v>
      </c>
      <c r="N295" s="4">
        <v>294</v>
      </c>
      <c r="O295" s="4" t="s">
        <v>4</v>
      </c>
      <c r="P295" s="4">
        <f t="shared" si="17"/>
        <v>1</v>
      </c>
      <c r="Q295" s="5">
        <v>1350</v>
      </c>
      <c r="R295" s="5">
        <v>8400</v>
      </c>
      <c r="T295" s="20">
        <v>270</v>
      </c>
      <c r="U295" s="20">
        <v>9891.8732554475137</v>
      </c>
      <c r="V295" s="20">
        <v>-941.87325544751366</v>
      </c>
      <c r="W295"/>
      <c r="X295"/>
      <c r="Y295"/>
      <c r="Z295"/>
      <c r="AA295"/>
      <c r="AB295"/>
      <c r="AE295" s="4">
        <v>295</v>
      </c>
      <c r="AF295" s="4" t="s">
        <v>5</v>
      </c>
      <c r="AG295" s="4">
        <f t="shared" si="16"/>
        <v>0</v>
      </c>
      <c r="AH295" s="5">
        <v>1300</v>
      </c>
      <c r="AI295" s="5">
        <f t="shared" si="18"/>
        <v>1690000</v>
      </c>
      <c r="AJ295" s="5">
        <f t="shared" si="19"/>
        <v>0</v>
      </c>
      <c r="AK295" s="5">
        <v>12300</v>
      </c>
      <c r="AM295" s="20">
        <v>270</v>
      </c>
      <c r="AN295" s="20">
        <v>8410.9238187581832</v>
      </c>
      <c r="AO295" s="20">
        <v>89.076181241816812</v>
      </c>
      <c r="AP295"/>
      <c r="AQ295"/>
      <c r="AR295"/>
      <c r="AS295"/>
      <c r="AT295"/>
      <c r="AU295"/>
      <c r="AY295" s="20">
        <v>269</v>
      </c>
      <c r="AZ295" s="20">
        <v>9566.474507015264</v>
      </c>
      <c r="BA295" s="20">
        <v>-616.47450701526395</v>
      </c>
      <c r="BB295"/>
      <c r="BC295"/>
      <c r="BD295"/>
      <c r="BE295"/>
      <c r="BF295"/>
      <c r="BG295"/>
      <c r="BL295" s="20">
        <v>268</v>
      </c>
      <c r="BM295" s="20">
        <v>9404.6476137368445</v>
      </c>
      <c r="BN295" s="20">
        <v>845.35238626315549</v>
      </c>
      <c r="BO295"/>
      <c r="BP295"/>
      <c r="BQ295"/>
      <c r="BR295"/>
      <c r="BS295"/>
      <c r="BT295"/>
    </row>
    <row r="296" spans="1:72" x14ac:dyDescent="0.35">
      <c r="A296" s="4">
        <v>295</v>
      </c>
      <c r="B296" s="4" t="s">
        <v>5</v>
      </c>
      <c r="C296" s="5">
        <v>1300</v>
      </c>
      <c r="D296" s="5">
        <v>12300</v>
      </c>
      <c r="N296" s="4">
        <v>295</v>
      </c>
      <c r="O296" s="4" t="s">
        <v>5</v>
      </c>
      <c r="P296" s="4">
        <f t="shared" si="17"/>
        <v>0</v>
      </c>
      <c r="Q296" s="5">
        <v>1300</v>
      </c>
      <c r="R296" s="5">
        <v>12300</v>
      </c>
      <c r="T296" s="20">
        <v>271</v>
      </c>
      <c r="U296" s="20">
        <v>8443.4960022158848</v>
      </c>
      <c r="V296" s="20">
        <v>56.503997784115199</v>
      </c>
      <c r="W296"/>
      <c r="X296"/>
      <c r="Y296"/>
      <c r="Z296"/>
      <c r="AA296"/>
      <c r="AB296"/>
      <c r="AE296" s="4">
        <v>296</v>
      </c>
      <c r="AF296" s="4" t="s">
        <v>5</v>
      </c>
      <c r="AG296" s="4">
        <f t="shared" si="16"/>
        <v>0</v>
      </c>
      <c r="AH296" s="5">
        <v>1700</v>
      </c>
      <c r="AI296" s="5">
        <f t="shared" si="18"/>
        <v>2890000</v>
      </c>
      <c r="AJ296" s="5">
        <f t="shared" si="19"/>
        <v>0</v>
      </c>
      <c r="AK296" s="5">
        <v>14200</v>
      </c>
      <c r="AM296" s="20">
        <v>271</v>
      </c>
      <c r="AN296" s="20">
        <v>7814.1293018617416</v>
      </c>
      <c r="AO296" s="20">
        <v>1285.8706981382584</v>
      </c>
      <c r="AP296"/>
      <c r="AQ296"/>
      <c r="AR296"/>
      <c r="AS296"/>
      <c r="AT296"/>
      <c r="AU296"/>
      <c r="AY296" s="20">
        <v>270</v>
      </c>
      <c r="AZ296" s="20">
        <v>8769.7229277707702</v>
      </c>
      <c r="BA296" s="20">
        <v>-269.72292777077018</v>
      </c>
      <c r="BB296"/>
      <c r="BC296"/>
      <c r="BD296"/>
      <c r="BE296"/>
      <c r="BF296"/>
      <c r="BG296"/>
      <c r="BL296" s="20">
        <v>269</v>
      </c>
      <c r="BM296" s="20">
        <v>9538.1951093677271</v>
      </c>
      <c r="BN296" s="20">
        <v>-588.19510936772713</v>
      </c>
      <c r="BO296"/>
      <c r="BP296"/>
      <c r="BQ296"/>
      <c r="BR296"/>
      <c r="BS296"/>
      <c r="BT296"/>
    </row>
    <row r="297" spans="1:72" x14ac:dyDescent="0.35">
      <c r="A297" s="4">
        <v>296</v>
      </c>
      <c r="B297" s="4" t="s">
        <v>5</v>
      </c>
      <c r="C297" s="5">
        <v>1700</v>
      </c>
      <c r="D297" s="5">
        <v>14200</v>
      </c>
      <c r="N297" s="4">
        <v>296</v>
      </c>
      <c r="O297" s="4" t="s">
        <v>5</v>
      </c>
      <c r="P297" s="4">
        <f t="shared" si="17"/>
        <v>0</v>
      </c>
      <c r="Q297" s="5">
        <v>1700</v>
      </c>
      <c r="R297" s="5">
        <v>14200</v>
      </c>
      <c r="T297" s="20">
        <v>272</v>
      </c>
      <c r="U297" s="20">
        <v>7864.1451009232351</v>
      </c>
      <c r="V297" s="20">
        <v>1235.8548990767649</v>
      </c>
      <c r="W297"/>
      <c r="X297"/>
      <c r="Y297"/>
      <c r="Z297"/>
      <c r="AA297"/>
      <c r="AB297"/>
      <c r="AE297" s="4">
        <v>297</v>
      </c>
      <c r="AF297" s="4" t="s">
        <v>4</v>
      </c>
      <c r="AG297" s="4">
        <f t="shared" si="16"/>
        <v>1</v>
      </c>
      <c r="AH297" s="5">
        <v>1550</v>
      </c>
      <c r="AI297" s="5">
        <f t="shared" si="18"/>
        <v>2402500</v>
      </c>
      <c r="AJ297" s="5">
        <f t="shared" si="19"/>
        <v>1550</v>
      </c>
      <c r="AK297" s="5">
        <v>10600</v>
      </c>
      <c r="AM297" s="20">
        <v>272</v>
      </c>
      <c r="AN297" s="20">
        <v>9007.7183356546266</v>
      </c>
      <c r="AO297" s="20">
        <v>-1007.7183356546266</v>
      </c>
      <c r="AP297"/>
      <c r="AQ297"/>
      <c r="AR297"/>
      <c r="AS297"/>
      <c r="AT297"/>
      <c r="AU297"/>
      <c r="AY297" s="20">
        <v>271</v>
      </c>
      <c r="AZ297" s="20">
        <v>8565.6950196318012</v>
      </c>
      <c r="BA297" s="20">
        <v>534.30498036819881</v>
      </c>
      <c r="BB297"/>
      <c r="BC297"/>
      <c r="BD297"/>
      <c r="BE297"/>
      <c r="BF297"/>
      <c r="BG297"/>
      <c r="BL297" s="20">
        <v>270</v>
      </c>
      <c r="BM297" s="20">
        <v>8997.0957327994784</v>
      </c>
      <c r="BN297" s="20">
        <v>-497.09573279947836</v>
      </c>
      <c r="BO297"/>
      <c r="BP297"/>
      <c r="BQ297"/>
      <c r="BR297"/>
      <c r="BS297"/>
      <c r="BT297"/>
    </row>
    <row r="298" spans="1:72" x14ac:dyDescent="0.35">
      <c r="A298" s="4">
        <v>297</v>
      </c>
      <c r="B298" s="4" t="s">
        <v>4</v>
      </c>
      <c r="C298" s="5">
        <v>1550</v>
      </c>
      <c r="D298" s="5">
        <v>10600</v>
      </c>
      <c r="N298" s="4">
        <v>297</v>
      </c>
      <c r="O298" s="4" t="s">
        <v>4</v>
      </c>
      <c r="P298" s="4">
        <f t="shared" si="17"/>
        <v>1</v>
      </c>
      <c r="Q298" s="5">
        <v>1550</v>
      </c>
      <c r="R298" s="5">
        <v>10600</v>
      </c>
      <c r="T298" s="20">
        <v>273</v>
      </c>
      <c r="U298" s="20">
        <v>9022.8469035085363</v>
      </c>
      <c r="V298" s="20">
        <v>-1022.8469035085363</v>
      </c>
      <c r="W298"/>
      <c r="X298"/>
      <c r="Y298"/>
      <c r="Z298"/>
      <c r="AA298"/>
      <c r="AB298"/>
      <c r="AE298" s="4">
        <v>298</v>
      </c>
      <c r="AF298" s="4" t="s">
        <v>5</v>
      </c>
      <c r="AG298" s="4">
        <f t="shared" si="16"/>
        <v>0</v>
      </c>
      <c r="AH298" s="5">
        <v>1150</v>
      </c>
      <c r="AI298" s="5">
        <f t="shared" si="18"/>
        <v>1322500</v>
      </c>
      <c r="AJ298" s="5">
        <f t="shared" si="19"/>
        <v>0</v>
      </c>
      <c r="AK298" s="5">
        <v>11350</v>
      </c>
      <c r="AM298" s="20">
        <v>273</v>
      </c>
      <c r="AN298" s="20">
        <v>13410.450581323628</v>
      </c>
      <c r="AO298" s="20">
        <v>-910.45058132362828</v>
      </c>
      <c r="AP298"/>
      <c r="AQ298"/>
      <c r="AR298"/>
      <c r="AS298"/>
      <c r="AT298"/>
      <c r="AU298"/>
      <c r="AY298" s="20">
        <v>272</v>
      </c>
      <c r="AZ298" s="20">
        <v>9039.2781065147828</v>
      </c>
      <c r="BA298" s="20">
        <v>-1039.2781065147828</v>
      </c>
      <c r="BB298"/>
      <c r="BC298"/>
      <c r="BD298"/>
      <c r="BE298"/>
      <c r="BF298"/>
      <c r="BG298"/>
      <c r="BL298" s="20">
        <v>271</v>
      </c>
      <c r="BM298" s="20">
        <v>8869.3026532824988</v>
      </c>
      <c r="BN298" s="20">
        <v>230.6973467175012</v>
      </c>
      <c r="BO298"/>
      <c r="BP298"/>
      <c r="BQ298"/>
      <c r="BR298"/>
      <c r="BS298"/>
      <c r="BT298"/>
    </row>
    <row r="299" spans="1:72" x14ac:dyDescent="0.35">
      <c r="A299" s="4">
        <v>298</v>
      </c>
      <c r="B299" s="4" t="s">
        <v>5</v>
      </c>
      <c r="C299" s="5">
        <v>1150</v>
      </c>
      <c r="D299" s="5">
        <v>11350</v>
      </c>
      <c r="N299" s="4">
        <v>298</v>
      </c>
      <c r="O299" s="4" t="s">
        <v>5</v>
      </c>
      <c r="P299" s="4">
        <f t="shared" si="17"/>
        <v>0</v>
      </c>
      <c r="Q299" s="5">
        <v>1150</v>
      </c>
      <c r="R299" s="5">
        <v>11350</v>
      </c>
      <c r="T299" s="20">
        <v>274</v>
      </c>
      <c r="U299" s="20">
        <v>13403.16044046133</v>
      </c>
      <c r="V299" s="20">
        <v>-903.16044046132993</v>
      </c>
      <c r="W299"/>
      <c r="X299"/>
      <c r="Y299"/>
      <c r="Z299"/>
      <c r="AA299"/>
      <c r="AB299"/>
      <c r="AE299" s="4">
        <v>299</v>
      </c>
      <c r="AF299" s="4" t="s">
        <v>5</v>
      </c>
      <c r="AG299" s="4">
        <f t="shared" si="16"/>
        <v>0</v>
      </c>
      <c r="AH299" s="5">
        <v>2400</v>
      </c>
      <c r="AI299" s="5">
        <f t="shared" si="18"/>
        <v>5760000</v>
      </c>
      <c r="AJ299" s="5">
        <f t="shared" si="19"/>
        <v>0</v>
      </c>
      <c r="AK299" s="5">
        <v>20750</v>
      </c>
      <c r="AM299" s="20">
        <v>274</v>
      </c>
      <c r="AN299" s="20">
        <v>10798.101886343953</v>
      </c>
      <c r="AO299" s="20">
        <v>1701.8981136560469</v>
      </c>
      <c r="AP299"/>
      <c r="AQ299"/>
      <c r="AR299"/>
      <c r="AS299"/>
      <c r="AT299"/>
      <c r="AU299"/>
      <c r="AY299" s="20">
        <v>273</v>
      </c>
      <c r="AZ299" s="20">
        <v>13001.336029645443</v>
      </c>
      <c r="BA299" s="20">
        <v>-501.33602964544298</v>
      </c>
      <c r="BB299"/>
      <c r="BC299"/>
      <c r="BD299"/>
      <c r="BE299"/>
      <c r="BF299"/>
      <c r="BG299"/>
      <c r="BL299" s="20">
        <v>272</v>
      </c>
      <c r="BM299" s="20">
        <v>9175.5440529509269</v>
      </c>
      <c r="BN299" s="20">
        <v>-1175.5440529509269</v>
      </c>
      <c r="BO299"/>
      <c r="BP299"/>
      <c r="BQ299"/>
      <c r="BR299"/>
      <c r="BS299"/>
      <c r="BT299"/>
    </row>
    <row r="300" spans="1:72" x14ac:dyDescent="0.35">
      <c r="A300" s="4">
        <v>299</v>
      </c>
      <c r="B300" s="4" t="s">
        <v>5</v>
      </c>
      <c r="C300" s="5">
        <v>2400</v>
      </c>
      <c r="D300" s="5">
        <v>20750</v>
      </c>
      <c r="N300" s="4">
        <v>299</v>
      </c>
      <c r="O300" s="4" t="s">
        <v>5</v>
      </c>
      <c r="P300" s="4">
        <f t="shared" si="17"/>
        <v>0</v>
      </c>
      <c r="Q300" s="5">
        <v>2400</v>
      </c>
      <c r="R300" s="5">
        <v>20750</v>
      </c>
      <c r="T300" s="20">
        <v>275</v>
      </c>
      <c r="U300" s="20">
        <v>10760.899607386489</v>
      </c>
      <c r="V300" s="20">
        <v>1739.1003926135108</v>
      </c>
      <c r="W300"/>
      <c r="X300"/>
      <c r="Y300"/>
      <c r="Z300"/>
      <c r="AA300"/>
      <c r="AB300"/>
      <c r="AE300" s="4">
        <v>300</v>
      </c>
      <c r="AF300" s="4" t="s">
        <v>5</v>
      </c>
      <c r="AG300" s="4">
        <f t="shared" si="16"/>
        <v>0</v>
      </c>
      <c r="AH300" s="5">
        <v>1950</v>
      </c>
      <c r="AI300" s="5">
        <f t="shared" si="18"/>
        <v>3802500</v>
      </c>
      <c r="AJ300" s="5">
        <f t="shared" si="19"/>
        <v>0</v>
      </c>
      <c r="AK300" s="5">
        <v>14300</v>
      </c>
      <c r="AM300" s="20">
        <v>275</v>
      </c>
      <c r="AN300" s="20">
        <v>12216.861547530745</v>
      </c>
      <c r="AO300" s="20">
        <v>-366.86154753074516</v>
      </c>
      <c r="AP300"/>
      <c r="AQ300"/>
      <c r="AR300"/>
      <c r="AS300"/>
      <c r="AT300"/>
      <c r="AU300"/>
      <c r="AY300" s="20">
        <v>274</v>
      </c>
      <c r="AZ300" s="20">
        <v>10241.107266377094</v>
      </c>
      <c r="BA300" s="20">
        <v>2258.8927336229062</v>
      </c>
      <c r="BB300"/>
      <c r="BC300"/>
      <c r="BD300"/>
      <c r="BE300"/>
      <c r="BF300"/>
      <c r="BG300"/>
      <c r="BL300" s="20">
        <v>273</v>
      </c>
      <c r="BM300" s="20">
        <v>13028.861104817088</v>
      </c>
      <c r="BN300" s="20">
        <v>-528.86110481708783</v>
      </c>
      <c r="BO300"/>
      <c r="BP300"/>
      <c r="BQ300"/>
      <c r="BR300"/>
      <c r="BS300"/>
      <c r="BT300"/>
    </row>
    <row r="301" spans="1:72" x14ac:dyDescent="0.35">
      <c r="A301" s="4">
        <v>300</v>
      </c>
      <c r="B301" s="4" t="s">
        <v>5</v>
      </c>
      <c r="C301" s="5">
        <v>1950</v>
      </c>
      <c r="D301" s="5">
        <v>14300</v>
      </c>
      <c r="N301" s="4">
        <v>300</v>
      </c>
      <c r="O301" s="4" t="s">
        <v>5</v>
      </c>
      <c r="P301" s="4">
        <f t="shared" si="17"/>
        <v>0</v>
      </c>
      <c r="Q301" s="5">
        <v>1950</v>
      </c>
      <c r="R301" s="5">
        <v>14300</v>
      </c>
      <c r="T301" s="20">
        <v>276</v>
      </c>
      <c r="U301" s="20">
        <v>12244.458637876027</v>
      </c>
      <c r="V301" s="20">
        <v>-394.45863787602684</v>
      </c>
      <c r="W301"/>
      <c r="X301"/>
      <c r="Y301"/>
      <c r="Z301"/>
      <c r="AA301"/>
      <c r="AB301"/>
      <c r="AE301" s="4">
        <v>301</v>
      </c>
      <c r="AF301" s="4" t="s">
        <v>4</v>
      </c>
      <c r="AG301" s="4">
        <f t="shared" si="16"/>
        <v>1</v>
      </c>
      <c r="AH301" s="5">
        <v>1750</v>
      </c>
      <c r="AI301" s="5">
        <f t="shared" si="18"/>
        <v>3062500</v>
      </c>
      <c r="AJ301" s="5">
        <f t="shared" si="19"/>
        <v>1750</v>
      </c>
      <c r="AK301" s="5">
        <v>11000</v>
      </c>
      <c r="AM301" s="20">
        <v>276</v>
      </c>
      <c r="AN301" s="20">
        <v>15499.231390461178</v>
      </c>
      <c r="AO301" s="20">
        <v>-599.23139046117831</v>
      </c>
      <c r="AP301"/>
      <c r="AQ301"/>
      <c r="AR301"/>
      <c r="AS301"/>
      <c r="AT301"/>
      <c r="AU301"/>
      <c r="AY301" s="20">
        <v>275</v>
      </c>
      <c r="AZ301" s="20">
        <v>12200.116589737238</v>
      </c>
      <c r="BA301" s="20">
        <v>-350.11658973723752</v>
      </c>
      <c r="BB301"/>
      <c r="BC301"/>
      <c r="BD301"/>
      <c r="BE301"/>
      <c r="BF301"/>
      <c r="BG301"/>
      <c r="BL301" s="20">
        <v>274</v>
      </c>
      <c r="BM301" s="20">
        <v>10014.820457212089</v>
      </c>
      <c r="BN301" s="20">
        <v>2485.1795427879115</v>
      </c>
      <c r="BO301"/>
      <c r="BP301"/>
      <c r="BQ301"/>
      <c r="BR301"/>
      <c r="BS301"/>
      <c r="BT301"/>
    </row>
    <row r="302" spans="1:72" x14ac:dyDescent="0.35">
      <c r="A302" s="4">
        <v>301</v>
      </c>
      <c r="B302" s="4" t="s">
        <v>4</v>
      </c>
      <c r="C302" s="5">
        <v>1750</v>
      </c>
      <c r="D302" s="5">
        <v>11000</v>
      </c>
      <c r="N302" s="4">
        <v>301</v>
      </c>
      <c r="O302" s="4" t="s">
        <v>4</v>
      </c>
      <c r="P302" s="4">
        <f t="shared" si="17"/>
        <v>1</v>
      </c>
      <c r="Q302" s="5">
        <v>1750</v>
      </c>
      <c r="R302" s="5">
        <v>11000</v>
      </c>
      <c r="T302" s="20">
        <v>277</v>
      </c>
      <c r="U302" s="20">
        <v>15430.888594985609</v>
      </c>
      <c r="V302" s="20">
        <v>-530.88859498560851</v>
      </c>
      <c r="W302"/>
      <c r="X302"/>
      <c r="Y302"/>
      <c r="Z302"/>
      <c r="AA302"/>
      <c r="AB302"/>
      <c r="AE302" s="4">
        <v>302</v>
      </c>
      <c r="AF302" s="4" t="s">
        <v>5</v>
      </c>
      <c r="AG302" s="4">
        <f t="shared" si="16"/>
        <v>0</v>
      </c>
      <c r="AH302" s="5">
        <v>1400</v>
      </c>
      <c r="AI302" s="5">
        <f t="shared" si="18"/>
        <v>1960000</v>
      </c>
      <c r="AJ302" s="5">
        <f t="shared" si="19"/>
        <v>0</v>
      </c>
      <c r="AK302" s="5">
        <v>12300</v>
      </c>
      <c r="AM302" s="20">
        <v>277</v>
      </c>
      <c r="AN302" s="20">
        <v>11620.067030634302</v>
      </c>
      <c r="AO302" s="20">
        <v>779.93296936569823</v>
      </c>
      <c r="AP302"/>
      <c r="AQ302"/>
      <c r="AR302"/>
      <c r="AS302"/>
      <c r="AT302"/>
      <c r="AU302"/>
      <c r="AY302" s="20">
        <v>276</v>
      </c>
      <c r="AZ302" s="20">
        <v>15034.170029058359</v>
      </c>
      <c r="BA302" s="20">
        <v>-134.17002905835943</v>
      </c>
      <c r="BB302"/>
      <c r="BC302"/>
      <c r="BD302"/>
      <c r="BE302"/>
      <c r="BF302"/>
      <c r="BG302"/>
      <c r="BL302" s="20">
        <v>275</v>
      </c>
      <c r="BM302" s="20">
        <v>12058.824962924335</v>
      </c>
      <c r="BN302" s="20">
        <v>-208.82496292433461</v>
      </c>
      <c r="BO302"/>
      <c r="BP302"/>
      <c r="BQ302"/>
      <c r="BR302"/>
      <c r="BS302"/>
      <c r="BT302"/>
    </row>
    <row r="303" spans="1:72" x14ac:dyDescent="0.35">
      <c r="A303" s="4">
        <v>302</v>
      </c>
      <c r="B303" s="4" t="s">
        <v>5</v>
      </c>
      <c r="C303" s="5">
        <v>1400</v>
      </c>
      <c r="D303" s="5">
        <v>12300</v>
      </c>
      <c r="N303" s="4">
        <v>302</v>
      </c>
      <c r="O303" s="4" t="s">
        <v>5</v>
      </c>
      <c r="P303" s="4">
        <f t="shared" si="17"/>
        <v>0</v>
      </c>
      <c r="Q303" s="5">
        <v>1400</v>
      </c>
      <c r="R303" s="5">
        <v>12300</v>
      </c>
      <c r="T303" s="20">
        <v>278</v>
      </c>
      <c r="U303" s="20">
        <v>11665.107736583375</v>
      </c>
      <c r="V303" s="20">
        <v>734.8922634166247</v>
      </c>
      <c r="W303"/>
      <c r="X303"/>
      <c r="Y303"/>
      <c r="Z303"/>
      <c r="AA303"/>
      <c r="AB303"/>
      <c r="AE303" s="4">
        <v>303</v>
      </c>
      <c r="AF303" s="4" t="s">
        <v>5</v>
      </c>
      <c r="AG303" s="4">
        <f t="shared" si="16"/>
        <v>0</v>
      </c>
      <c r="AH303" s="5">
        <v>2250</v>
      </c>
      <c r="AI303" s="5">
        <f t="shared" si="18"/>
        <v>5062500</v>
      </c>
      <c r="AJ303" s="5">
        <f t="shared" si="19"/>
        <v>0</v>
      </c>
      <c r="AK303" s="5">
        <v>16200</v>
      </c>
      <c r="AM303" s="20">
        <v>278</v>
      </c>
      <c r="AN303" s="20">
        <v>12515.258805978965</v>
      </c>
      <c r="AO303" s="20">
        <v>-1515.258805978965</v>
      </c>
      <c r="AP303"/>
      <c r="AQ303"/>
      <c r="AR303"/>
      <c r="AS303"/>
      <c r="AT303"/>
      <c r="AU303"/>
      <c r="AY303" s="20">
        <v>277</v>
      </c>
      <c r="AZ303" s="20">
        <v>11897.797775690702</v>
      </c>
      <c r="BA303" s="20">
        <v>502.20222430929789</v>
      </c>
      <c r="BB303"/>
      <c r="BC303"/>
      <c r="BD303"/>
      <c r="BE303"/>
      <c r="BF303"/>
      <c r="BG303"/>
      <c r="BL303" s="20">
        <v>276</v>
      </c>
      <c r="BM303" s="20">
        <v>15213.981044236174</v>
      </c>
      <c r="BN303" s="20">
        <v>-313.98104423617406</v>
      </c>
      <c r="BO303"/>
      <c r="BP303"/>
      <c r="BQ303"/>
      <c r="BR303"/>
      <c r="BS303"/>
      <c r="BT303"/>
    </row>
    <row r="304" spans="1:72" x14ac:dyDescent="0.35">
      <c r="A304" s="4">
        <v>303</v>
      </c>
      <c r="B304" s="4" t="s">
        <v>5</v>
      </c>
      <c r="C304" s="5">
        <v>2250</v>
      </c>
      <c r="D304" s="5">
        <v>16200</v>
      </c>
      <c r="N304" s="4">
        <v>303</v>
      </c>
      <c r="O304" s="4" t="s">
        <v>5</v>
      </c>
      <c r="P304" s="4">
        <f t="shared" si="17"/>
        <v>0</v>
      </c>
      <c r="Q304" s="5">
        <v>2250</v>
      </c>
      <c r="R304" s="5">
        <v>16200</v>
      </c>
      <c r="T304" s="20">
        <v>279</v>
      </c>
      <c r="U304" s="20">
        <v>12534.134088522353</v>
      </c>
      <c r="V304" s="20">
        <v>-1534.1340885223526</v>
      </c>
      <c r="W304"/>
      <c r="X304"/>
      <c r="Y304"/>
      <c r="Z304"/>
      <c r="AA304"/>
      <c r="AB304"/>
      <c r="AE304" s="4">
        <v>304</v>
      </c>
      <c r="AF304" s="4" t="s">
        <v>5</v>
      </c>
      <c r="AG304" s="4">
        <f t="shared" si="16"/>
        <v>0</v>
      </c>
      <c r="AH304" s="5">
        <v>1500</v>
      </c>
      <c r="AI304" s="5">
        <f t="shared" si="18"/>
        <v>2250000</v>
      </c>
      <c r="AJ304" s="5">
        <f t="shared" si="19"/>
        <v>0</v>
      </c>
      <c r="AK304" s="5">
        <v>11000</v>
      </c>
      <c r="AM304" s="20">
        <v>279</v>
      </c>
      <c r="AN304" s="20">
        <v>10798.101886343953</v>
      </c>
      <c r="AO304" s="20">
        <v>-498.10188634395308</v>
      </c>
      <c r="AP304"/>
      <c r="AQ304"/>
      <c r="AR304"/>
      <c r="AS304"/>
      <c r="AT304"/>
      <c r="AU304"/>
      <c r="AY304" s="20">
        <v>278</v>
      </c>
      <c r="AZ304" s="20">
        <v>12375.848723237395</v>
      </c>
      <c r="BA304" s="20">
        <v>-1375.8487232373955</v>
      </c>
      <c r="BB304"/>
      <c r="BC304"/>
      <c r="BD304"/>
      <c r="BE304"/>
      <c r="BF304"/>
      <c r="BG304"/>
      <c r="BL304" s="20">
        <v>277</v>
      </c>
      <c r="BM304" s="20">
        <v>11649.789752929661</v>
      </c>
      <c r="BN304" s="20">
        <v>750.21024707033939</v>
      </c>
      <c r="BO304"/>
      <c r="BP304"/>
      <c r="BQ304"/>
      <c r="BR304"/>
      <c r="BS304"/>
      <c r="BT304"/>
    </row>
    <row r="305" spans="1:72" x14ac:dyDescent="0.35">
      <c r="A305" s="4">
        <v>304</v>
      </c>
      <c r="B305" s="4" t="s">
        <v>5</v>
      </c>
      <c r="C305" s="5">
        <v>1500</v>
      </c>
      <c r="D305" s="5">
        <v>11000</v>
      </c>
      <c r="N305" s="4">
        <v>304</v>
      </c>
      <c r="O305" s="4" t="s">
        <v>5</v>
      </c>
      <c r="P305" s="4">
        <f t="shared" si="17"/>
        <v>0</v>
      </c>
      <c r="Q305" s="5">
        <v>1500</v>
      </c>
      <c r="R305" s="5">
        <v>11000</v>
      </c>
      <c r="T305" s="20">
        <v>280</v>
      </c>
      <c r="U305" s="20">
        <v>10760.899607386489</v>
      </c>
      <c r="V305" s="20">
        <v>-460.89960738648915</v>
      </c>
      <c r="W305"/>
      <c r="X305"/>
      <c r="Y305"/>
      <c r="Z305"/>
      <c r="AA305"/>
      <c r="AB305"/>
      <c r="AE305" s="4">
        <v>305</v>
      </c>
      <c r="AF305" s="4" t="s">
        <v>4</v>
      </c>
      <c r="AG305" s="4">
        <f t="shared" si="16"/>
        <v>1</v>
      </c>
      <c r="AH305" s="5">
        <v>1250</v>
      </c>
      <c r="AI305" s="5">
        <f t="shared" si="18"/>
        <v>1562500</v>
      </c>
      <c r="AJ305" s="5">
        <f t="shared" si="19"/>
        <v>1250</v>
      </c>
      <c r="AK305" s="5">
        <v>8750</v>
      </c>
      <c r="AM305" s="20">
        <v>280</v>
      </c>
      <c r="AN305" s="20">
        <v>10426.477996841417</v>
      </c>
      <c r="AO305" s="20">
        <v>1023.5220031585832</v>
      </c>
      <c r="AP305"/>
      <c r="AQ305"/>
      <c r="AR305"/>
      <c r="AS305"/>
      <c r="AT305"/>
      <c r="AU305"/>
      <c r="AY305" s="20">
        <v>279</v>
      </c>
      <c r="AZ305" s="20">
        <v>10241.107266377094</v>
      </c>
      <c r="BA305" s="20">
        <v>58.892733622906235</v>
      </c>
      <c r="BB305"/>
      <c r="BC305"/>
      <c r="BD305"/>
      <c r="BE305"/>
      <c r="BF305"/>
      <c r="BG305"/>
      <c r="BL305" s="20">
        <v>278</v>
      </c>
      <c r="BM305" s="20">
        <v>12282.338283159595</v>
      </c>
      <c r="BN305" s="20">
        <v>-1282.3382831595954</v>
      </c>
      <c r="BO305"/>
      <c r="BP305"/>
      <c r="BQ305"/>
      <c r="BR305"/>
      <c r="BS305"/>
      <c r="BT305"/>
    </row>
    <row r="306" spans="1:72" x14ac:dyDescent="0.35">
      <c r="A306" s="4">
        <v>305</v>
      </c>
      <c r="B306" s="4" t="s">
        <v>4</v>
      </c>
      <c r="C306" s="5">
        <v>1250</v>
      </c>
      <c r="D306" s="5">
        <v>8750</v>
      </c>
      <c r="N306" s="4">
        <v>305</v>
      </c>
      <c r="O306" s="4" t="s">
        <v>4</v>
      </c>
      <c r="P306" s="4">
        <f t="shared" si="17"/>
        <v>1</v>
      </c>
      <c r="Q306" s="5">
        <v>1250</v>
      </c>
      <c r="R306" s="5">
        <v>8750</v>
      </c>
      <c r="T306" s="20">
        <v>281</v>
      </c>
      <c r="U306" s="20">
        <v>10506.405933998074</v>
      </c>
      <c r="V306" s="20">
        <v>943.59406600192597</v>
      </c>
      <c r="W306"/>
      <c r="X306"/>
      <c r="Y306"/>
      <c r="Z306"/>
      <c r="AA306"/>
      <c r="AB306"/>
      <c r="AE306" s="4">
        <v>306</v>
      </c>
      <c r="AF306" s="4" t="s">
        <v>5</v>
      </c>
      <c r="AG306" s="4">
        <f t="shared" si="16"/>
        <v>0</v>
      </c>
      <c r="AH306" s="5">
        <v>2150</v>
      </c>
      <c r="AI306" s="5">
        <f t="shared" si="18"/>
        <v>4622500</v>
      </c>
      <c r="AJ306" s="5">
        <f t="shared" si="19"/>
        <v>0</v>
      </c>
      <c r="AK306" s="5">
        <v>16600</v>
      </c>
      <c r="AM306" s="20">
        <v>281</v>
      </c>
      <c r="AN306" s="20">
        <v>13410.450581323628</v>
      </c>
      <c r="AO306" s="20">
        <v>289.54941867637172</v>
      </c>
      <c r="AP306"/>
      <c r="AQ306"/>
      <c r="AR306"/>
      <c r="AS306"/>
      <c r="AT306"/>
      <c r="AU306"/>
      <c r="AY306" s="20">
        <v>280</v>
      </c>
      <c r="AZ306" s="20">
        <v>11489.741959412762</v>
      </c>
      <c r="BA306" s="20">
        <v>-39.741959412762299</v>
      </c>
      <c r="BB306"/>
      <c r="BC306"/>
      <c r="BD306"/>
      <c r="BE306"/>
      <c r="BF306"/>
      <c r="BG306"/>
      <c r="BL306" s="20">
        <v>279</v>
      </c>
      <c r="BM306" s="20">
        <v>10014.820457212089</v>
      </c>
      <c r="BN306" s="20">
        <v>285.17954278791149</v>
      </c>
      <c r="BO306"/>
      <c r="BP306"/>
      <c r="BQ306"/>
      <c r="BR306"/>
      <c r="BS306"/>
      <c r="BT306"/>
    </row>
    <row r="307" spans="1:72" x14ac:dyDescent="0.35">
      <c r="A307" s="4">
        <v>306</v>
      </c>
      <c r="B307" s="4" t="s">
        <v>5</v>
      </c>
      <c r="C307" s="5">
        <v>2150</v>
      </c>
      <c r="D307" s="5">
        <v>16600</v>
      </c>
      <c r="N307" s="4">
        <v>306</v>
      </c>
      <c r="O307" s="4" t="s">
        <v>5</v>
      </c>
      <c r="P307" s="4">
        <f t="shared" si="17"/>
        <v>0</v>
      </c>
      <c r="Q307" s="5">
        <v>2150</v>
      </c>
      <c r="R307" s="5">
        <v>16600</v>
      </c>
      <c r="T307" s="20">
        <v>282</v>
      </c>
      <c r="U307" s="20">
        <v>13403.16044046133</v>
      </c>
      <c r="V307" s="20">
        <v>296.83955953867007</v>
      </c>
      <c r="W307"/>
      <c r="X307"/>
      <c r="Y307"/>
      <c r="Z307"/>
      <c r="AA307"/>
      <c r="AB307"/>
      <c r="AE307" s="4">
        <v>307</v>
      </c>
      <c r="AF307" s="4" t="s">
        <v>5</v>
      </c>
      <c r="AG307" s="4">
        <f t="shared" si="16"/>
        <v>0</v>
      </c>
      <c r="AH307" s="5">
        <v>2050</v>
      </c>
      <c r="AI307" s="5">
        <f t="shared" si="18"/>
        <v>4202500</v>
      </c>
      <c r="AJ307" s="5">
        <f t="shared" si="19"/>
        <v>0</v>
      </c>
      <c r="AK307" s="5">
        <v>16100</v>
      </c>
      <c r="AM307" s="20">
        <v>282</v>
      </c>
      <c r="AN307" s="20">
        <v>8410.9238187581832</v>
      </c>
      <c r="AO307" s="20">
        <v>139.07618124181681</v>
      </c>
      <c r="AP307"/>
      <c r="AQ307"/>
      <c r="AR307"/>
      <c r="AS307"/>
      <c r="AT307"/>
      <c r="AU307"/>
      <c r="AY307" s="20">
        <v>281</v>
      </c>
      <c r="AZ307" s="20">
        <v>13001.336029645443</v>
      </c>
      <c r="BA307" s="20">
        <v>698.66397035455702</v>
      </c>
      <c r="BB307"/>
      <c r="BC307"/>
      <c r="BD307"/>
      <c r="BE307"/>
      <c r="BF307"/>
      <c r="BG307"/>
      <c r="BL307" s="20">
        <v>280</v>
      </c>
      <c r="BM307" s="20">
        <v>10983.685054843721</v>
      </c>
      <c r="BN307" s="20">
        <v>466.31494515627855</v>
      </c>
      <c r="BO307"/>
      <c r="BP307"/>
      <c r="BQ307"/>
      <c r="BR307"/>
      <c r="BS307"/>
      <c r="BT307"/>
    </row>
    <row r="308" spans="1:72" x14ac:dyDescent="0.35">
      <c r="A308" s="4">
        <v>307</v>
      </c>
      <c r="B308" s="4" t="s">
        <v>5</v>
      </c>
      <c r="C308" s="5">
        <v>2050</v>
      </c>
      <c r="D308" s="5">
        <v>16100</v>
      </c>
      <c r="N308" s="4">
        <v>307</v>
      </c>
      <c r="O308" s="4" t="s">
        <v>5</v>
      </c>
      <c r="P308" s="4">
        <f t="shared" si="17"/>
        <v>0</v>
      </c>
      <c r="Q308" s="5">
        <v>2050</v>
      </c>
      <c r="R308" s="5">
        <v>16100</v>
      </c>
      <c r="T308" s="20">
        <v>283</v>
      </c>
      <c r="U308" s="20">
        <v>8443.4960022158848</v>
      </c>
      <c r="V308" s="20">
        <v>106.5039977841152</v>
      </c>
      <c r="W308"/>
      <c r="X308"/>
      <c r="Y308"/>
      <c r="Z308"/>
      <c r="AA308"/>
      <c r="AB308"/>
      <c r="AE308" s="4">
        <v>308</v>
      </c>
      <c r="AF308" s="4" t="s">
        <v>5</v>
      </c>
      <c r="AG308" s="4">
        <f t="shared" si="16"/>
        <v>0</v>
      </c>
      <c r="AH308" s="5">
        <v>1650</v>
      </c>
      <c r="AI308" s="5">
        <f t="shared" si="18"/>
        <v>2722500</v>
      </c>
      <c r="AJ308" s="5">
        <f t="shared" si="19"/>
        <v>0</v>
      </c>
      <c r="AK308" s="5">
        <v>14400</v>
      </c>
      <c r="AM308" s="20">
        <v>283</v>
      </c>
      <c r="AN308" s="20">
        <v>7814.1293018617416</v>
      </c>
      <c r="AO308" s="20">
        <v>585.87069813825838</v>
      </c>
      <c r="AP308"/>
      <c r="AQ308"/>
      <c r="AR308"/>
      <c r="AS308"/>
      <c r="AT308"/>
      <c r="AU308"/>
      <c r="AY308" s="20">
        <v>282</v>
      </c>
      <c r="AZ308" s="20">
        <v>8769.7229277707702</v>
      </c>
      <c r="BA308" s="20">
        <v>-219.72292777077018</v>
      </c>
      <c r="BB308"/>
      <c r="BC308"/>
      <c r="BD308"/>
      <c r="BE308"/>
      <c r="BF308"/>
      <c r="BG308"/>
      <c r="BL308" s="20">
        <v>281</v>
      </c>
      <c r="BM308" s="20">
        <v>13028.861104817088</v>
      </c>
      <c r="BN308" s="20">
        <v>671.13889518291217</v>
      </c>
      <c r="BO308"/>
      <c r="BP308"/>
      <c r="BQ308"/>
      <c r="BR308"/>
      <c r="BS308"/>
      <c r="BT308"/>
    </row>
    <row r="309" spans="1:72" x14ac:dyDescent="0.35">
      <c r="A309" s="4">
        <v>308</v>
      </c>
      <c r="B309" s="4" t="s">
        <v>5</v>
      </c>
      <c r="C309" s="5">
        <v>1650</v>
      </c>
      <c r="D309" s="5">
        <v>14400</v>
      </c>
      <c r="N309" s="4">
        <v>308</v>
      </c>
      <c r="O309" s="4" t="s">
        <v>5</v>
      </c>
      <c r="P309" s="4">
        <f t="shared" si="17"/>
        <v>0</v>
      </c>
      <c r="Q309" s="5">
        <v>1650</v>
      </c>
      <c r="R309" s="5">
        <v>14400</v>
      </c>
      <c r="T309" s="20">
        <v>284</v>
      </c>
      <c r="U309" s="20">
        <v>7864.1451009232351</v>
      </c>
      <c r="V309" s="20">
        <v>535.85489907676492</v>
      </c>
      <c r="W309"/>
      <c r="X309"/>
      <c r="Y309"/>
      <c r="Z309"/>
      <c r="AA309"/>
      <c r="AB309"/>
      <c r="AE309" s="4">
        <v>309</v>
      </c>
      <c r="AF309" s="4" t="s">
        <v>5</v>
      </c>
      <c r="AG309" s="4">
        <f t="shared" si="16"/>
        <v>0</v>
      </c>
      <c r="AH309" s="5">
        <v>1350</v>
      </c>
      <c r="AI309" s="5">
        <f t="shared" si="18"/>
        <v>1822500</v>
      </c>
      <c r="AJ309" s="5">
        <f t="shared" si="19"/>
        <v>0</v>
      </c>
      <c r="AK309" s="5">
        <v>12600</v>
      </c>
      <c r="AM309" s="20">
        <v>284</v>
      </c>
      <c r="AN309" s="20">
        <v>11023.272513737858</v>
      </c>
      <c r="AO309" s="20">
        <v>-73.27251373785839</v>
      </c>
      <c r="AP309"/>
      <c r="AQ309"/>
      <c r="AR309"/>
      <c r="AS309"/>
      <c r="AT309"/>
      <c r="AU309"/>
      <c r="AY309" s="20">
        <v>283</v>
      </c>
      <c r="AZ309" s="20">
        <v>8565.6950196318012</v>
      </c>
      <c r="BA309" s="20">
        <v>-165.69501963180119</v>
      </c>
      <c r="BB309"/>
      <c r="BC309"/>
      <c r="BD309"/>
      <c r="BE309"/>
      <c r="BF309"/>
      <c r="BG309"/>
      <c r="BL309" s="20">
        <v>282</v>
      </c>
      <c r="BM309" s="20">
        <v>8997.0957327994784</v>
      </c>
      <c r="BN309" s="20">
        <v>-447.09573279947836</v>
      </c>
      <c r="BO309"/>
      <c r="BP309"/>
      <c r="BQ309"/>
      <c r="BR309"/>
      <c r="BS309"/>
      <c r="BT309"/>
    </row>
    <row r="310" spans="1:72" x14ac:dyDescent="0.35">
      <c r="A310" s="4">
        <v>309</v>
      </c>
      <c r="B310" s="4" t="s">
        <v>5</v>
      </c>
      <c r="C310" s="5">
        <v>1350</v>
      </c>
      <c r="D310" s="5">
        <v>12600</v>
      </c>
      <c r="N310" s="4">
        <v>309</v>
      </c>
      <c r="O310" s="4" t="s">
        <v>5</v>
      </c>
      <c r="P310" s="4">
        <f t="shared" si="17"/>
        <v>0</v>
      </c>
      <c r="Q310" s="5">
        <v>1350</v>
      </c>
      <c r="R310" s="5">
        <v>12600</v>
      </c>
      <c r="T310" s="20">
        <v>285</v>
      </c>
      <c r="U310" s="20">
        <v>11085.756835290724</v>
      </c>
      <c r="V310" s="20">
        <v>-135.75683529072376</v>
      </c>
      <c r="W310"/>
      <c r="X310"/>
      <c r="Y310"/>
      <c r="Z310"/>
      <c r="AA310"/>
      <c r="AB310"/>
      <c r="AE310" s="4">
        <v>310</v>
      </c>
      <c r="AF310" s="4" t="s">
        <v>5</v>
      </c>
      <c r="AG310" s="4">
        <f t="shared" si="16"/>
        <v>0</v>
      </c>
      <c r="AH310" s="5">
        <v>2150</v>
      </c>
      <c r="AI310" s="5">
        <f t="shared" si="18"/>
        <v>4622500</v>
      </c>
      <c r="AJ310" s="5">
        <f t="shared" si="19"/>
        <v>0</v>
      </c>
      <c r="AK310" s="5">
        <v>16800</v>
      </c>
      <c r="AM310" s="20">
        <v>285</v>
      </c>
      <c r="AN310" s="20">
        <v>10499.704627895731</v>
      </c>
      <c r="AO310" s="20">
        <v>-1499.7046278957314</v>
      </c>
      <c r="AP310"/>
      <c r="AQ310"/>
      <c r="AR310"/>
      <c r="AS310"/>
      <c r="AT310"/>
      <c r="AU310"/>
      <c r="AY310" s="20">
        <v>284</v>
      </c>
      <c r="AZ310" s="20">
        <v>11661.006232249209</v>
      </c>
      <c r="BA310" s="20">
        <v>-711.00623224920855</v>
      </c>
      <c r="BB310"/>
      <c r="BC310"/>
      <c r="BD310"/>
      <c r="BE310"/>
      <c r="BF310"/>
      <c r="BG310"/>
      <c r="BL310" s="20">
        <v>283</v>
      </c>
      <c r="BM310" s="20">
        <v>8869.3026532824988</v>
      </c>
      <c r="BN310" s="20">
        <v>-469.3026532824988</v>
      </c>
      <c r="BO310"/>
      <c r="BP310"/>
      <c r="BQ310"/>
      <c r="BR310"/>
      <c r="BS310"/>
      <c r="BT310"/>
    </row>
    <row r="311" spans="1:72" x14ac:dyDescent="0.35">
      <c r="A311" s="4">
        <v>310</v>
      </c>
      <c r="B311" s="4" t="s">
        <v>5</v>
      </c>
      <c r="C311" s="5">
        <v>2150</v>
      </c>
      <c r="D311" s="5">
        <v>16800</v>
      </c>
      <c r="N311" s="4">
        <v>310</v>
      </c>
      <c r="O311" s="4" t="s">
        <v>5</v>
      </c>
      <c r="P311" s="4">
        <f t="shared" si="17"/>
        <v>0</v>
      </c>
      <c r="Q311" s="5">
        <v>2150</v>
      </c>
      <c r="R311" s="5">
        <v>16800</v>
      </c>
      <c r="T311" s="20">
        <v>286</v>
      </c>
      <c r="U311" s="20">
        <v>10471.224156740165</v>
      </c>
      <c r="V311" s="20">
        <v>-1471.2241567401652</v>
      </c>
      <c r="W311"/>
      <c r="X311"/>
      <c r="Y311"/>
      <c r="Z311"/>
      <c r="AA311"/>
      <c r="AB311"/>
      <c r="AE311" s="4">
        <v>311</v>
      </c>
      <c r="AF311" s="4" t="s">
        <v>5</v>
      </c>
      <c r="AG311" s="4">
        <f t="shared" si="16"/>
        <v>0</v>
      </c>
      <c r="AH311" s="5">
        <v>1750</v>
      </c>
      <c r="AI311" s="5">
        <f t="shared" si="18"/>
        <v>3062500</v>
      </c>
      <c r="AJ311" s="5">
        <f t="shared" si="19"/>
        <v>0</v>
      </c>
      <c r="AK311" s="5">
        <v>14200</v>
      </c>
      <c r="AM311" s="20">
        <v>286</v>
      </c>
      <c r="AN311" s="20">
        <v>9306.1155941028483</v>
      </c>
      <c r="AO311" s="20">
        <v>1393.8844058971517</v>
      </c>
      <c r="AP311"/>
      <c r="AQ311"/>
      <c r="AR311"/>
      <c r="AS311"/>
      <c r="AT311"/>
      <c r="AU311"/>
      <c r="AY311" s="20">
        <v>285</v>
      </c>
      <c r="AZ311" s="20">
        <v>9999.8478622718885</v>
      </c>
      <c r="BA311" s="20">
        <v>-999.84786227188852</v>
      </c>
      <c r="BB311"/>
      <c r="BC311"/>
      <c r="BD311"/>
      <c r="BE311"/>
      <c r="BF311"/>
      <c r="BG311"/>
      <c r="BL311" s="20">
        <v>284</v>
      </c>
      <c r="BM311" s="20">
        <v>11291.409783569456</v>
      </c>
      <c r="BN311" s="20">
        <v>-341.40978356945561</v>
      </c>
      <c r="BO311"/>
      <c r="BP311"/>
      <c r="BQ311"/>
      <c r="BR311"/>
      <c r="BS311"/>
      <c r="BT311"/>
    </row>
    <row r="312" spans="1:72" x14ac:dyDescent="0.35">
      <c r="A312" s="4">
        <v>311</v>
      </c>
      <c r="B312" s="4" t="s">
        <v>5</v>
      </c>
      <c r="C312" s="5">
        <v>1750</v>
      </c>
      <c r="D312" s="5">
        <v>14200</v>
      </c>
      <c r="N312" s="4">
        <v>311</v>
      </c>
      <c r="O312" s="4" t="s">
        <v>5</v>
      </c>
      <c r="P312" s="4">
        <f t="shared" si="17"/>
        <v>0</v>
      </c>
      <c r="Q312" s="5">
        <v>1750</v>
      </c>
      <c r="R312" s="5">
        <v>14200</v>
      </c>
      <c r="T312" s="20">
        <v>287</v>
      </c>
      <c r="U312" s="20">
        <v>9312.5223541548621</v>
      </c>
      <c r="V312" s="20">
        <v>1387.4776458451379</v>
      </c>
      <c r="W312"/>
      <c r="X312"/>
      <c r="Y312"/>
      <c r="Z312"/>
      <c r="AA312"/>
      <c r="AB312"/>
      <c r="AE312" s="4">
        <v>312</v>
      </c>
      <c r="AF312" s="4" t="s">
        <v>5</v>
      </c>
      <c r="AG312" s="4">
        <f t="shared" si="16"/>
        <v>0</v>
      </c>
      <c r="AH312" s="5">
        <v>1750</v>
      </c>
      <c r="AI312" s="5">
        <f t="shared" si="18"/>
        <v>3062500</v>
      </c>
      <c r="AJ312" s="5">
        <f t="shared" si="19"/>
        <v>0</v>
      </c>
      <c r="AK312" s="5">
        <v>11600</v>
      </c>
      <c r="AM312" s="20">
        <v>287</v>
      </c>
      <c r="AN312" s="20">
        <v>19676.793008736277</v>
      </c>
      <c r="AO312" s="20">
        <v>3823.2069912637235</v>
      </c>
      <c r="AP312"/>
      <c r="AQ312"/>
      <c r="AR312"/>
      <c r="AS312"/>
      <c r="AT312"/>
      <c r="AU312"/>
      <c r="AY312" s="20">
        <v>286</v>
      </c>
      <c r="AZ312" s="20">
        <v>9198.6284223636831</v>
      </c>
      <c r="BA312" s="20">
        <v>1501.3715776363169</v>
      </c>
      <c r="BB312"/>
      <c r="BC312"/>
      <c r="BD312"/>
      <c r="BE312"/>
      <c r="BF312"/>
      <c r="BG312"/>
      <c r="BL312" s="20">
        <v>285</v>
      </c>
      <c r="BM312" s="20">
        <v>9843.2815311053491</v>
      </c>
      <c r="BN312" s="20">
        <v>-843.28153110534913</v>
      </c>
      <c r="BO312"/>
      <c r="BP312"/>
      <c r="BQ312"/>
      <c r="BR312"/>
      <c r="BS312"/>
      <c r="BT312"/>
    </row>
    <row r="313" spans="1:72" x14ac:dyDescent="0.35">
      <c r="A313" s="4">
        <v>312</v>
      </c>
      <c r="B313" s="4" t="s">
        <v>5</v>
      </c>
      <c r="C313" s="5">
        <v>1750</v>
      </c>
      <c r="D313" s="5">
        <v>11600</v>
      </c>
      <c r="N313" s="4">
        <v>312</v>
      </c>
      <c r="O313" s="4" t="s">
        <v>5</v>
      </c>
      <c r="P313" s="4">
        <f t="shared" si="17"/>
        <v>0</v>
      </c>
      <c r="Q313" s="5">
        <v>1750</v>
      </c>
      <c r="R313" s="5">
        <v>11600</v>
      </c>
      <c r="T313" s="20">
        <v>288</v>
      </c>
      <c r="U313" s="20">
        <v>19486.344904034166</v>
      </c>
      <c r="V313" s="20">
        <v>4013.6550959658343</v>
      </c>
      <c r="W313"/>
      <c r="X313"/>
      <c r="Y313"/>
      <c r="Z313"/>
      <c r="AA313"/>
      <c r="AB313"/>
      <c r="AE313" s="4">
        <v>313</v>
      </c>
      <c r="AF313" s="4" t="s">
        <v>4</v>
      </c>
      <c r="AG313" s="4">
        <f t="shared" si="16"/>
        <v>1</v>
      </c>
      <c r="AH313" s="5">
        <v>1300</v>
      </c>
      <c r="AI313" s="5">
        <f t="shared" si="18"/>
        <v>1690000</v>
      </c>
      <c r="AJ313" s="5">
        <f t="shared" si="19"/>
        <v>1300</v>
      </c>
      <c r="AK313" s="5">
        <v>8500</v>
      </c>
      <c r="AM313" s="20">
        <v>288</v>
      </c>
      <c r="AN313" s="20">
        <v>8410.9238187581832</v>
      </c>
      <c r="AO313" s="20">
        <v>-910.92381875818319</v>
      </c>
      <c r="AP313"/>
      <c r="AQ313"/>
      <c r="AR313"/>
      <c r="AS313"/>
      <c r="AT313"/>
      <c r="AU313"/>
      <c r="AY313" s="20">
        <v>287</v>
      </c>
      <c r="AZ313" s="20">
        <v>21507.965222619583</v>
      </c>
      <c r="BA313" s="20">
        <v>1992.0347773804169</v>
      </c>
      <c r="BB313"/>
      <c r="BC313"/>
      <c r="BD313"/>
      <c r="BE313"/>
      <c r="BF313"/>
      <c r="BG313"/>
      <c r="BL313" s="20">
        <v>286</v>
      </c>
      <c r="BM313" s="20">
        <v>9283.7639282645778</v>
      </c>
      <c r="BN313" s="20">
        <v>1416.2360717354222</v>
      </c>
      <c r="BO313"/>
      <c r="BP313"/>
      <c r="BQ313"/>
      <c r="BR313"/>
      <c r="BS313"/>
      <c r="BT313"/>
    </row>
    <row r="314" spans="1:72" x14ac:dyDescent="0.35">
      <c r="A314" s="4">
        <v>313</v>
      </c>
      <c r="B314" s="4" t="s">
        <v>4</v>
      </c>
      <c r="C314" s="5">
        <v>1300</v>
      </c>
      <c r="D314" s="5">
        <v>8500</v>
      </c>
      <c r="N314" s="4">
        <v>313</v>
      </c>
      <c r="O314" s="4" t="s">
        <v>4</v>
      </c>
      <c r="P314" s="4">
        <f t="shared" si="17"/>
        <v>1</v>
      </c>
      <c r="Q314" s="5">
        <v>1300</v>
      </c>
      <c r="R314" s="5">
        <v>8500</v>
      </c>
      <c r="T314" s="20">
        <v>289</v>
      </c>
      <c r="U314" s="20">
        <v>8443.4960022158848</v>
      </c>
      <c r="V314" s="20">
        <v>-943.4960022158848</v>
      </c>
      <c r="W314"/>
      <c r="X314"/>
      <c r="Y314"/>
      <c r="Z314"/>
      <c r="AA314"/>
      <c r="AB314"/>
      <c r="AE314" s="4">
        <v>314</v>
      </c>
      <c r="AF314" s="4" t="s">
        <v>4</v>
      </c>
      <c r="AG314" s="4">
        <f t="shared" si="16"/>
        <v>1</v>
      </c>
      <c r="AH314" s="5">
        <v>1750</v>
      </c>
      <c r="AI314" s="5">
        <f t="shared" si="18"/>
        <v>3062500</v>
      </c>
      <c r="AJ314" s="5">
        <f t="shared" si="19"/>
        <v>1750</v>
      </c>
      <c r="AK314" s="5">
        <v>10100</v>
      </c>
      <c r="AM314" s="20">
        <v>289</v>
      </c>
      <c r="AN314" s="20">
        <v>9306.1155941028483</v>
      </c>
      <c r="AO314" s="20">
        <v>-306.11559410284826</v>
      </c>
      <c r="AP314"/>
      <c r="AQ314"/>
      <c r="AR314"/>
      <c r="AS314"/>
      <c r="AT314"/>
      <c r="AU314"/>
      <c r="AY314" s="20">
        <v>288</v>
      </c>
      <c r="AZ314" s="20">
        <v>8769.7229277707702</v>
      </c>
      <c r="BA314" s="20">
        <v>-1269.7229277707702</v>
      </c>
      <c r="BB314"/>
      <c r="BC314"/>
      <c r="BD314"/>
      <c r="BE314"/>
      <c r="BF314"/>
      <c r="BG314"/>
      <c r="BL314" s="20">
        <v>287</v>
      </c>
      <c r="BM314" s="20">
        <v>21445.801016391084</v>
      </c>
      <c r="BN314" s="20">
        <v>2054.198983608916</v>
      </c>
      <c r="BO314"/>
      <c r="BP314"/>
      <c r="BQ314"/>
      <c r="BR314"/>
      <c r="BS314"/>
      <c r="BT314"/>
    </row>
    <row r="315" spans="1:72" x14ac:dyDescent="0.35">
      <c r="A315" s="4">
        <v>314</v>
      </c>
      <c r="B315" s="4" t="s">
        <v>4</v>
      </c>
      <c r="C315" s="5">
        <v>1750</v>
      </c>
      <c r="D315" s="5">
        <v>10100</v>
      </c>
      <c r="N315" s="4">
        <v>314</v>
      </c>
      <c r="O315" s="4" t="s">
        <v>4</v>
      </c>
      <c r="P315" s="4">
        <f t="shared" si="17"/>
        <v>1</v>
      </c>
      <c r="Q315" s="5">
        <v>1750</v>
      </c>
      <c r="R315" s="5">
        <v>10100</v>
      </c>
      <c r="T315" s="20">
        <v>290</v>
      </c>
      <c r="U315" s="20">
        <v>9312.5223541548621</v>
      </c>
      <c r="V315" s="20">
        <v>-312.52235415486211</v>
      </c>
      <c r="W315"/>
      <c r="X315"/>
      <c r="Y315"/>
      <c r="Z315"/>
      <c r="AA315"/>
      <c r="AB315"/>
      <c r="AE315" s="4">
        <v>315</v>
      </c>
      <c r="AF315" s="4" t="s">
        <v>4</v>
      </c>
      <c r="AG315" s="4">
        <f t="shared" si="16"/>
        <v>1</v>
      </c>
      <c r="AH315" s="5">
        <v>1200</v>
      </c>
      <c r="AI315" s="5">
        <f t="shared" si="18"/>
        <v>1440000</v>
      </c>
      <c r="AJ315" s="5">
        <f t="shared" si="19"/>
        <v>1200</v>
      </c>
      <c r="AK315" s="5">
        <v>8700</v>
      </c>
      <c r="AM315" s="20">
        <v>290</v>
      </c>
      <c r="AN315" s="20">
        <v>14902.436873564735</v>
      </c>
      <c r="AO315" s="20">
        <v>-402.43687356473492</v>
      </c>
      <c r="AP315"/>
      <c r="AQ315"/>
      <c r="AR315"/>
      <c r="AS315"/>
      <c r="AT315"/>
      <c r="AU315"/>
      <c r="AY315" s="20">
        <v>289</v>
      </c>
      <c r="AZ315" s="20">
        <v>9198.6284223636831</v>
      </c>
      <c r="BA315" s="20">
        <v>-198.62842236368306</v>
      </c>
      <c r="BB315"/>
      <c r="BC315"/>
      <c r="BD315"/>
      <c r="BE315"/>
      <c r="BF315"/>
      <c r="BG315"/>
      <c r="BL315" s="20">
        <v>288</v>
      </c>
      <c r="BM315" s="20">
        <v>8997.0957327994784</v>
      </c>
      <c r="BN315" s="20">
        <v>-1497.0957327994784</v>
      </c>
      <c r="BO315"/>
      <c r="BP315"/>
      <c r="BQ315"/>
      <c r="BR315"/>
      <c r="BS315"/>
      <c r="BT315"/>
    </row>
    <row r="316" spans="1:72" x14ac:dyDescent="0.35">
      <c r="A316" s="4">
        <v>315</v>
      </c>
      <c r="B316" s="4" t="s">
        <v>4</v>
      </c>
      <c r="C316" s="5">
        <v>1200</v>
      </c>
      <c r="D316" s="5">
        <v>8700</v>
      </c>
      <c r="N316" s="4">
        <v>315</v>
      </c>
      <c r="O316" s="4" t="s">
        <v>4</v>
      </c>
      <c r="P316" s="4">
        <f t="shared" si="17"/>
        <v>1</v>
      </c>
      <c r="Q316" s="5">
        <v>1200</v>
      </c>
      <c r="R316" s="5">
        <v>8700</v>
      </c>
      <c r="T316" s="20">
        <v>291</v>
      </c>
      <c r="U316" s="20">
        <v>14851.537693692957</v>
      </c>
      <c r="V316" s="20">
        <v>-351.53769369295696</v>
      </c>
      <c r="W316"/>
      <c r="X316"/>
      <c r="Y316"/>
      <c r="Z316"/>
      <c r="AA316"/>
      <c r="AB316"/>
      <c r="AE316" s="4">
        <v>316</v>
      </c>
      <c r="AF316" s="4" t="s">
        <v>5</v>
      </c>
      <c r="AG316" s="4">
        <f t="shared" si="16"/>
        <v>0</v>
      </c>
      <c r="AH316" s="5">
        <v>2350</v>
      </c>
      <c r="AI316" s="5">
        <f t="shared" si="18"/>
        <v>5522500</v>
      </c>
      <c r="AJ316" s="5">
        <f t="shared" si="19"/>
        <v>0</v>
      </c>
      <c r="AK316" s="5">
        <v>20500</v>
      </c>
      <c r="AM316" s="20">
        <v>291</v>
      </c>
      <c r="AN316" s="20">
        <v>8410.9238187581832</v>
      </c>
      <c r="AO316" s="20">
        <v>-960.92381875818319</v>
      </c>
      <c r="AP316"/>
      <c r="AQ316"/>
      <c r="AR316"/>
      <c r="AS316"/>
      <c r="AT316"/>
      <c r="AU316"/>
      <c r="AY316" s="20">
        <v>290</v>
      </c>
      <c r="AZ316" s="20">
        <v>14371.451226684076</v>
      </c>
      <c r="BA316" s="20">
        <v>128.54877331592434</v>
      </c>
      <c r="BB316"/>
      <c r="BC316"/>
      <c r="BD316"/>
      <c r="BE316"/>
      <c r="BF316"/>
      <c r="BG316"/>
      <c r="BL316" s="20">
        <v>289</v>
      </c>
      <c r="BM316" s="20">
        <v>9283.7639282645778</v>
      </c>
      <c r="BN316" s="20">
        <v>-283.76392826457777</v>
      </c>
      <c r="BO316"/>
      <c r="BP316"/>
      <c r="BQ316"/>
      <c r="BR316"/>
      <c r="BS316"/>
      <c r="BT316"/>
    </row>
    <row r="317" spans="1:72" x14ac:dyDescent="0.35">
      <c r="A317" s="4">
        <v>316</v>
      </c>
      <c r="B317" s="4" t="s">
        <v>5</v>
      </c>
      <c r="C317" s="5">
        <v>2350</v>
      </c>
      <c r="D317" s="5">
        <v>20500</v>
      </c>
      <c r="N317" s="4">
        <v>316</v>
      </c>
      <c r="O317" s="4" t="s">
        <v>5</v>
      </c>
      <c r="P317" s="4">
        <f t="shared" si="17"/>
        <v>0</v>
      </c>
      <c r="Q317" s="5">
        <v>2350</v>
      </c>
      <c r="R317" s="5">
        <v>20500</v>
      </c>
      <c r="T317" s="20">
        <v>292</v>
      </c>
      <c r="U317" s="20">
        <v>8443.4960022158848</v>
      </c>
      <c r="V317" s="20">
        <v>-993.4960022158848</v>
      </c>
      <c r="W317"/>
      <c r="X317"/>
      <c r="Y317"/>
      <c r="Z317"/>
      <c r="AA317"/>
      <c r="AB317"/>
      <c r="AE317" s="4">
        <v>317</v>
      </c>
      <c r="AF317" s="4" t="s">
        <v>4</v>
      </c>
      <c r="AG317" s="4">
        <f t="shared" si="16"/>
        <v>1</v>
      </c>
      <c r="AH317" s="5">
        <v>1000</v>
      </c>
      <c r="AI317" s="5">
        <f t="shared" si="18"/>
        <v>1000000</v>
      </c>
      <c r="AJ317" s="5">
        <f t="shared" si="19"/>
        <v>1000</v>
      </c>
      <c r="AK317" s="5">
        <v>9150</v>
      </c>
      <c r="AM317" s="20">
        <v>292</v>
      </c>
      <c r="AN317" s="20">
        <v>13112.053322875408</v>
      </c>
      <c r="AO317" s="20">
        <v>-1262.0533228754084</v>
      </c>
      <c r="AP317"/>
      <c r="AQ317"/>
      <c r="AR317"/>
      <c r="AS317"/>
      <c r="AT317"/>
      <c r="AU317"/>
      <c r="AY317" s="20">
        <v>291</v>
      </c>
      <c r="AZ317" s="20">
        <v>8769.7229277707702</v>
      </c>
      <c r="BA317" s="20">
        <v>-1319.7229277707702</v>
      </c>
      <c r="BB317"/>
      <c r="BC317"/>
      <c r="BD317"/>
      <c r="BE317"/>
      <c r="BF317"/>
      <c r="BG317"/>
      <c r="BL317" s="20">
        <v>290</v>
      </c>
      <c r="BM317" s="20">
        <v>14526.34201075192</v>
      </c>
      <c r="BN317" s="20">
        <v>-26.342010751919588</v>
      </c>
      <c r="BO317"/>
      <c r="BP317"/>
      <c r="BQ317"/>
      <c r="BR317"/>
      <c r="BS317"/>
      <c r="BT317"/>
    </row>
    <row r="318" spans="1:72" x14ac:dyDescent="0.35">
      <c r="A318" s="4">
        <v>317</v>
      </c>
      <c r="B318" s="4" t="s">
        <v>4</v>
      </c>
      <c r="C318" s="5">
        <v>1000</v>
      </c>
      <c r="D318" s="5">
        <v>9150</v>
      </c>
      <c r="N318" s="4">
        <v>317</v>
      </c>
      <c r="O318" s="4" t="s">
        <v>4</v>
      </c>
      <c r="P318" s="4">
        <f t="shared" si="17"/>
        <v>1</v>
      </c>
      <c r="Q318" s="5">
        <v>1000</v>
      </c>
      <c r="R318" s="5">
        <v>9150</v>
      </c>
      <c r="T318" s="20">
        <v>293</v>
      </c>
      <c r="U318" s="20">
        <v>13113.484989815004</v>
      </c>
      <c r="V318" s="20">
        <v>-1263.4849898150042</v>
      </c>
      <c r="W318"/>
      <c r="X318"/>
      <c r="Y318"/>
      <c r="Z318"/>
      <c r="AA318"/>
      <c r="AB318"/>
      <c r="AE318" s="4">
        <v>318</v>
      </c>
      <c r="AF318" s="4" t="s">
        <v>5</v>
      </c>
      <c r="AG318" s="4">
        <f t="shared" si="16"/>
        <v>0</v>
      </c>
      <c r="AH318" s="5">
        <v>1900</v>
      </c>
      <c r="AI318" s="5">
        <f t="shared" si="18"/>
        <v>3610000</v>
      </c>
      <c r="AJ318" s="5">
        <f t="shared" si="19"/>
        <v>0</v>
      </c>
      <c r="AK318" s="5">
        <v>13700</v>
      </c>
      <c r="AM318" s="20">
        <v>293</v>
      </c>
      <c r="AN318" s="20">
        <v>9306.1155941028483</v>
      </c>
      <c r="AO318" s="20">
        <v>-906.11559410284826</v>
      </c>
      <c r="AP318"/>
      <c r="AQ318"/>
      <c r="AR318"/>
      <c r="AS318"/>
      <c r="AT318"/>
      <c r="AU318"/>
      <c r="AY318" s="20">
        <v>292</v>
      </c>
      <c r="AZ318" s="20">
        <v>12776.458443191499</v>
      </c>
      <c r="BA318" s="20">
        <v>-926.4584431914991</v>
      </c>
      <c r="BB318"/>
      <c r="BC318"/>
      <c r="BD318"/>
      <c r="BE318"/>
      <c r="BF318"/>
      <c r="BG318"/>
      <c r="BL318" s="20">
        <v>291</v>
      </c>
      <c r="BM318" s="20">
        <v>8997.0957327994784</v>
      </c>
      <c r="BN318" s="20">
        <v>-1547.0957327994784</v>
      </c>
      <c r="BO318"/>
      <c r="BP318"/>
      <c r="BQ318"/>
      <c r="BR318"/>
      <c r="BS318"/>
      <c r="BT318"/>
    </row>
    <row r="319" spans="1:72" x14ac:dyDescent="0.35">
      <c r="A319" s="4">
        <v>318</v>
      </c>
      <c r="B319" s="4" t="s">
        <v>5</v>
      </c>
      <c r="C319" s="5">
        <v>1900</v>
      </c>
      <c r="D319" s="5">
        <v>13700</v>
      </c>
      <c r="N319" s="4">
        <v>318</v>
      </c>
      <c r="O319" s="4" t="s">
        <v>5</v>
      </c>
      <c r="P319" s="4">
        <f t="shared" si="17"/>
        <v>0</v>
      </c>
      <c r="Q319" s="5">
        <v>1900</v>
      </c>
      <c r="R319" s="5">
        <v>13700</v>
      </c>
      <c r="T319" s="20">
        <v>294</v>
      </c>
      <c r="U319" s="20">
        <v>9312.5223541548621</v>
      </c>
      <c r="V319" s="20">
        <v>-912.52235415486211</v>
      </c>
      <c r="W319"/>
      <c r="X319"/>
      <c r="Y319"/>
      <c r="Z319"/>
      <c r="AA319"/>
      <c r="AB319"/>
      <c r="AE319" s="4">
        <v>319</v>
      </c>
      <c r="AF319" s="4" t="s">
        <v>5</v>
      </c>
      <c r="AG319" s="4">
        <f t="shared" si="16"/>
        <v>0</v>
      </c>
      <c r="AH319" s="5">
        <v>1550</v>
      </c>
      <c r="AI319" s="5">
        <f t="shared" si="18"/>
        <v>2402500</v>
      </c>
      <c r="AJ319" s="5">
        <f t="shared" si="19"/>
        <v>0</v>
      </c>
      <c r="AK319" s="5">
        <v>10200</v>
      </c>
      <c r="AM319" s="20">
        <v>294</v>
      </c>
      <c r="AN319" s="20">
        <v>11918.464289082523</v>
      </c>
      <c r="AO319" s="20">
        <v>381.53571091747654</v>
      </c>
      <c r="AP319"/>
      <c r="AQ319"/>
      <c r="AR319"/>
      <c r="AS319"/>
      <c r="AT319"/>
      <c r="AU319"/>
      <c r="AY319" s="20">
        <v>293</v>
      </c>
      <c r="AZ319" s="20">
        <v>9198.6284223636831</v>
      </c>
      <c r="BA319" s="20">
        <v>-798.62842236368306</v>
      </c>
      <c r="BB319"/>
      <c r="BC319"/>
      <c r="BD319"/>
      <c r="BE319"/>
      <c r="BF319"/>
      <c r="BG319"/>
      <c r="BL319" s="20">
        <v>292</v>
      </c>
      <c r="BM319" s="20">
        <v>12767.356354105974</v>
      </c>
      <c r="BN319" s="20">
        <v>-917.35635410597388</v>
      </c>
      <c r="BO319"/>
      <c r="BP319"/>
      <c r="BQ319"/>
      <c r="BR319"/>
      <c r="BS319"/>
      <c r="BT319"/>
    </row>
    <row r="320" spans="1:72" x14ac:dyDescent="0.35">
      <c r="A320" s="4">
        <v>319</v>
      </c>
      <c r="B320" s="4" t="s">
        <v>5</v>
      </c>
      <c r="C320" s="5">
        <v>1550</v>
      </c>
      <c r="D320" s="5">
        <v>10200</v>
      </c>
      <c r="N320" s="4">
        <v>319</v>
      </c>
      <c r="O320" s="4" t="s">
        <v>5</v>
      </c>
      <c r="P320" s="4">
        <f t="shared" si="17"/>
        <v>0</v>
      </c>
      <c r="Q320" s="5">
        <v>1550</v>
      </c>
      <c r="R320" s="5">
        <v>10200</v>
      </c>
      <c r="T320" s="20">
        <v>295</v>
      </c>
      <c r="U320" s="20">
        <v>11954.783187229701</v>
      </c>
      <c r="V320" s="20">
        <v>345.21681277029893</v>
      </c>
      <c r="W320"/>
      <c r="X320"/>
      <c r="Y320"/>
      <c r="Z320"/>
      <c r="AA320"/>
      <c r="AB320"/>
      <c r="AE320" s="4">
        <v>320</v>
      </c>
      <c r="AF320" s="4" t="s">
        <v>5</v>
      </c>
      <c r="AG320" s="4">
        <f t="shared" si="16"/>
        <v>0</v>
      </c>
      <c r="AH320" s="5">
        <v>2000</v>
      </c>
      <c r="AI320" s="5">
        <f t="shared" si="18"/>
        <v>4000000</v>
      </c>
      <c r="AJ320" s="5">
        <f t="shared" si="19"/>
        <v>0</v>
      </c>
      <c r="AK320" s="5">
        <v>15700</v>
      </c>
      <c r="AM320" s="20">
        <v>295</v>
      </c>
      <c r="AN320" s="20">
        <v>14305.642356668293</v>
      </c>
      <c r="AO320" s="20">
        <v>-105.64235666829336</v>
      </c>
      <c r="AP320"/>
      <c r="AQ320"/>
      <c r="AR320"/>
      <c r="AS320"/>
      <c r="AT320"/>
      <c r="AU320"/>
      <c r="AY320" s="20">
        <v>294</v>
      </c>
      <c r="AZ320" s="20">
        <v>12040.766273888337</v>
      </c>
      <c r="BA320" s="20">
        <v>259.23372611166269</v>
      </c>
      <c r="BB320"/>
      <c r="BC320"/>
      <c r="BD320"/>
      <c r="BE320"/>
      <c r="BF320"/>
      <c r="BG320"/>
      <c r="BL320" s="20">
        <v>293</v>
      </c>
      <c r="BM320" s="20">
        <v>9283.7639282645778</v>
      </c>
      <c r="BN320" s="20">
        <v>-883.76392826457777</v>
      </c>
      <c r="BO320"/>
      <c r="BP320"/>
      <c r="BQ320"/>
      <c r="BR320"/>
      <c r="BS320"/>
      <c r="BT320"/>
    </row>
    <row r="321" spans="1:72" x14ac:dyDescent="0.35">
      <c r="A321" s="4">
        <v>320</v>
      </c>
      <c r="B321" s="4" t="s">
        <v>5</v>
      </c>
      <c r="C321" s="5">
        <v>2000</v>
      </c>
      <c r="D321" s="5">
        <v>15700</v>
      </c>
      <c r="N321" s="4">
        <v>320</v>
      </c>
      <c r="O321" s="4" t="s">
        <v>5</v>
      </c>
      <c r="P321" s="4">
        <f t="shared" si="17"/>
        <v>0</v>
      </c>
      <c r="Q321" s="5">
        <v>2000</v>
      </c>
      <c r="R321" s="5">
        <v>15700</v>
      </c>
      <c r="T321" s="20">
        <v>296</v>
      </c>
      <c r="U321" s="20">
        <v>14272.186792400305</v>
      </c>
      <c r="V321" s="20">
        <v>-72.186792400305421</v>
      </c>
      <c r="W321"/>
      <c r="X321"/>
      <c r="Y321"/>
      <c r="Z321"/>
      <c r="AA321"/>
      <c r="AB321"/>
      <c r="AE321" s="4">
        <v>321</v>
      </c>
      <c r="AF321" s="4" t="s">
        <v>5</v>
      </c>
      <c r="AG321" s="4">
        <f t="shared" si="16"/>
        <v>0</v>
      </c>
      <c r="AH321" s="5">
        <v>1100</v>
      </c>
      <c r="AI321" s="5">
        <f t="shared" si="18"/>
        <v>1210000</v>
      </c>
      <c r="AJ321" s="5">
        <f t="shared" si="19"/>
        <v>0</v>
      </c>
      <c r="AK321" s="5">
        <v>11800</v>
      </c>
      <c r="AM321" s="20">
        <v>296</v>
      </c>
      <c r="AN321" s="20">
        <v>10499.704627895731</v>
      </c>
      <c r="AO321" s="20">
        <v>100.29537210426861</v>
      </c>
      <c r="AP321"/>
      <c r="AQ321"/>
      <c r="AR321"/>
      <c r="AS321"/>
      <c r="AT321"/>
      <c r="AU321"/>
      <c r="AY321" s="20">
        <v>295</v>
      </c>
      <c r="AZ321" s="20">
        <v>13774.259694914839</v>
      </c>
      <c r="BA321" s="20">
        <v>425.7403050851608</v>
      </c>
      <c r="BB321"/>
      <c r="BC321"/>
      <c r="BD321"/>
      <c r="BE321"/>
      <c r="BF321"/>
      <c r="BG321"/>
      <c r="BL321" s="20">
        <v>294</v>
      </c>
      <c r="BM321" s="20">
        <v>11847.975452847688</v>
      </c>
      <c r="BN321" s="20">
        <v>452.02454715231215</v>
      </c>
      <c r="BO321"/>
      <c r="BP321"/>
      <c r="BQ321"/>
      <c r="BR321"/>
      <c r="BS321"/>
      <c r="BT321"/>
    </row>
    <row r="322" spans="1:72" x14ac:dyDescent="0.35">
      <c r="A322" s="4">
        <v>321</v>
      </c>
      <c r="B322" s="4" t="s">
        <v>5</v>
      </c>
      <c r="C322" s="5">
        <v>1100</v>
      </c>
      <c r="D322" s="5">
        <v>11800</v>
      </c>
      <c r="N322" s="4">
        <v>321</v>
      </c>
      <c r="O322" s="4" t="s">
        <v>5</v>
      </c>
      <c r="P322" s="4">
        <f t="shared" si="17"/>
        <v>0</v>
      </c>
      <c r="Q322" s="5">
        <v>1100</v>
      </c>
      <c r="R322" s="5">
        <v>11800</v>
      </c>
      <c r="T322" s="20">
        <v>297</v>
      </c>
      <c r="U322" s="20">
        <v>10471.224156740165</v>
      </c>
      <c r="V322" s="20">
        <v>128.7758432598348</v>
      </c>
      <c r="W322"/>
      <c r="X322"/>
      <c r="Y322"/>
      <c r="Z322"/>
      <c r="AA322"/>
      <c r="AB322"/>
      <c r="AE322" s="4">
        <v>322</v>
      </c>
      <c r="AF322" s="4" t="s">
        <v>4</v>
      </c>
      <c r="AG322" s="4">
        <f t="shared" ref="AG322:AG385" si="20">IF(AF322=AG$1,1,0)</f>
        <v>1</v>
      </c>
      <c r="AH322" s="5">
        <v>1700</v>
      </c>
      <c r="AI322" s="5">
        <f t="shared" si="18"/>
        <v>2890000</v>
      </c>
      <c r="AJ322" s="5">
        <f t="shared" si="19"/>
        <v>1700</v>
      </c>
      <c r="AK322" s="5">
        <v>9400</v>
      </c>
      <c r="AM322" s="20">
        <v>297</v>
      </c>
      <c r="AN322" s="20">
        <v>11023.272513737858</v>
      </c>
      <c r="AO322" s="20">
        <v>326.72748626214161</v>
      </c>
      <c r="AP322"/>
      <c r="AQ322"/>
      <c r="AR322"/>
      <c r="AS322"/>
      <c r="AT322"/>
      <c r="AU322"/>
      <c r="AY322" s="20">
        <v>296</v>
      </c>
      <c r="AZ322" s="20">
        <v>9999.8478622718885</v>
      </c>
      <c r="BA322" s="20">
        <v>600.15213772811148</v>
      </c>
      <c r="BB322"/>
      <c r="BC322"/>
      <c r="BD322"/>
      <c r="BE322"/>
      <c r="BF322"/>
      <c r="BG322"/>
      <c r="BL322" s="20">
        <v>295</v>
      </c>
      <c r="BM322" s="20">
        <v>13889.358217902136</v>
      </c>
      <c r="BN322" s="20">
        <v>310.64178209786405</v>
      </c>
      <c r="BO322"/>
      <c r="BP322"/>
      <c r="BQ322"/>
      <c r="BR322"/>
      <c r="BS322"/>
      <c r="BT322"/>
    </row>
    <row r="323" spans="1:72" x14ac:dyDescent="0.35">
      <c r="A323" s="4">
        <v>322</v>
      </c>
      <c r="B323" s="4" t="s">
        <v>4</v>
      </c>
      <c r="C323" s="5">
        <v>1700</v>
      </c>
      <c r="D323" s="5">
        <v>9400</v>
      </c>
      <c r="N323" s="4">
        <v>322</v>
      </c>
      <c r="O323" s="4" t="s">
        <v>4</v>
      </c>
      <c r="P323" s="4">
        <f t="shared" ref="P323:P386" si="21">IF(O323=P$1,1,0)</f>
        <v>1</v>
      </c>
      <c r="Q323" s="5">
        <v>1700</v>
      </c>
      <c r="R323" s="5">
        <v>9400</v>
      </c>
      <c r="T323" s="20">
        <v>298</v>
      </c>
      <c r="U323" s="20">
        <v>11085.756835290724</v>
      </c>
      <c r="V323" s="20">
        <v>264.24316470927624</v>
      </c>
      <c r="W323"/>
      <c r="X323"/>
      <c r="Y323"/>
      <c r="Z323"/>
      <c r="AA323"/>
      <c r="AB323"/>
      <c r="AE323" s="4">
        <v>323</v>
      </c>
      <c r="AF323" s="4" t="s">
        <v>5</v>
      </c>
      <c r="AG323" s="4">
        <f t="shared" si="20"/>
        <v>0</v>
      </c>
      <c r="AH323" s="5">
        <v>1650</v>
      </c>
      <c r="AI323" s="5">
        <f t="shared" ref="AI323:AI386" si="22">AH323^2</f>
        <v>2722500</v>
      </c>
      <c r="AJ323" s="5">
        <f t="shared" ref="AJ323:AJ386" si="23">AG323*AH323</f>
        <v>0</v>
      </c>
      <c r="AK323" s="5">
        <v>14900</v>
      </c>
      <c r="AM323" s="20">
        <v>298</v>
      </c>
      <c r="AN323" s="20">
        <v>18483.20397494339</v>
      </c>
      <c r="AO323" s="20">
        <v>2266.7960250566102</v>
      </c>
      <c r="AP323"/>
      <c r="AQ323"/>
      <c r="AR323"/>
      <c r="AS323"/>
      <c r="AT323"/>
      <c r="AU323"/>
      <c r="AY323" s="20">
        <v>297</v>
      </c>
      <c r="AZ323" s="20">
        <v>11661.006232249209</v>
      </c>
      <c r="BA323" s="20">
        <v>-311.00623224920855</v>
      </c>
      <c r="BB323"/>
      <c r="BC323"/>
      <c r="BD323"/>
      <c r="BE323"/>
      <c r="BF323"/>
      <c r="BG323"/>
      <c r="BL323" s="20">
        <v>296</v>
      </c>
      <c r="BM323" s="20">
        <v>9843.2815311053491</v>
      </c>
      <c r="BN323" s="20">
        <v>756.71846889465087</v>
      </c>
      <c r="BO323"/>
      <c r="BP323"/>
      <c r="BQ323"/>
      <c r="BR323"/>
      <c r="BS323"/>
      <c r="BT323"/>
    </row>
    <row r="324" spans="1:72" x14ac:dyDescent="0.35">
      <c r="A324" s="4">
        <v>323</v>
      </c>
      <c r="B324" s="4" t="s">
        <v>5</v>
      </c>
      <c r="C324" s="5">
        <v>1650</v>
      </c>
      <c r="D324" s="5">
        <v>14900</v>
      </c>
      <c r="N324" s="4">
        <v>323</v>
      </c>
      <c r="O324" s="4" t="s">
        <v>5</v>
      </c>
      <c r="P324" s="4">
        <f t="shared" si="21"/>
        <v>0</v>
      </c>
      <c r="Q324" s="5">
        <v>1650</v>
      </c>
      <c r="R324" s="5">
        <v>14900</v>
      </c>
      <c r="T324" s="20">
        <v>299</v>
      </c>
      <c r="U324" s="20">
        <v>18327.643101448863</v>
      </c>
      <c r="V324" s="20">
        <v>2422.3568985511374</v>
      </c>
      <c r="W324"/>
      <c r="X324"/>
      <c r="Y324"/>
      <c r="Z324"/>
      <c r="AA324"/>
      <c r="AB324"/>
      <c r="AE324" s="4">
        <v>324</v>
      </c>
      <c r="AF324" s="4" t="s">
        <v>5</v>
      </c>
      <c r="AG324" s="4">
        <f t="shared" si="20"/>
        <v>0</v>
      </c>
      <c r="AH324" s="5">
        <v>1200</v>
      </c>
      <c r="AI324" s="5">
        <f t="shared" si="22"/>
        <v>1440000</v>
      </c>
      <c r="AJ324" s="5">
        <f t="shared" si="23"/>
        <v>0</v>
      </c>
      <c r="AK324" s="5">
        <v>12400</v>
      </c>
      <c r="AM324" s="20">
        <v>299</v>
      </c>
      <c r="AN324" s="20">
        <v>15797.628648909398</v>
      </c>
      <c r="AO324" s="20">
        <v>-1497.6286489093982</v>
      </c>
      <c r="AP324"/>
      <c r="AQ324"/>
      <c r="AR324"/>
      <c r="AS324"/>
      <c r="AT324"/>
      <c r="AU324"/>
      <c r="AY324" s="20">
        <v>298</v>
      </c>
      <c r="AZ324" s="20">
        <v>19330.673100005442</v>
      </c>
      <c r="BA324" s="20">
        <v>1419.3268999945576</v>
      </c>
      <c r="BB324"/>
      <c r="BC324"/>
      <c r="BD324"/>
      <c r="BE324"/>
      <c r="BF324"/>
      <c r="BG324"/>
      <c r="BL324" s="20">
        <v>297</v>
      </c>
      <c r="BM324" s="20">
        <v>11291.409783569456</v>
      </c>
      <c r="BN324" s="20">
        <v>58.590216430544388</v>
      </c>
      <c r="BO324"/>
      <c r="BP324"/>
      <c r="BQ324"/>
      <c r="BR324"/>
      <c r="BS324"/>
      <c r="BT324"/>
    </row>
    <row r="325" spans="1:72" x14ac:dyDescent="0.35">
      <c r="A325" s="4">
        <v>324</v>
      </c>
      <c r="B325" s="4" t="s">
        <v>5</v>
      </c>
      <c r="C325" s="5">
        <v>1200</v>
      </c>
      <c r="D325" s="5">
        <v>12400</v>
      </c>
      <c r="N325" s="4">
        <v>324</v>
      </c>
      <c r="O325" s="4" t="s">
        <v>5</v>
      </c>
      <c r="P325" s="4">
        <f t="shared" si="21"/>
        <v>0</v>
      </c>
      <c r="Q325" s="5">
        <v>1200</v>
      </c>
      <c r="R325" s="5">
        <v>12400</v>
      </c>
      <c r="T325" s="20">
        <v>300</v>
      </c>
      <c r="U325" s="20">
        <v>15720.564045631934</v>
      </c>
      <c r="V325" s="20">
        <v>-1420.5640456319343</v>
      </c>
      <c r="W325"/>
      <c r="X325"/>
      <c r="Y325"/>
      <c r="Z325"/>
      <c r="AA325"/>
      <c r="AB325"/>
      <c r="AE325" s="4">
        <v>325</v>
      </c>
      <c r="AF325" s="4" t="s">
        <v>5</v>
      </c>
      <c r="AG325" s="4">
        <f t="shared" si="20"/>
        <v>0</v>
      </c>
      <c r="AH325" s="5">
        <v>1600</v>
      </c>
      <c r="AI325" s="5">
        <f t="shared" si="22"/>
        <v>2560000</v>
      </c>
      <c r="AJ325" s="5">
        <f t="shared" si="23"/>
        <v>0</v>
      </c>
      <c r="AK325" s="5">
        <v>12700</v>
      </c>
      <c r="AM325" s="20">
        <v>300</v>
      </c>
      <c r="AN325" s="20">
        <v>11693.293661688618</v>
      </c>
      <c r="AO325" s="20">
        <v>-693.29366168861816</v>
      </c>
      <c r="AP325"/>
      <c r="AQ325"/>
      <c r="AR325"/>
      <c r="AS325"/>
      <c r="AT325"/>
      <c r="AU325"/>
      <c r="AY325" s="20">
        <v>299</v>
      </c>
      <c r="AZ325" s="20">
        <v>15390.102156722392</v>
      </c>
      <c r="BA325" s="20">
        <v>-1090.1021567223925</v>
      </c>
      <c r="BB325"/>
      <c r="BC325"/>
      <c r="BD325"/>
      <c r="BE325"/>
      <c r="BF325"/>
      <c r="BG325"/>
      <c r="BL325" s="20">
        <v>298</v>
      </c>
      <c r="BM325" s="20">
        <v>19412.00482117448</v>
      </c>
      <c r="BN325" s="20">
        <v>1337.9951788255203</v>
      </c>
      <c r="BO325"/>
      <c r="BP325"/>
      <c r="BQ325"/>
      <c r="BR325"/>
      <c r="BS325"/>
      <c r="BT325"/>
    </row>
    <row r="326" spans="1:72" x14ac:dyDescent="0.35">
      <c r="A326" s="4">
        <v>325</v>
      </c>
      <c r="B326" s="4" t="s">
        <v>5</v>
      </c>
      <c r="C326" s="5">
        <v>1600</v>
      </c>
      <c r="D326" s="5">
        <v>12700</v>
      </c>
      <c r="N326" s="4">
        <v>325</v>
      </c>
      <c r="O326" s="4" t="s">
        <v>5</v>
      </c>
      <c r="P326" s="4">
        <f t="shared" si="21"/>
        <v>0</v>
      </c>
      <c r="Q326" s="5">
        <v>1600</v>
      </c>
      <c r="R326" s="5">
        <v>12700</v>
      </c>
      <c r="T326" s="20">
        <v>301</v>
      </c>
      <c r="U326" s="20">
        <v>11629.925959325466</v>
      </c>
      <c r="V326" s="20">
        <v>-629.92595932546647</v>
      </c>
      <c r="W326"/>
      <c r="X326"/>
      <c r="Y326"/>
      <c r="Z326"/>
      <c r="AA326"/>
      <c r="AB326"/>
      <c r="AE326" s="4">
        <v>326</v>
      </c>
      <c r="AF326" s="4" t="s">
        <v>5</v>
      </c>
      <c r="AG326" s="4">
        <f t="shared" si="20"/>
        <v>0</v>
      </c>
      <c r="AH326" s="5">
        <v>1750</v>
      </c>
      <c r="AI326" s="5">
        <f t="shared" si="22"/>
        <v>3062500</v>
      </c>
      <c r="AJ326" s="5">
        <f t="shared" si="23"/>
        <v>0</v>
      </c>
      <c r="AK326" s="5">
        <v>13600</v>
      </c>
      <c r="AM326" s="20">
        <v>301</v>
      </c>
      <c r="AN326" s="20">
        <v>12515.258805978965</v>
      </c>
      <c r="AO326" s="20">
        <v>-215.25880597896503</v>
      </c>
      <c r="AP326"/>
      <c r="AQ326"/>
      <c r="AR326"/>
      <c r="AS326"/>
      <c r="AT326"/>
      <c r="AU326"/>
      <c r="AY326" s="20">
        <v>300</v>
      </c>
      <c r="AZ326" s="20">
        <v>11063.176384600272</v>
      </c>
      <c r="BA326" s="20">
        <v>-63.176384600272286</v>
      </c>
      <c r="BB326"/>
      <c r="BC326"/>
      <c r="BD326"/>
      <c r="BE326"/>
      <c r="BF326"/>
      <c r="BG326"/>
      <c r="BL326" s="20">
        <v>299</v>
      </c>
      <c r="BM326" s="20">
        <v>15576.796276216226</v>
      </c>
      <c r="BN326" s="20">
        <v>-1276.796276216226</v>
      </c>
      <c r="BO326"/>
      <c r="BP326"/>
      <c r="BQ326"/>
      <c r="BR326"/>
      <c r="BS326"/>
      <c r="BT326"/>
    </row>
    <row r="327" spans="1:72" x14ac:dyDescent="0.35">
      <c r="A327" s="4">
        <v>326</v>
      </c>
      <c r="B327" s="4" t="s">
        <v>5</v>
      </c>
      <c r="C327" s="5">
        <v>1750</v>
      </c>
      <c r="D327" s="5">
        <v>13600</v>
      </c>
      <c r="N327" s="4">
        <v>326</v>
      </c>
      <c r="O327" s="4" t="s">
        <v>5</v>
      </c>
      <c r="P327" s="4">
        <f t="shared" si="21"/>
        <v>0</v>
      </c>
      <c r="Q327" s="5">
        <v>1750</v>
      </c>
      <c r="R327" s="5">
        <v>13600</v>
      </c>
      <c r="T327" s="20">
        <v>302</v>
      </c>
      <c r="U327" s="20">
        <v>12534.134088522353</v>
      </c>
      <c r="V327" s="20">
        <v>-234.13408852235261</v>
      </c>
      <c r="W327"/>
      <c r="X327"/>
      <c r="Y327"/>
      <c r="Z327"/>
      <c r="AA327"/>
      <c r="AB327"/>
      <c r="AE327" s="4">
        <v>327</v>
      </c>
      <c r="AF327" s="4" t="s">
        <v>5</v>
      </c>
      <c r="AG327" s="4">
        <f t="shared" si="20"/>
        <v>0</v>
      </c>
      <c r="AH327" s="5">
        <v>1800</v>
      </c>
      <c r="AI327" s="5">
        <f t="shared" si="22"/>
        <v>3240000</v>
      </c>
      <c r="AJ327" s="5">
        <f t="shared" si="23"/>
        <v>0</v>
      </c>
      <c r="AK327" s="5">
        <v>12600</v>
      </c>
      <c r="AM327" s="20">
        <v>302</v>
      </c>
      <c r="AN327" s="20">
        <v>17588.012199598728</v>
      </c>
      <c r="AO327" s="20">
        <v>-1388.0121995987283</v>
      </c>
      <c r="AP327"/>
      <c r="AQ327"/>
      <c r="AR327"/>
      <c r="AS327"/>
      <c r="AT327"/>
      <c r="AU327"/>
      <c r="AY327" s="20">
        <v>301</v>
      </c>
      <c r="AZ327" s="20">
        <v>12375.848723237395</v>
      </c>
      <c r="BA327" s="20">
        <v>-75.848723237395461</v>
      </c>
      <c r="BB327"/>
      <c r="BC327"/>
      <c r="BD327"/>
      <c r="BE327"/>
      <c r="BF327"/>
      <c r="BG327"/>
      <c r="BL327" s="20">
        <v>300</v>
      </c>
      <c r="BM327" s="20">
        <v>10605.420096483998</v>
      </c>
      <c r="BN327" s="20">
        <v>394.57990351600165</v>
      </c>
      <c r="BO327"/>
      <c r="BP327"/>
      <c r="BQ327"/>
      <c r="BR327"/>
      <c r="BS327"/>
      <c r="BT327"/>
    </row>
    <row r="328" spans="1:72" x14ac:dyDescent="0.35">
      <c r="A328" s="4">
        <v>327</v>
      </c>
      <c r="B328" s="4" t="s">
        <v>5</v>
      </c>
      <c r="C328" s="5">
        <v>1800</v>
      </c>
      <c r="D328" s="5">
        <v>12600</v>
      </c>
      <c r="N328" s="4">
        <v>327</v>
      </c>
      <c r="O328" s="4" t="s">
        <v>5</v>
      </c>
      <c r="P328" s="4">
        <f t="shared" si="21"/>
        <v>0</v>
      </c>
      <c r="Q328" s="5">
        <v>1800</v>
      </c>
      <c r="R328" s="5">
        <v>12600</v>
      </c>
      <c r="T328" s="20">
        <v>303</v>
      </c>
      <c r="U328" s="20">
        <v>17458.616749509885</v>
      </c>
      <c r="V328" s="20">
        <v>-1258.6167495098853</v>
      </c>
      <c r="W328"/>
      <c r="X328"/>
      <c r="Y328"/>
      <c r="Z328"/>
      <c r="AA328"/>
      <c r="AB328"/>
      <c r="AE328" s="4">
        <v>328</v>
      </c>
      <c r="AF328" s="4" t="s">
        <v>5</v>
      </c>
      <c r="AG328" s="4">
        <f t="shared" si="20"/>
        <v>0</v>
      </c>
      <c r="AH328" s="5">
        <v>1350</v>
      </c>
      <c r="AI328" s="5">
        <f t="shared" si="22"/>
        <v>1822500</v>
      </c>
      <c r="AJ328" s="5">
        <f t="shared" si="23"/>
        <v>0</v>
      </c>
      <c r="AK328" s="5">
        <v>13100</v>
      </c>
      <c r="AM328" s="20">
        <v>303</v>
      </c>
      <c r="AN328" s="20">
        <v>13112.053322875408</v>
      </c>
      <c r="AO328" s="20">
        <v>-2112.0533228754084</v>
      </c>
      <c r="AP328"/>
      <c r="AQ328"/>
      <c r="AR328"/>
      <c r="AS328"/>
      <c r="AT328"/>
      <c r="AU328"/>
      <c r="AY328" s="20">
        <v>302</v>
      </c>
      <c r="AZ328" s="20">
        <v>17869.71309338307</v>
      </c>
      <c r="BA328" s="20">
        <v>-1669.7130933830704</v>
      </c>
      <c r="BB328"/>
      <c r="BC328"/>
      <c r="BD328"/>
      <c r="BE328"/>
      <c r="BF328"/>
      <c r="BG328"/>
      <c r="BL328" s="20">
        <v>301</v>
      </c>
      <c r="BM328" s="20">
        <v>12282.338283159595</v>
      </c>
      <c r="BN328" s="20">
        <v>17.661716840404551</v>
      </c>
      <c r="BO328"/>
      <c r="BP328"/>
      <c r="BQ328"/>
      <c r="BR328"/>
      <c r="BS328"/>
      <c r="BT328"/>
    </row>
    <row r="329" spans="1:72" x14ac:dyDescent="0.35">
      <c r="A329" s="4">
        <v>328</v>
      </c>
      <c r="B329" s="4" t="s">
        <v>5</v>
      </c>
      <c r="C329" s="5">
        <v>1350</v>
      </c>
      <c r="D329" s="5">
        <v>13100</v>
      </c>
      <c r="N329" s="4">
        <v>328</v>
      </c>
      <c r="O329" s="4" t="s">
        <v>5</v>
      </c>
      <c r="P329" s="4">
        <f t="shared" si="21"/>
        <v>0</v>
      </c>
      <c r="Q329" s="5">
        <v>1350</v>
      </c>
      <c r="R329" s="5">
        <v>13100</v>
      </c>
      <c r="T329" s="20">
        <v>304</v>
      </c>
      <c r="U329" s="20">
        <v>13113.484989815004</v>
      </c>
      <c r="V329" s="20">
        <v>-2113.4849898150042</v>
      </c>
      <c r="W329"/>
      <c r="X329"/>
      <c r="Y329"/>
      <c r="Z329"/>
      <c r="AA329"/>
      <c r="AB329"/>
      <c r="AE329" s="4">
        <v>329</v>
      </c>
      <c r="AF329" s="4" t="s">
        <v>5</v>
      </c>
      <c r="AG329" s="4">
        <f t="shared" si="20"/>
        <v>0</v>
      </c>
      <c r="AH329" s="5">
        <v>1600</v>
      </c>
      <c r="AI329" s="5">
        <f t="shared" si="22"/>
        <v>2560000</v>
      </c>
      <c r="AJ329" s="5">
        <f t="shared" si="23"/>
        <v>0</v>
      </c>
      <c r="AK329" s="5">
        <v>14400</v>
      </c>
      <c r="AM329" s="20">
        <v>304</v>
      </c>
      <c r="AN329" s="20">
        <v>8709.3210772064049</v>
      </c>
      <c r="AO329" s="20">
        <v>40.67892279359512</v>
      </c>
      <c r="AP329"/>
      <c r="AQ329"/>
      <c r="AR329"/>
      <c r="AS329"/>
      <c r="AT329"/>
      <c r="AU329"/>
      <c r="AY329" s="20">
        <v>303</v>
      </c>
      <c r="AZ329" s="20">
        <v>12776.458443191499</v>
      </c>
      <c r="BA329" s="20">
        <v>-1776.4584431914991</v>
      </c>
      <c r="BB329"/>
      <c r="BC329"/>
      <c r="BD329"/>
      <c r="BE329"/>
      <c r="BF329"/>
      <c r="BG329"/>
      <c r="BL329" s="20">
        <v>302</v>
      </c>
      <c r="BM329" s="20">
        <v>18019.627681427504</v>
      </c>
      <c r="BN329" s="20">
        <v>-1819.6276814275043</v>
      </c>
      <c r="BO329"/>
      <c r="BP329"/>
      <c r="BQ329"/>
      <c r="BR329"/>
      <c r="BS329"/>
      <c r="BT329"/>
    </row>
    <row r="330" spans="1:72" x14ac:dyDescent="0.35">
      <c r="A330" s="4">
        <v>329</v>
      </c>
      <c r="B330" s="4" t="s">
        <v>5</v>
      </c>
      <c r="C330" s="5">
        <v>1600</v>
      </c>
      <c r="D330" s="5">
        <v>14400</v>
      </c>
      <c r="N330" s="4">
        <v>329</v>
      </c>
      <c r="O330" s="4" t="s">
        <v>5</v>
      </c>
      <c r="P330" s="4">
        <f t="shared" si="21"/>
        <v>0</v>
      </c>
      <c r="Q330" s="5">
        <v>1600</v>
      </c>
      <c r="R330" s="5">
        <v>14400</v>
      </c>
      <c r="T330" s="20">
        <v>305</v>
      </c>
      <c r="U330" s="20">
        <v>8733.1714528622106</v>
      </c>
      <c r="V330" s="20">
        <v>16.828547137789428</v>
      </c>
      <c r="W330"/>
      <c r="X330"/>
      <c r="Y330"/>
      <c r="Z330"/>
      <c r="AA330"/>
      <c r="AB330"/>
      <c r="AE330" s="4">
        <v>330</v>
      </c>
      <c r="AF330" s="4" t="s">
        <v>4</v>
      </c>
      <c r="AG330" s="4">
        <f t="shared" si="20"/>
        <v>1</v>
      </c>
      <c r="AH330" s="5">
        <v>1250</v>
      </c>
      <c r="AI330" s="5">
        <f t="shared" si="22"/>
        <v>1562500</v>
      </c>
      <c r="AJ330" s="5">
        <f t="shared" si="23"/>
        <v>1250</v>
      </c>
      <c r="AK330" s="5">
        <v>8500</v>
      </c>
      <c r="AM330" s="20">
        <v>305</v>
      </c>
      <c r="AN330" s="20">
        <v>16991.217682702285</v>
      </c>
      <c r="AO330" s="20">
        <v>-391.21768270228495</v>
      </c>
      <c r="AP330"/>
      <c r="AQ330"/>
      <c r="AR330"/>
      <c r="AS330"/>
      <c r="AT330"/>
      <c r="AU330"/>
      <c r="AY330" s="20">
        <v>304</v>
      </c>
      <c r="AZ330" s="20">
        <v>8896.3096083171476</v>
      </c>
      <c r="BA330" s="20">
        <v>-146.30960831714765</v>
      </c>
      <c r="BB330"/>
      <c r="BC330"/>
      <c r="BD330"/>
      <c r="BE330"/>
      <c r="BF330"/>
      <c r="BG330"/>
      <c r="BL330" s="20">
        <v>303</v>
      </c>
      <c r="BM330" s="20">
        <v>12767.356354105974</v>
      </c>
      <c r="BN330" s="20">
        <v>-1767.3563541059739</v>
      </c>
      <c r="BO330"/>
      <c r="BP330"/>
      <c r="BQ330"/>
      <c r="BR330"/>
      <c r="BS330"/>
      <c r="BT330"/>
    </row>
    <row r="331" spans="1:72" x14ac:dyDescent="0.35">
      <c r="A331" s="4">
        <v>330</v>
      </c>
      <c r="B331" s="4" t="s">
        <v>4</v>
      </c>
      <c r="C331" s="5">
        <v>1250</v>
      </c>
      <c r="D331" s="5">
        <v>8500</v>
      </c>
      <c r="N331" s="4">
        <v>330</v>
      </c>
      <c r="O331" s="4" t="s">
        <v>4</v>
      </c>
      <c r="P331" s="4">
        <f t="shared" si="21"/>
        <v>1</v>
      </c>
      <c r="Q331" s="5">
        <v>1250</v>
      </c>
      <c r="R331" s="5">
        <v>8500</v>
      </c>
      <c r="T331" s="20">
        <v>306</v>
      </c>
      <c r="U331" s="20">
        <v>16879.265848217237</v>
      </c>
      <c r="V331" s="20">
        <v>-279.26584821723736</v>
      </c>
      <c r="W331"/>
      <c r="X331"/>
      <c r="Y331"/>
      <c r="Z331"/>
      <c r="AA331"/>
      <c r="AB331"/>
      <c r="AE331" s="4">
        <v>331</v>
      </c>
      <c r="AF331" s="4" t="s">
        <v>5</v>
      </c>
      <c r="AG331" s="4">
        <f t="shared" si="20"/>
        <v>0</v>
      </c>
      <c r="AH331" s="5">
        <v>2650</v>
      </c>
      <c r="AI331" s="5">
        <f t="shared" si="22"/>
        <v>7022500</v>
      </c>
      <c r="AJ331" s="5">
        <f t="shared" si="23"/>
        <v>0</v>
      </c>
      <c r="AK331" s="5">
        <v>23500</v>
      </c>
      <c r="AM331" s="20">
        <v>306</v>
      </c>
      <c r="AN331" s="20">
        <v>16394.423165805842</v>
      </c>
      <c r="AO331" s="20">
        <v>-294.42316580584156</v>
      </c>
      <c r="AP331"/>
      <c r="AQ331"/>
      <c r="AR331"/>
      <c r="AS331"/>
      <c r="AT331"/>
      <c r="AU331"/>
      <c r="AY331" s="20">
        <v>305</v>
      </c>
      <c r="AZ331" s="20">
        <v>16977.648843891133</v>
      </c>
      <c r="BA331" s="20">
        <v>-377.64884389113286</v>
      </c>
      <c r="BB331"/>
      <c r="BC331"/>
      <c r="BD331"/>
      <c r="BE331"/>
      <c r="BF331"/>
      <c r="BG331"/>
      <c r="BL331" s="20">
        <v>304</v>
      </c>
      <c r="BM331" s="20">
        <v>9079.9879877958956</v>
      </c>
      <c r="BN331" s="20">
        <v>-329.98798779589561</v>
      </c>
      <c r="BO331"/>
      <c r="BP331"/>
      <c r="BQ331"/>
      <c r="BR331"/>
      <c r="BS331"/>
      <c r="BT331"/>
    </row>
    <row r="332" spans="1:72" x14ac:dyDescent="0.35">
      <c r="A332" s="4">
        <v>331</v>
      </c>
      <c r="B332" s="4" t="s">
        <v>5</v>
      </c>
      <c r="C332" s="5">
        <v>2650</v>
      </c>
      <c r="D332" s="5">
        <v>23500</v>
      </c>
      <c r="N332" s="4">
        <v>331</v>
      </c>
      <c r="O332" s="4" t="s">
        <v>5</v>
      </c>
      <c r="P332" s="4">
        <f t="shared" si="21"/>
        <v>0</v>
      </c>
      <c r="Q332" s="5">
        <v>2650</v>
      </c>
      <c r="R332" s="5">
        <v>23500</v>
      </c>
      <c r="T332" s="20">
        <v>307</v>
      </c>
      <c r="U332" s="20">
        <v>16299.914946924586</v>
      </c>
      <c r="V332" s="20">
        <v>-199.91494692458582</v>
      </c>
      <c r="W332"/>
      <c r="X332"/>
      <c r="Y332"/>
      <c r="Z332"/>
      <c r="AA332"/>
      <c r="AB332"/>
      <c r="AE332" s="4">
        <v>332</v>
      </c>
      <c r="AF332" s="4" t="s">
        <v>5</v>
      </c>
      <c r="AG332" s="4">
        <f t="shared" si="20"/>
        <v>0</v>
      </c>
      <c r="AH332" s="5">
        <v>1300</v>
      </c>
      <c r="AI332" s="5">
        <f t="shared" si="22"/>
        <v>1690000</v>
      </c>
      <c r="AJ332" s="5">
        <f t="shared" si="23"/>
        <v>0</v>
      </c>
      <c r="AK332" s="5">
        <v>12900</v>
      </c>
      <c r="AM332" s="20">
        <v>307</v>
      </c>
      <c r="AN332" s="20">
        <v>14007.245098220072</v>
      </c>
      <c r="AO332" s="20">
        <v>392.75490177992833</v>
      </c>
      <c r="AP332"/>
      <c r="AQ332"/>
      <c r="AR332"/>
      <c r="AS332"/>
      <c r="AT332"/>
      <c r="AU332"/>
      <c r="AY332" s="20">
        <v>306</v>
      </c>
      <c r="AZ332" s="20">
        <v>16151.111865004241</v>
      </c>
      <c r="BA332" s="20">
        <v>-51.111865004240826</v>
      </c>
      <c r="BB332"/>
      <c r="BC332"/>
      <c r="BD332"/>
      <c r="BE332"/>
      <c r="BF332"/>
      <c r="BG332"/>
      <c r="BL332" s="20">
        <v>305</v>
      </c>
      <c r="BM332" s="20">
        <v>17154.695305722609</v>
      </c>
      <c r="BN332" s="20">
        <v>-554.69530572260919</v>
      </c>
      <c r="BO332"/>
      <c r="BP332"/>
      <c r="BQ332"/>
      <c r="BR332"/>
      <c r="BS332"/>
      <c r="BT332"/>
    </row>
    <row r="333" spans="1:72" x14ac:dyDescent="0.35">
      <c r="A333" s="4">
        <v>332</v>
      </c>
      <c r="B333" s="4" t="s">
        <v>5</v>
      </c>
      <c r="C333" s="5">
        <v>1300</v>
      </c>
      <c r="D333" s="5">
        <v>12900</v>
      </c>
      <c r="N333" s="4">
        <v>332</v>
      </c>
      <c r="O333" s="4" t="s">
        <v>5</v>
      </c>
      <c r="P333" s="4">
        <f t="shared" si="21"/>
        <v>0</v>
      </c>
      <c r="Q333" s="5">
        <v>1300</v>
      </c>
      <c r="R333" s="5">
        <v>12900</v>
      </c>
      <c r="T333" s="20">
        <v>308</v>
      </c>
      <c r="U333" s="20">
        <v>13982.51134175398</v>
      </c>
      <c r="V333" s="20">
        <v>417.48865824602035</v>
      </c>
      <c r="W333"/>
      <c r="X333"/>
      <c r="Y333"/>
      <c r="Z333"/>
      <c r="AA333"/>
      <c r="AB333"/>
      <c r="AE333" s="4">
        <v>333</v>
      </c>
      <c r="AF333" s="4" t="s">
        <v>4</v>
      </c>
      <c r="AG333" s="4">
        <f t="shared" si="20"/>
        <v>1</v>
      </c>
      <c r="AH333" s="5">
        <v>1700</v>
      </c>
      <c r="AI333" s="5">
        <f t="shared" si="22"/>
        <v>2890000</v>
      </c>
      <c r="AJ333" s="5">
        <f t="shared" si="23"/>
        <v>1700</v>
      </c>
      <c r="AK333" s="5">
        <v>10900</v>
      </c>
      <c r="AM333" s="20">
        <v>308</v>
      </c>
      <c r="AN333" s="20">
        <v>12216.861547530745</v>
      </c>
      <c r="AO333" s="20">
        <v>383.13845246925484</v>
      </c>
      <c r="AP333"/>
      <c r="AQ333"/>
      <c r="AR333"/>
      <c r="AS333"/>
      <c r="AT333"/>
      <c r="AU333"/>
      <c r="AY333" s="20">
        <v>307</v>
      </c>
      <c r="AZ333" s="20">
        <v>13500.236655507113</v>
      </c>
      <c r="BA333" s="20">
        <v>899.76334449288697</v>
      </c>
      <c r="BB333"/>
      <c r="BC333"/>
      <c r="BD333"/>
      <c r="BE333"/>
      <c r="BF333"/>
      <c r="BG333"/>
      <c r="BL333" s="20">
        <v>306</v>
      </c>
      <c r="BM333" s="20">
        <v>16340.418170652181</v>
      </c>
      <c r="BN333" s="20">
        <v>-240.41817065218129</v>
      </c>
      <c r="BO333"/>
      <c r="BP333"/>
      <c r="BQ333"/>
      <c r="BR333"/>
      <c r="BS333"/>
      <c r="BT333"/>
    </row>
    <row r="334" spans="1:72" x14ac:dyDescent="0.35">
      <c r="A334" s="4">
        <v>333</v>
      </c>
      <c r="B334" s="4" t="s">
        <v>4</v>
      </c>
      <c r="C334" s="5">
        <v>1700</v>
      </c>
      <c r="D334" s="5">
        <v>10900</v>
      </c>
      <c r="N334" s="4">
        <v>333</v>
      </c>
      <c r="O334" s="4" t="s">
        <v>4</v>
      </c>
      <c r="P334" s="4">
        <f t="shared" si="21"/>
        <v>1</v>
      </c>
      <c r="Q334" s="5">
        <v>1700</v>
      </c>
      <c r="R334" s="5">
        <v>10900</v>
      </c>
      <c r="T334" s="20">
        <v>309</v>
      </c>
      <c r="U334" s="20">
        <v>12244.458637876027</v>
      </c>
      <c r="V334" s="20">
        <v>355.54136212397316</v>
      </c>
      <c r="W334"/>
      <c r="X334"/>
      <c r="Y334"/>
      <c r="Z334"/>
      <c r="AA334"/>
      <c r="AB334"/>
      <c r="AE334" s="4">
        <v>334</v>
      </c>
      <c r="AF334" s="4" t="s">
        <v>4</v>
      </c>
      <c r="AG334" s="4">
        <f t="shared" si="20"/>
        <v>1</v>
      </c>
      <c r="AH334" s="5">
        <v>1600</v>
      </c>
      <c r="AI334" s="5">
        <f t="shared" si="22"/>
        <v>2560000</v>
      </c>
      <c r="AJ334" s="5">
        <f t="shared" si="23"/>
        <v>1600</v>
      </c>
      <c r="AK334" s="5">
        <v>9150</v>
      </c>
      <c r="AM334" s="20">
        <v>309</v>
      </c>
      <c r="AN334" s="20">
        <v>16991.217682702285</v>
      </c>
      <c r="AO334" s="20">
        <v>-191.21768270228495</v>
      </c>
      <c r="AP334"/>
      <c r="AQ334"/>
      <c r="AR334"/>
      <c r="AS334"/>
      <c r="AT334"/>
      <c r="AU334"/>
      <c r="AY334" s="20">
        <v>308</v>
      </c>
      <c r="AZ334" s="20">
        <v>12200.116589737238</v>
      </c>
      <c r="BA334" s="20">
        <v>399.88341026276248</v>
      </c>
      <c r="BB334"/>
      <c r="BC334"/>
      <c r="BD334"/>
      <c r="BE334"/>
      <c r="BF334"/>
      <c r="BG334"/>
      <c r="BL334" s="20">
        <v>307</v>
      </c>
      <c r="BM334" s="20">
        <v>13589.862036715167</v>
      </c>
      <c r="BN334" s="20">
        <v>810.13796328483295</v>
      </c>
      <c r="BO334"/>
      <c r="BP334"/>
      <c r="BQ334"/>
      <c r="BR334"/>
      <c r="BS334"/>
      <c r="BT334"/>
    </row>
    <row r="335" spans="1:72" x14ac:dyDescent="0.35">
      <c r="A335" s="4">
        <v>334</v>
      </c>
      <c r="B335" s="4" t="s">
        <v>4</v>
      </c>
      <c r="C335" s="5">
        <v>1600</v>
      </c>
      <c r="D335" s="5">
        <v>9150</v>
      </c>
      <c r="N335" s="4">
        <v>334</v>
      </c>
      <c r="O335" s="4" t="s">
        <v>4</v>
      </c>
      <c r="P335" s="4">
        <f t="shared" si="21"/>
        <v>1</v>
      </c>
      <c r="Q335" s="5">
        <v>1600</v>
      </c>
      <c r="R335" s="5">
        <v>9150</v>
      </c>
      <c r="T335" s="20">
        <v>310</v>
      </c>
      <c r="U335" s="20">
        <v>16879.265848217237</v>
      </c>
      <c r="V335" s="20">
        <v>-79.265848217237362</v>
      </c>
      <c r="W335"/>
      <c r="X335"/>
      <c r="Y335"/>
      <c r="Z335"/>
      <c r="AA335"/>
      <c r="AB335"/>
      <c r="AE335" s="4">
        <v>335</v>
      </c>
      <c r="AF335" s="4" t="s">
        <v>4</v>
      </c>
      <c r="AG335" s="4">
        <f t="shared" si="20"/>
        <v>1</v>
      </c>
      <c r="AH335" s="5">
        <v>950</v>
      </c>
      <c r="AI335" s="5">
        <f t="shared" si="22"/>
        <v>902500</v>
      </c>
      <c r="AJ335" s="5">
        <f t="shared" si="23"/>
        <v>950</v>
      </c>
      <c r="AK335" s="5">
        <v>11450</v>
      </c>
      <c r="AM335" s="20">
        <v>310</v>
      </c>
      <c r="AN335" s="20">
        <v>14604.039615116513</v>
      </c>
      <c r="AO335" s="20">
        <v>-404.03961511651323</v>
      </c>
      <c r="AP335"/>
      <c r="AQ335"/>
      <c r="AR335"/>
      <c r="AS335"/>
      <c r="AT335"/>
      <c r="AU335"/>
      <c r="AY335" s="20">
        <v>309</v>
      </c>
      <c r="AZ335" s="20">
        <v>16977.648843891133</v>
      </c>
      <c r="BA335" s="20">
        <v>-177.64884389113286</v>
      </c>
      <c r="BB335"/>
      <c r="BC335"/>
      <c r="BD335"/>
      <c r="BE335"/>
      <c r="BF335"/>
      <c r="BG335"/>
      <c r="BL335" s="20">
        <v>308</v>
      </c>
      <c r="BM335" s="20">
        <v>12058.824962924335</v>
      </c>
      <c r="BN335" s="20">
        <v>541.17503707566539</v>
      </c>
      <c r="BO335"/>
      <c r="BP335"/>
      <c r="BQ335"/>
      <c r="BR335"/>
      <c r="BS335"/>
      <c r="BT335"/>
    </row>
    <row r="336" spans="1:72" x14ac:dyDescent="0.35">
      <c r="A336" s="4">
        <v>335</v>
      </c>
      <c r="B336" s="4" t="s">
        <v>4</v>
      </c>
      <c r="C336" s="5">
        <v>950</v>
      </c>
      <c r="D336" s="5">
        <v>11450</v>
      </c>
      <c r="N336" s="4">
        <v>335</v>
      </c>
      <c r="O336" s="4" t="s">
        <v>4</v>
      </c>
      <c r="P336" s="4">
        <f t="shared" si="21"/>
        <v>1</v>
      </c>
      <c r="Q336" s="5">
        <v>950</v>
      </c>
      <c r="R336" s="5">
        <v>11450</v>
      </c>
      <c r="T336" s="20">
        <v>311</v>
      </c>
      <c r="U336" s="20">
        <v>14561.862243046631</v>
      </c>
      <c r="V336" s="20">
        <v>-361.86224304663119</v>
      </c>
      <c r="W336"/>
      <c r="X336"/>
      <c r="Y336"/>
      <c r="Z336"/>
      <c r="AA336"/>
      <c r="AB336"/>
      <c r="AE336" s="4">
        <v>336</v>
      </c>
      <c r="AF336" s="4" t="s">
        <v>5</v>
      </c>
      <c r="AG336" s="4">
        <f t="shared" si="20"/>
        <v>0</v>
      </c>
      <c r="AH336" s="5">
        <v>2100</v>
      </c>
      <c r="AI336" s="5">
        <f t="shared" si="22"/>
        <v>4410000</v>
      </c>
      <c r="AJ336" s="5">
        <f t="shared" si="23"/>
        <v>0</v>
      </c>
      <c r="AK336" s="5">
        <v>15300</v>
      </c>
      <c r="AM336" s="20">
        <v>311</v>
      </c>
      <c r="AN336" s="20">
        <v>14604.039615116513</v>
      </c>
      <c r="AO336" s="20">
        <v>-3004.0396151165132</v>
      </c>
      <c r="AP336"/>
      <c r="AQ336"/>
      <c r="AR336"/>
      <c r="AS336"/>
      <c r="AT336"/>
      <c r="AU336"/>
      <c r="AY336" s="20">
        <v>310</v>
      </c>
      <c r="AZ336" s="20">
        <v>14064.664551973827</v>
      </c>
      <c r="BA336" s="20">
        <v>135.33544802617325</v>
      </c>
      <c r="BB336"/>
      <c r="BC336"/>
      <c r="BD336"/>
      <c r="BE336"/>
      <c r="BF336"/>
      <c r="BG336"/>
      <c r="BL336" s="20">
        <v>309</v>
      </c>
      <c r="BM336" s="20">
        <v>17154.695305722609</v>
      </c>
      <c r="BN336" s="20">
        <v>-354.69530572260919</v>
      </c>
      <c r="BO336"/>
      <c r="BP336"/>
      <c r="BQ336"/>
      <c r="BR336"/>
      <c r="BS336"/>
      <c r="BT336"/>
    </row>
    <row r="337" spans="1:72" x14ac:dyDescent="0.35">
      <c r="A337" s="4">
        <v>336</v>
      </c>
      <c r="B337" s="4" t="s">
        <v>5</v>
      </c>
      <c r="C337" s="5">
        <v>2100</v>
      </c>
      <c r="D337" s="5">
        <v>15300</v>
      </c>
      <c r="N337" s="4">
        <v>336</v>
      </c>
      <c r="O337" s="4" t="s">
        <v>5</v>
      </c>
      <c r="P337" s="4">
        <f t="shared" si="21"/>
        <v>0</v>
      </c>
      <c r="Q337" s="5">
        <v>2100</v>
      </c>
      <c r="R337" s="5">
        <v>15300</v>
      </c>
      <c r="T337" s="20">
        <v>312</v>
      </c>
      <c r="U337" s="20">
        <v>14561.862243046631</v>
      </c>
      <c r="V337" s="20">
        <v>-2961.8622430466312</v>
      </c>
      <c r="W337"/>
      <c r="X337"/>
      <c r="Y337"/>
      <c r="Z337"/>
      <c r="AA337"/>
      <c r="AB337"/>
      <c r="AE337" s="4">
        <v>337</v>
      </c>
      <c r="AF337" s="4" t="s">
        <v>5</v>
      </c>
      <c r="AG337" s="4">
        <f t="shared" si="20"/>
        <v>0</v>
      </c>
      <c r="AH337" s="5">
        <v>1300</v>
      </c>
      <c r="AI337" s="5">
        <f t="shared" si="22"/>
        <v>1690000</v>
      </c>
      <c r="AJ337" s="5">
        <f t="shared" si="23"/>
        <v>0</v>
      </c>
      <c r="AK337" s="5">
        <v>12200</v>
      </c>
      <c r="AM337" s="20">
        <v>312</v>
      </c>
      <c r="AN337" s="20">
        <v>9007.7183356546266</v>
      </c>
      <c r="AO337" s="20">
        <v>-507.71833565462657</v>
      </c>
      <c r="AP337"/>
      <c r="AQ337"/>
      <c r="AR337"/>
      <c r="AS337"/>
      <c r="AT337"/>
      <c r="AU337"/>
      <c r="AY337" s="20">
        <v>311</v>
      </c>
      <c r="AZ337" s="20">
        <v>14064.664551973827</v>
      </c>
      <c r="BA337" s="20">
        <v>-2464.6645519738267</v>
      </c>
      <c r="BB337"/>
      <c r="BC337"/>
      <c r="BD337"/>
      <c r="BE337"/>
      <c r="BF337"/>
      <c r="BG337"/>
      <c r="BL337" s="20">
        <v>310</v>
      </c>
      <c r="BM337" s="20">
        <v>14201.518209247719</v>
      </c>
      <c r="BN337" s="20">
        <v>-1.5182092477189144</v>
      </c>
      <c r="BO337"/>
      <c r="BP337"/>
      <c r="BQ337"/>
      <c r="BR337"/>
      <c r="BS337"/>
      <c r="BT337"/>
    </row>
    <row r="338" spans="1:72" x14ac:dyDescent="0.35">
      <c r="A338" s="4">
        <v>337</v>
      </c>
      <c r="B338" s="4" t="s">
        <v>5</v>
      </c>
      <c r="C338" s="5">
        <v>1300</v>
      </c>
      <c r="D338" s="5">
        <v>12200</v>
      </c>
      <c r="N338" s="4">
        <v>337</v>
      </c>
      <c r="O338" s="4" t="s">
        <v>5</v>
      </c>
      <c r="P338" s="4">
        <f t="shared" si="21"/>
        <v>0</v>
      </c>
      <c r="Q338" s="5">
        <v>1300</v>
      </c>
      <c r="R338" s="5">
        <v>12200</v>
      </c>
      <c r="T338" s="20">
        <v>313</v>
      </c>
      <c r="U338" s="20">
        <v>9022.8469035085363</v>
      </c>
      <c r="V338" s="20">
        <v>-522.84690350853634</v>
      </c>
      <c r="W338"/>
      <c r="X338"/>
      <c r="Y338"/>
      <c r="Z338"/>
      <c r="AA338"/>
      <c r="AB338"/>
      <c r="AE338" s="4">
        <v>338</v>
      </c>
      <c r="AF338" s="4" t="s">
        <v>4</v>
      </c>
      <c r="AG338" s="4">
        <f t="shared" si="20"/>
        <v>1</v>
      </c>
      <c r="AH338" s="5">
        <v>900</v>
      </c>
      <c r="AI338" s="5">
        <f t="shared" si="22"/>
        <v>810000</v>
      </c>
      <c r="AJ338" s="5">
        <f t="shared" si="23"/>
        <v>900</v>
      </c>
      <c r="AK338" s="5">
        <v>9350</v>
      </c>
      <c r="AM338" s="20">
        <v>313</v>
      </c>
      <c r="AN338" s="20">
        <v>11693.293661688618</v>
      </c>
      <c r="AO338" s="20">
        <v>-1593.2936616886182</v>
      </c>
      <c r="AP338"/>
      <c r="AQ338"/>
      <c r="AR338"/>
      <c r="AS338"/>
      <c r="AT338"/>
      <c r="AU338"/>
      <c r="AY338" s="20">
        <v>312</v>
      </c>
      <c r="AZ338" s="20">
        <v>9039.2781065147828</v>
      </c>
      <c r="BA338" s="20">
        <v>-539.27810651478285</v>
      </c>
      <c r="BB338"/>
      <c r="BC338"/>
      <c r="BD338"/>
      <c r="BE338"/>
      <c r="BF338"/>
      <c r="BG338"/>
      <c r="BL338" s="20">
        <v>311</v>
      </c>
      <c r="BM338" s="20">
        <v>14201.518209247719</v>
      </c>
      <c r="BN338" s="20">
        <v>-2601.5182092477189</v>
      </c>
      <c r="BO338"/>
      <c r="BP338"/>
      <c r="BQ338"/>
      <c r="BR338"/>
      <c r="BS338"/>
      <c r="BT338"/>
    </row>
    <row r="339" spans="1:72" x14ac:dyDescent="0.35">
      <c r="A339" s="4">
        <v>338</v>
      </c>
      <c r="B339" s="4" t="s">
        <v>4</v>
      </c>
      <c r="C339" s="5">
        <v>900</v>
      </c>
      <c r="D339" s="5">
        <v>9350</v>
      </c>
      <c r="N339" s="4">
        <v>338</v>
      </c>
      <c r="O339" s="4" t="s">
        <v>4</v>
      </c>
      <c r="P339" s="4">
        <f t="shared" si="21"/>
        <v>1</v>
      </c>
      <c r="Q339" s="5">
        <v>900</v>
      </c>
      <c r="R339" s="5">
        <v>9350</v>
      </c>
      <c r="T339" s="20">
        <v>314</v>
      </c>
      <c r="U339" s="20">
        <v>11629.925959325466</v>
      </c>
      <c r="V339" s="20">
        <v>-1529.9259593254665</v>
      </c>
      <c r="W339"/>
      <c r="X339"/>
      <c r="Y339"/>
      <c r="Z339"/>
      <c r="AA339"/>
      <c r="AB339"/>
      <c r="AE339" s="4">
        <v>339</v>
      </c>
      <c r="AF339" s="4" t="s">
        <v>4</v>
      </c>
      <c r="AG339" s="4">
        <f t="shared" si="20"/>
        <v>1</v>
      </c>
      <c r="AH339" s="5">
        <v>1600</v>
      </c>
      <c r="AI339" s="5">
        <f t="shared" si="22"/>
        <v>2560000</v>
      </c>
      <c r="AJ339" s="5">
        <f t="shared" si="23"/>
        <v>1600</v>
      </c>
      <c r="AK339" s="5">
        <v>10200</v>
      </c>
      <c r="AM339" s="20">
        <v>314</v>
      </c>
      <c r="AN339" s="20">
        <v>8410.9238187581832</v>
      </c>
      <c r="AO339" s="20">
        <v>289.07618124181681</v>
      </c>
      <c r="AP339"/>
      <c r="AQ339"/>
      <c r="AR339"/>
      <c r="AS339"/>
      <c r="AT339"/>
      <c r="AU339"/>
      <c r="AY339" s="20">
        <v>313</v>
      </c>
      <c r="AZ339" s="20">
        <v>11063.176384600272</v>
      </c>
      <c r="BA339" s="20">
        <v>-963.17638460027229</v>
      </c>
      <c r="BB339"/>
      <c r="BC339"/>
      <c r="BD339"/>
      <c r="BE339"/>
      <c r="BF339"/>
      <c r="BG339"/>
      <c r="BL339" s="20">
        <v>312</v>
      </c>
      <c r="BM339" s="20">
        <v>9175.5440529509269</v>
      </c>
      <c r="BN339" s="20">
        <v>-675.54405295092693</v>
      </c>
      <c r="BO339"/>
      <c r="BP339"/>
      <c r="BQ339"/>
      <c r="BR339"/>
      <c r="BS339"/>
      <c r="BT339"/>
    </row>
    <row r="340" spans="1:72" x14ac:dyDescent="0.35">
      <c r="A340" s="4">
        <v>339</v>
      </c>
      <c r="B340" s="4" t="s">
        <v>4</v>
      </c>
      <c r="C340" s="5">
        <v>1600</v>
      </c>
      <c r="D340" s="5">
        <v>10200</v>
      </c>
      <c r="N340" s="4">
        <v>339</v>
      </c>
      <c r="O340" s="4" t="s">
        <v>4</v>
      </c>
      <c r="P340" s="4">
        <f t="shared" si="21"/>
        <v>1</v>
      </c>
      <c r="Q340" s="5">
        <v>1600</v>
      </c>
      <c r="R340" s="5">
        <v>10200</v>
      </c>
      <c r="T340" s="20">
        <v>315</v>
      </c>
      <c r="U340" s="20">
        <v>8443.4960022158848</v>
      </c>
      <c r="V340" s="20">
        <v>256.5039977841152</v>
      </c>
      <c r="W340"/>
      <c r="X340"/>
      <c r="Y340"/>
      <c r="Z340"/>
      <c r="AA340"/>
      <c r="AB340"/>
      <c r="AE340" s="4">
        <v>340</v>
      </c>
      <c r="AF340" s="4" t="s">
        <v>5</v>
      </c>
      <c r="AG340" s="4">
        <f t="shared" si="20"/>
        <v>0</v>
      </c>
      <c r="AH340" s="5">
        <v>1100</v>
      </c>
      <c r="AI340" s="5">
        <f t="shared" si="22"/>
        <v>1210000</v>
      </c>
      <c r="AJ340" s="5">
        <f t="shared" si="23"/>
        <v>0</v>
      </c>
      <c r="AK340" s="5">
        <v>10900</v>
      </c>
      <c r="AM340" s="20">
        <v>315</v>
      </c>
      <c r="AN340" s="20">
        <v>18184.806716495172</v>
      </c>
      <c r="AO340" s="20">
        <v>2315.1932835048283</v>
      </c>
      <c r="AP340"/>
      <c r="AQ340"/>
      <c r="AR340"/>
      <c r="AS340"/>
      <c r="AT340"/>
      <c r="AU340"/>
      <c r="AY340" s="20">
        <v>314</v>
      </c>
      <c r="AZ340" s="20">
        <v>8769.7229277707702</v>
      </c>
      <c r="BA340" s="20">
        <v>-69.722927770770184</v>
      </c>
      <c r="BB340"/>
      <c r="BC340"/>
      <c r="BD340"/>
      <c r="BE340"/>
      <c r="BF340"/>
      <c r="BG340"/>
      <c r="BL340" s="20">
        <v>313</v>
      </c>
      <c r="BM340" s="20">
        <v>10605.420096483998</v>
      </c>
      <c r="BN340" s="20">
        <v>-505.42009648399835</v>
      </c>
      <c r="BO340"/>
      <c r="BP340"/>
      <c r="BQ340"/>
      <c r="BR340"/>
      <c r="BS340"/>
      <c r="BT340"/>
    </row>
    <row r="341" spans="1:72" x14ac:dyDescent="0.35">
      <c r="A341" s="4">
        <v>340</v>
      </c>
      <c r="B341" s="4" t="s">
        <v>5</v>
      </c>
      <c r="C341" s="5">
        <v>1100</v>
      </c>
      <c r="D341" s="5">
        <v>10900</v>
      </c>
      <c r="N341" s="4">
        <v>340</v>
      </c>
      <c r="O341" s="4" t="s">
        <v>5</v>
      </c>
      <c r="P341" s="4">
        <f t="shared" si="21"/>
        <v>0</v>
      </c>
      <c r="Q341" s="5">
        <v>1100</v>
      </c>
      <c r="R341" s="5">
        <v>10900</v>
      </c>
      <c r="T341" s="20">
        <v>316</v>
      </c>
      <c r="U341" s="20">
        <v>18037.967650802537</v>
      </c>
      <c r="V341" s="20">
        <v>2462.0323491974632</v>
      </c>
      <c r="W341"/>
      <c r="X341"/>
      <c r="Y341"/>
      <c r="Z341"/>
      <c r="AA341"/>
      <c r="AB341"/>
      <c r="AE341" s="4">
        <v>341</v>
      </c>
      <c r="AF341" s="4" t="s">
        <v>5</v>
      </c>
      <c r="AG341" s="4">
        <f t="shared" si="20"/>
        <v>0</v>
      </c>
      <c r="AH341" s="5">
        <v>1700</v>
      </c>
      <c r="AI341" s="5">
        <f t="shared" si="22"/>
        <v>2890000</v>
      </c>
      <c r="AJ341" s="5">
        <f t="shared" si="23"/>
        <v>0</v>
      </c>
      <c r="AK341" s="5">
        <v>15900</v>
      </c>
      <c r="AM341" s="20">
        <v>316</v>
      </c>
      <c r="AN341" s="20">
        <v>7217.3347849652991</v>
      </c>
      <c r="AO341" s="20">
        <v>1932.6652150347009</v>
      </c>
      <c r="AP341"/>
      <c r="AQ341"/>
      <c r="AR341"/>
      <c r="AS341"/>
      <c r="AT341"/>
      <c r="AU341"/>
      <c r="AY341" s="20">
        <v>315</v>
      </c>
      <c r="AZ341" s="20">
        <v>18827.304613480053</v>
      </c>
      <c r="BA341" s="20">
        <v>1672.6953865199466</v>
      </c>
      <c r="BB341"/>
      <c r="BC341"/>
      <c r="BD341"/>
      <c r="BE341"/>
      <c r="BF341"/>
      <c r="BG341"/>
      <c r="BL341" s="20">
        <v>314</v>
      </c>
      <c r="BM341" s="20">
        <v>8997.0957327994784</v>
      </c>
      <c r="BN341" s="20">
        <v>-297.09573279947836</v>
      </c>
      <c r="BO341"/>
      <c r="BP341"/>
      <c r="BQ341"/>
      <c r="BR341"/>
      <c r="BS341"/>
      <c r="BT341"/>
    </row>
    <row r="342" spans="1:72" x14ac:dyDescent="0.35">
      <c r="A342" s="4">
        <v>341</v>
      </c>
      <c r="B342" s="4" t="s">
        <v>5</v>
      </c>
      <c r="C342" s="5">
        <v>1700</v>
      </c>
      <c r="D342" s="5">
        <v>15900</v>
      </c>
      <c r="N342" s="4">
        <v>341</v>
      </c>
      <c r="O342" s="4" t="s">
        <v>5</v>
      </c>
      <c r="P342" s="4">
        <f t="shared" si="21"/>
        <v>0</v>
      </c>
      <c r="Q342" s="5">
        <v>1700</v>
      </c>
      <c r="R342" s="5">
        <v>15900</v>
      </c>
      <c r="T342" s="20">
        <v>317</v>
      </c>
      <c r="U342" s="20">
        <v>7284.7941996305835</v>
      </c>
      <c r="V342" s="20">
        <v>1865.2058003694165</v>
      </c>
      <c r="W342"/>
      <c r="X342"/>
      <c r="Y342"/>
      <c r="Z342"/>
      <c r="AA342"/>
      <c r="AB342"/>
      <c r="AE342" s="4">
        <v>342</v>
      </c>
      <c r="AF342" s="4" t="s">
        <v>5</v>
      </c>
      <c r="AG342" s="4">
        <f t="shared" si="20"/>
        <v>0</v>
      </c>
      <c r="AH342" s="5">
        <v>1600</v>
      </c>
      <c r="AI342" s="5">
        <f t="shared" si="22"/>
        <v>2560000</v>
      </c>
      <c r="AJ342" s="5">
        <f t="shared" si="23"/>
        <v>0</v>
      </c>
      <c r="AK342" s="5">
        <v>11850</v>
      </c>
      <c r="AM342" s="20">
        <v>317</v>
      </c>
      <c r="AN342" s="20">
        <v>15499.231390461178</v>
      </c>
      <c r="AO342" s="20">
        <v>-1799.2313904611783</v>
      </c>
      <c r="AP342"/>
      <c r="AQ342"/>
      <c r="AR342"/>
      <c r="AS342"/>
      <c r="AT342"/>
      <c r="AU342"/>
      <c r="AY342" s="20">
        <v>316</v>
      </c>
      <c r="AZ342" s="20">
        <v>8427.1943820978777</v>
      </c>
      <c r="BA342" s="20">
        <v>722.80561790212232</v>
      </c>
      <c r="BB342"/>
      <c r="BC342"/>
      <c r="BD342"/>
      <c r="BE342"/>
      <c r="BF342"/>
      <c r="BG342"/>
      <c r="BL342" s="20">
        <v>315</v>
      </c>
      <c r="BM342" s="20">
        <v>18935.21529776687</v>
      </c>
      <c r="BN342" s="20">
        <v>1564.7847022331298</v>
      </c>
      <c r="BO342"/>
      <c r="BP342"/>
      <c r="BQ342"/>
      <c r="BR342"/>
      <c r="BS342"/>
      <c r="BT342"/>
    </row>
    <row r="343" spans="1:72" x14ac:dyDescent="0.35">
      <c r="A343" s="4">
        <v>342</v>
      </c>
      <c r="B343" s="4" t="s">
        <v>5</v>
      </c>
      <c r="C343" s="5">
        <v>1600</v>
      </c>
      <c r="D343" s="5">
        <v>11850</v>
      </c>
      <c r="N343" s="4">
        <v>342</v>
      </c>
      <c r="O343" s="4" t="s">
        <v>5</v>
      </c>
      <c r="P343" s="4">
        <f t="shared" si="21"/>
        <v>0</v>
      </c>
      <c r="Q343" s="5">
        <v>1600</v>
      </c>
      <c r="R343" s="5">
        <v>11850</v>
      </c>
      <c r="T343" s="20">
        <v>318</v>
      </c>
      <c r="U343" s="20">
        <v>15430.888594985609</v>
      </c>
      <c r="V343" s="20">
        <v>-1730.8885949856085</v>
      </c>
      <c r="W343"/>
      <c r="X343"/>
      <c r="Y343"/>
      <c r="Z343"/>
      <c r="AA343"/>
      <c r="AB343"/>
      <c r="AE343" s="4">
        <v>343</v>
      </c>
      <c r="AF343" s="4" t="s">
        <v>5</v>
      </c>
      <c r="AG343" s="4">
        <f t="shared" si="20"/>
        <v>0</v>
      </c>
      <c r="AH343" s="5">
        <v>1500</v>
      </c>
      <c r="AI343" s="5">
        <f t="shared" si="22"/>
        <v>2250000</v>
      </c>
      <c r="AJ343" s="5">
        <f t="shared" si="23"/>
        <v>0</v>
      </c>
      <c r="AK343" s="5">
        <v>10300</v>
      </c>
      <c r="AM343" s="20">
        <v>318</v>
      </c>
      <c r="AN343" s="20">
        <v>13410.450581323628</v>
      </c>
      <c r="AO343" s="20">
        <v>-3210.4505813236283</v>
      </c>
      <c r="AP343"/>
      <c r="AQ343"/>
      <c r="AR343"/>
      <c r="AS343"/>
      <c r="AT343"/>
      <c r="AU343"/>
      <c r="AY343" s="20">
        <v>317</v>
      </c>
      <c r="AZ343" s="20">
        <v>15034.170029058359</v>
      </c>
      <c r="BA343" s="20">
        <v>-1334.1700290583594</v>
      </c>
      <c r="BB343"/>
      <c r="BC343"/>
      <c r="BD343"/>
      <c r="BE343"/>
      <c r="BF343"/>
      <c r="BG343"/>
      <c r="BL343" s="20">
        <v>316</v>
      </c>
      <c r="BM343" s="20">
        <v>8792.1648143999901</v>
      </c>
      <c r="BN343" s="20">
        <v>357.83518560000994</v>
      </c>
      <c r="BO343"/>
      <c r="BP343"/>
      <c r="BQ343"/>
      <c r="BR343"/>
      <c r="BS343"/>
      <c r="BT343"/>
    </row>
    <row r="344" spans="1:72" x14ac:dyDescent="0.35">
      <c r="A344" s="4">
        <v>343</v>
      </c>
      <c r="B344" s="4" t="s">
        <v>5</v>
      </c>
      <c r="C344" s="5">
        <v>1500</v>
      </c>
      <c r="D344" s="5">
        <v>10300</v>
      </c>
      <c r="N344" s="4">
        <v>343</v>
      </c>
      <c r="O344" s="4" t="s">
        <v>5</v>
      </c>
      <c r="P344" s="4">
        <f t="shared" si="21"/>
        <v>0</v>
      </c>
      <c r="Q344" s="5">
        <v>1500</v>
      </c>
      <c r="R344" s="5">
        <v>10300</v>
      </c>
      <c r="T344" s="20">
        <v>319</v>
      </c>
      <c r="U344" s="20">
        <v>13403.16044046133</v>
      </c>
      <c r="V344" s="20">
        <v>-3203.1604404613299</v>
      </c>
      <c r="W344"/>
      <c r="X344"/>
      <c r="Y344"/>
      <c r="Z344"/>
      <c r="AA344"/>
      <c r="AB344"/>
      <c r="AE344" s="4">
        <v>344</v>
      </c>
      <c r="AF344" s="4" t="s">
        <v>4</v>
      </c>
      <c r="AG344" s="4">
        <f t="shared" si="20"/>
        <v>1</v>
      </c>
      <c r="AH344" s="5">
        <v>1450</v>
      </c>
      <c r="AI344" s="5">
        <f t="shared" si="22"/>
        <v>2102500</v>
      </c>
      <c r="AJ344" s="5">
        <f t="shared" si="23"/>
        <v>1450</v>
      </c>
      <c r="AK344" s="5">
        <v>9700</v>
      </c>
      <c r="AM344" s="20">
        <v>319</v>
      </c>
      <c r="AN344" s="20">
        <v>16096.02590735762</v>
      </c>
      <c r="AO344" s="20">
        <v>-396.02590735761987</v>
      </c>
      <c r="AP344"/>
      <c r="AQ344"/>
      <c r="AR344"/>
      <c r="AS344"/>
      <c r="AT344"/>
      <c r="AU344"/>
      <c r="AY344" s="20">
        <v>318</v>
      </c>
      <c r="AZ344" s="20">
        <v>13001.336029645443</v>
      </c>
      <c r="BA344" s="20">
        <v>-2801.336029645443</v>
      </c>
      <c r="BB344"/>
      <c r="BC344"/>
      <c r="BD344"/>
      <c r="BE344"/>
      <c r="BF344"/>
      <c r="BG344"/>
      <c r="BL344" s="20">
        <v>317</v>
      </c>
      <c r="BM344" s="20">
        <v>15213.981044236174</v>
      </c>
      <c r="BN344" s="20">
        <v>-1513.9810442361741</v>
      </c>
      <c r="BO344"/>
      <c r="BP344"/>
      <c r="BQ344"/>
      <c r="BR344"/>
      <c r="BS344"/>
      <c r="BT344"/>
    </row>
    <row r="345" spans="1:72" x14ac:dyDescent="0.35">
      <c r="A345" s="4">
        <v>344</v>
      </c>
      <c r="B345" s="4" t="s">
        <v>4</v>
      </c>
      <c r="C345" s="5">
        <v>1450</v>
      </c>
      <c r="D345" s="5">
        <v>9700</v>
      </c>
      <c r="N345" s="4">
        <v>344</v>
      </c>
      <c r="O345" s="4" t="s">
        <v>4</v>
      </c>
      <c r="P345" s="4">
        <f t="shared" si="21"/>
        <v>1</v>
      </c>
      <c r="Q345" s="5">
        <v>1450</v>
      </c>
      <c r="R345" s="5">
        <v>9700</v>
      </c>
      <c r="T345" s="20">
        <v>320</v>
      </c>
      <c r="U345" s="20">
        <v>16010.23949627826</v>
      </c>
      <c r="V345" s="20">
        <v>-310.23949627826005</v>
      </c>
      <c r="W345"/>
      <c r="X345"/>
      <c r="Y345"/>
      <c r="Z345"/>
      <c r="AA345"/>
      <c r="AB345"/>
      <c r="AE345" s="4">
        <v>345</v>
      </c>
      <c r="AF345" s="4" t="s">
        <v>5</v>
      </c>
      <c r="AG345" s="4">
        <f t="shared" si="20"/>
        <v>0</v>
      </c>
      <c r="AH345" s="5">
        <v>1250</v>
      </c>
      <c r="AI345" s="5">
        <f t="shared" si="22"/>
        <v>1562500</v>
      </c>
      <c r="AJ345" s="5">
        <f t="shared" si="23"/>
        <v>0</v>
      </c>
      <c r="AK345" s="5">
        <v>10450</v>
      </c>
      <c r="AM345" s="20">
        <v>320</v>
      </c>
      <c r="AN345" s="20">
        <v>10724.875255289637</v>
      </c>
      <c r="AO345" s="20">
        <v>1075.1247447103633</v>
      </c>
      <c r="AP345"/>
      <c r="AQ345"/>
      <c r="AR345"/>
      <c r="AS345"/>
      <c r="AT345"/>
      <c r="AU345"/>
      <c r="AY345" s="20">
        <v>319</v>
      </c>
      <c r="AZ345" s="20">
        <v>15762.416102037685</v>
      </c>
      <c r="BA345" s="20">
        <v>-62.41610203768505</v>
      </c>
      <c r="BB345"/>
      <c r="BC345"/>
      <c r="BD345"/>
      <c r="BE345"/>
      <c r="BF345"/>
      <c r="BG345"/>
      <c r="BL345" s="20">
        <v>318</v>
      </c>
      <c r="BM345" s="20">
        <v>13028.861104817088</v>
      </c>
      <c r="BN345" s="20">
        <v>-2828.8611048170878</v>
      </c>
      <c r="BO345"/>
      <c r="BP345"/>
      <c r="BQ345"/>
      <c r="BR345"/>
      <c r="BS345"/>
      <c r="BT345"/>
    </row>
    <row r="346" spans="1:72" x14ac:dyDescent="0.35">
      <c r="A346" s="4">
        <v>345</v>
      </c>
      <c r="B346" s="4" t="s">
        <v>5</v>
      </c>
      <c r="C346" s="5">
        <v>1250</v>
      </c>
      <c r="D346" s="5">
        <v>10450</v>
      </c>
      <c r="N346" s="4">
        <v>345</v>
      </c>
      <c r="O346" s="4" t="s">
        <v>5</v>
      </c>
      <c r="P346" s="4">
        <f t="shared" si="21"/>
        <v>0</v>
      </c>
      <c r="Q346" s="5">
        <v>1250</v>
      </c>
      <c r="R346" s="5">
        <v>10450</v>
      </c>
      <c r="T346" s="20">
        <v>321</v>
      </c>
      <c r="U346" s="20">
        <v>10796.0813846444</v>
      </c>
      <c r="V346" s="20">
        <v>1003.9186153556002</v>
      </c>
      <c r="W346"/>
      <c r="X346"/>
      <c r="Y346"/>
      <c r="Z346"/>
      <c r="AA346"/>
      <c r="AB346"/>
      <c r="AE346" s="4">
        <v>346</v>
      </c>
      <c r="AF346" s="4" t="s">
        <v>5</v>
      </c>
      <c r="AG346" s="4">
        <f t="shared" si="20"/>
        <v>0</v>
      </c>
      <c r="AH346" s="5">
        <v>1350</v>
      </c>
      <c r="AI346" s="5">
        <f t="shared" si="22"/>
        <v>1822500</v>
      </c>
      <c r="AJ346" s="5">
        <f t="shared" si="23"/>
        <v>0</v>
      </c>
      <c r="AK346" s="5">
        <v>12600</v>
      </c>
      <c r="AM346" s="20">
        <v>321</v>
      </c>
      <c r="AN346" s="20">
        <v>11394.896403240396</v>
      </c>
      <c r="AO346" s="20">
        <v>-1994.8964032403965</v>
      </c>
      <c r="AP346"/>
      <c r="AQ346"/>
      <c r="AR346"/>
      <c r="AS346"/>
      <c r="AT346"/>
      <c r="AU346"/>
      <c r="AY346" s="20">
        <v>320</v>
      </c>
      <c r="AZ346" s="20">
        <v>11567.183187005356</v>
      </c>
      <c r="BA346" s="20">
        <v>232.81681299464435</v>
      </c>
      <c r="BB346"/>
      <c r="BC346"/>
      <c r="BD346"/>
      <c r="BE346"/>
      <c r="BF346"/>
      <c r="BG346"/>
      <c r="BL346" s="20">
        <v>319</v>
      </c>
      <c r="BM346" s="20">
        <v>15952.275318354896</v>
      </c>
      <c r="BN346" s="20">
        <v>-252.27531835489572</v>
      </c>
      <c r="BO346"/>
      <c r="BP346"/>
      <c r="BQ346"/>
      <c r="BR346"/>
      <c r="BS346"/>
      <c r="BT346"/>
    </row>
    <row r="347" spans="1:72" x14ac:dyDescent="0.35">
      <c r="A347" s="4">
        <v>346</v>
      </c>
      <c r="B347" s="4" t="s">
        <v>5</v>
      </c>
      <c r="C347" s="5">
        <v>1350</v>
      </c>
      <c r="D347" s="5">
        <v>12600</v>
      </c>
      <c r="N347" s="4">
        <v>346</v>
      </c>
      <c r="O347" s="4" t="s">
        <v>5</v>
      </c>
      <c r="P347" s="4">
        <f t="shared" si="21"/>
        <v>0</v>
      </c>
      <c r="Q347" s="5">
        <v>1350</v>
      </c>
      <c r="R347" s="5">
        <v>12600</v>
      </c>
      <c r="T347" s="20">
        <v>322</v>
      </c>
      <c r="U347" s="20">
        <v>11340.250508679141</v>
      </c>
      <c r="V347" s="20">
        <v>-1940.2505086791407</v>
      </c>
      <c r="W347"/>
      <c r="X347"/>
      <c r="Y347"/>
      <c r="Z347"/>
      <c r="AA347"/>
      <c r="AB347"/>
      <c r="AE347" s="4">
        <v>347</v>
      </c>
      <c r="AF347" s="4" t="s">
        <v>5</v>
      </c>
      <c r="AG347" s="4">
        <f t="shared" si="20"/>
        <v>0</v>
      </c>
      <c r="AH347" s="5">
        <v>1350</v>
      </c>
      <c r="AI347" s="5">
        <f t="shared" si="22"/>
        <v>1822500</v>
      </c>
      <c r="AJ347" s="5">
        <f t="shared" si="23"/>
        <v>0</v>
      </c>
      <c r="AK347" s="5">
        <v>13600</v>
      </c>
      <c r="AM347" s="20">
        <v>322</v>
      </c>
      <c r="AN347" s="20">
        <v>14007.245098220072</v>
      </c>
      <c r="AO347" s="20">
        <v>892.75490177992833</v>
      </c>
      <c r="AP347"/>
      <c r="AQ347"/>
      <c r="AR347"/>
      <c r="AS347"/>
      <c r="AT347"/>
      <c r="AU347"/>
      <c r="AY347" s="20">
        <v>321</v>
      </c>
      <c r="AZ347" s="20">
        <v>10772.771527541285</v>
      </c>
      <c r="BA347" s="20">
        <v>-1372.7715275412847</v>
      </c>
      <c r="BB347"/>
      <c r="BC347"/>
      <c r="BD347"/>
      <c r="BE347"/>
      <c r="BF347"/>
      <c r="BG347"/>
      <c r="BL347" s="20">
        <v>320</v>
      </c>
      <c r="BM347" s="20">
        <v>11131.21551412728</v>
      </c>
      <c r="BN347" s="20">
        <v>668.78448587272032</v>
      </c>
      <c r="BO347"/>
      <c r="BP347"/>
      <c r="BQ347"/>
      <c r="BR347"/>
      <c r="BS347"/>
      <c r="BT347"/>
    </row>
    <row r="348" spans="1:72" x14ac:dyDescent="0.35">
      <c r="A348" s="4">
        <v>347</v>
      </c>
      <c r="B348" s="4" t="s">
        <v>5</v>
      </c>
      <c r="C348" s="5">
        <v>1350</v>
      </c>
      <c r="D348" s="5">
        <v>13600</v>
      </c>
      <c r="N348" s="4">
        <v>347</v>
      </c>
      <c r="O348" s="4" t="s">
        <v>5</v>
      </c>
      <c r="P348" s="4">
        <f t="shared" si="21"/>
        <v>0</v>
      </c>
      <c r="Q348" s="5">
        <v>1350</v>
      </c>
      <c r="R348" s="5">
        <v>13600</v>
      </c>
      <c r="T348" s="20">
        <v>323</v>
      </c>
      <c r="U348" s="20">
        <v>13982.51134175398</v>
      </c>
      <c r="V348" s="20">
        <v>917.48865824602035</v>
      </c>
      <c r="W348"/>
      <c r="X348"/>
      <c r="Y348"/>
      <c r="Z348"/>
      <c r="AA348"/>
      <c r="AB348"/>
      <c r="AE348" s="4">
        <v>348</v>
      </c>
      <c r="AF348" s="4" t="s">
        <v>5</v>
      </c>
      <c r="AG348" s="4">
        <f t="shared" si="20"/>
        <v>0</v>
      </c>
      <c r="AH348" s="5">
        <v>1650</v>
      </c>
      <c r="AI348" s="5">
        <f t="shared" si="22"/>
        <v>2722500</v>
      </c>
      <c r="AJ348" s="5">
        <f t="shared" si="23"/>
        <v>0</v>
      </c>
      <c r="AK348" s="5">
        <v>12100</v>
      </c>
      <c r="AM348" s="20">
        <v>323</v>
      </c>
      <c r="AN348" s="20">
        <v>11321.66977218608</v>
      </c>
      <c r="AO348" s="20">
        <v>1078.3302278139199</v>
      </c>
      <c r="AP348"/>
      <c r="AQ348"/>
      <c r="AR348"/>
      <c r="AS348"/>
      <c r="AT348"/>
      <c r="AU348"/>
      <c r="AY348" s="20">
        <v>322</v>
      </c>
      <c r="AZ348" s="20">
        <v>13500.236655507113</v>
      </c>
      <c r="BA348" s="20">
        <v>1399.763344492887</v>
      </c>
      <c r="BB348"/>
      <c r="BC348"/>
      <c r="BD348"/>
      <c r="BE348"/>
      <c r="BF348"/>
      <c r="BG348"/>
      <c r="BL348" s="20">
        <v>321</v>
      </c>
      <c r="BM348" s="20">
        <v>10395.889739901409</v>
      </c>
      <c r="BN348" s="20">
        <v>-995.88973990140948</v>
      </c>
      <c r="BO348"/>
      <c r="BP348"/>
      <c r="BQ348"/>
      <c r="BR348"/>
      <c r="BS348"/>
      <c r="BT348"/>
    </row>
    <row r="349" spans="1:72" x14ac:dyDescent="0.35">
      <c r="A349" s="4">
        <v>348</v>
      </c>
      <c r="B349" s="4" t="s">
        <v>5</v>
      </c>
      <c r="C349" s="5">
        <v>1650</v>
      </c>
      <c r="D349" s="5">
        <v>12100</v>
      </c>
      <c r="N349" s="4">
        <v>348</v>
      </c>
      <c r="O349" s="4" t="s">
        <v>5</v>
      </c>
      <c r="P349" s="4">
        <f t="shared" si="21"/>
        <v>0</v>
      </c>
      <c r="Q349" s="5">
        <v>1650</v>
      </c>
      <c r="R349" s="5">
        <v>12100</v>
      </c>
      <c r="T349" s="20">
        <v>324</v>
      </c>
      <c r="U349" s="20">
        <v>11375.43228593705</v>
      </c>
      <c r="V349" s="20">
        <v>1024.5677140629505</v>
      </c>
      <c r="W349"/>
      <c r="X349"/>
      <c r="Y349"/>
      <c r="Z349"/>
      <c r="AA349"/>
      <c r="AB349"/>
      <c r="AE349" s="4">
        <v>349</v>
      </c>
      <c r="AF349" s="4" t="s">
        <v>4</v>
      </c>
      <c r="AG349" s="4">
        <f t="shared" si="20"/>
        <v>1</v>
      </c>
      <c r="AH349" s="5">
        <v>1500</v>
      </c>
      <c r="AI349" s="5">
        <f t="shared" si="22"/>
        <v>2250000</v>
      </c>
      <c r="AJ349" s="5">
        <f t="shared" si="23"/>
        <v>1500</v>
      </c>
      <c r="AK349" s="5">
        <v>9400</v>
      </c>
      <c r="AM349" s="20">
        <v>324</v>
      </c>
      <c r="AN349" s="20">
        <v>13708.84783977185</v>
      </c>
      <c r="AO349" s="20">
        <v>-1008.84783977185</v>
      </c>
      <c r="AP349"/>
      <c r="AQ349"/>
      <c r="AR349"/>
      <c r="AS349"/>
      <c r="AT349"/>
      <c r="AU349"/>
      <c r="AY349" s="20">
        <v>323</v>
      </c>
      <c r="AZ349" s="20">
        <v>11771.211095144325</v>
      </c>
      <c r="BA349" s="20">
        <v>628.78890485567536</v>
      </c>
      <c r="BB349"/>
      <c r="BC349"/>
      <c r="BD349"/>
      <c r="BE349"/>
      <c r="BF349"/>
      <c r="BG349"/>
      <c r="BL349" s="20">
        <v>322</v>
      </c>
      <c r="BM349" s="20">
        <v>13589.862036715167</v>
      </c>
      <c r="BN349" s="20">
        <v>1310.1379632848329</v>
      </c>
      <c r="BO349"/>
      <c r="BP349"/>
      <c r="BQ349"/>
      <c r="BR349"/>
      <c r="BS349"/>
      <c r="BT349"/>
    </row>
    <row r="350" spans="1:72" x14ac:dyDescent="0.35">
      <c r="A350" s="4">
        <v>349</v>
      </c>
      <c r="B350" s="4" t="s">
        <v>4</v>
      </c>
      <c r="C350" s="5">
        <v>1500</v>
      </c>
      <c r="D350" s="5">
        <v>9400</v>
      </c>
      <c r="N350" s="4">
        <v>349</v>
      </c>
      <c r="O350" s="4" t="s">
        <v>4</v>
      </c>
      <c r="P350" s="4">
        <f t="shared" si="21"/>
        <v>1</v>
      </c>
      <c r="Q350" s="5">
        <v>1500</v>
      </c>
      <c r="R350" s="5">
        <v>9400</v>
      </c>
      <c r="T350" s="20">
        <v>325</v>
      </c>
      <c r="U350" s="20">
        <v>13692.835891107654</v>
      </c>
      <c r="V350" s="20">
        <v>-992.83589110765388</v>
      </c>
      <c r="W350"/>
      <c r="X350"/>
      <c r="Y350"/>
      <c r="Z350"/>
      <c r="AA350"/>
      <c r="AB350"/>
      <c r="AE350" s="4">
        <v>350</v>
      </c>
      <c r="AF350" s="4" t="s">
        <v>5</v>
      </c>
      <c r="AG350" s="4">
        <f t="shared" si="20"/>
        <v>0</v>
      </c>
      <c r="AH350" s="5">
        <v>1750</v>
      </c>
      <c r="AI350" s="5">
        <f t="shared" si="22"/>
        <v>3062500</v>
      </c>
      <c r="AJ350" s="5">
        <f t="shared" si="23"/>
        <v>0</v>
      </c>
      <c r="AK350" s="5">
        <v>13200</v>
      </c>
      <c r="AM350" s="20">
        <v>325</v>
      </c>
      <c r="AN350" s="20">
        <v>14604.039615116513</v>
      </c>
      <c r="AO350" s="20">
        <v>-1004.0396151165132</v>
      </c>
      <c r="AP350"/>
      <c r="AQ350"/>
      <c r="AR350"/>
      <c r="AS350"/>
      <c r="AT350"/>
      <c r="AU350"/>
      <c r="AY350" s="20">
        <v>324</v>
      </c>
      <c r="AZ350" s="20">
        <v>13242.595433750648</v>
      </c>
      <c r="BA350" s="20">
        <v>-542.59543375064823</v>
      </c>
      <c r="BB350"/>
      <c r="BC350"/>
      <c r="BD350"/>
      <c r="BE350"/>
      <c r="BF350"/>
      <c r="BG350"/>
      <c r="BL350" s="20">
        <v>323</v>
      </c>
      <c r="BM350" s="20">
        <v>11464.267863170249</v>
      </c>
      <c r="BN350" s="20">
        <v>935.73213682975074</v>
      </c>
      <c r="BO350"/>
      <c r="BP350"/>
      <c r="BQ350"/>
      <c r="BR350"/>
      <c r="BS350"/>
      <c r="BT350"/>
    </row>
    <row r="351" spans="1:72" x14ac:dyDescent="0.35">
      <c r="A351" s="4">
        <v>350</v>
      </c>
      <c r="B351" s="4" t="s">
        <v>5</v>
      </c>
      <c r="C351" s="5">
        <v>1750</v>
      </c>
      <c r="D351" s="5">
        <v>13200</v>
      </c>
      <c r="N351" s="4">
        <v>350</v>
      </c>
      <c r="O351" s="4" t="s">
        <v>5</v>
      </c>
      <c r="P351" s="4">
        <f t="shared" si="21"/>
        <v>0</v>
      </c>
      <c r="Q351" s="5">
        <v>1750</v>
      </c>
      <c r="R351" s="5">
        <v>13200</v>
      </c>
      <c r="T351" s="20">
        <v>326</v>
      </c>
      <c r="U351" s="20">
        <v>14561.862243046631</v>
      </c>
      <c r="V351" s="20">
        <v>-961.86224304663119</v>
      </c>
      <c r="W351"/>
      <c r="X351"/>
      <c r="Y351"/>
      <c r="Z351"/>
      <c r="AA351"/>
      <c r="AB351"/>
      <c r="AE351" s="4">
        <v>351</v>
      </c>
      <c r="AF351" s="4" t="s">
        <v>4</v>
      </c>
      <c r="AG351" s="4">
        <f t="shared" si="20"/>
        <v>1</v>
      </c>
      <c r="AH351" s="5">
        <v>1500</v>
      </c>
      <c r="AI351" s="5">
        <f t="shared" si="22"/>
        <v>2250000</v>
      </c>
      <c r="AJ351" s="5">
        <f t="shared" si="23"/>
        <v>1500</v>
      </c>
      <c r="AK351" s="5">
        <v>10900</v>
      </c>
      <c r="AM351" s="20">
        <v>326</v>
      </c>
      <c r="AN351" s="20">
        <v>14902.436873564735</v>
      </c>
      <c r="AO351" s="20">
        <v>-2302.4368735647349</v>
      </c>
      <c r="AP351"/>
      <c r="AQ351"/>
      <c r="AR351"/>
      <c r="AS351"/>
      <c r="AT351"/>
      <c r="AU351"/>
      <c r="AY351" s="20">
        <v>325</v>
      </c>
      <c r="AZ351" s="20">
        <v>14064.664551973827</v>
      </c>
      <c r="BA351" s="20">
        <v>-464.66455197382675</v>
      </c>
      <c r="BB351"/>
      <c r="BC351"/>
      <c r="BD351"/>
      <c r="BE351"/>
      <c r="BF351"/>
      <c r="BG351"/>
      <c r="BL351" s="20">
        <v>324</v>
      </c>
      <c r="BM351" s="20">
        <v>13303.029665686819</v>
      </c>
      <c r="BN351" s="20">
        <v>-603.0296656868195</v>
      </c>
      <c r="BO351"/>
      <c r="BP351"/>
      <c r="BQ351"/>
      <c r="BR351"/>
      <c r="BS351"/>
      <c r="BT351"/>
    </row>
    <row r="352" spans="1:72" x14ac:dyDescent="0.35">
      <c r="A352" s="4">
        <v>351</v>
      </c>
      <c r="B352" s="4" t="s">
        <v>4</v>
      </c>
      <c r="C352" s="5">
        <v>1500</v>
      </c>
      <c r="D352" s="5">
        <v>10900</v>
      </c>
      <c r="N352" s="4">
        <v>351</v>
      </c>
      <c r="O352" s="4" t="s">
        <v>4</v>
      </c>
      <c r="P352" s="4">
        <f t="shared" si="21"/>
        <v>1</v>
      </c>
      <c r="Q352" s="5">
        <v>1500</v>
      </c>
      <c r="R352" s="5">
        <v>10900</v>
      </c>
      <c r="T352" s="20">
        <v>327</v>
      </c>
      <c r="U352" s="20">
        <v>14851.537693692957</v>
      </c>
      <c r="V352" s="20">
        <v>-2251.537693692957</v>
      </c>
      <c r="W352"/>
      <c r="X352"/>
      <c r="Y352"/>
      <c r="Z352"/>
      <c r="AA352"/>
      <c r="AB352"/>
      <c r="AE352" s="4">
        <v>352</v>
      </c>
      <c r="AF352" s="4" t="s">
        <v>5</v>
      </c>
      <c r="AG352" s="4">
        <f t="shared" si="20"/>
        <v>0</v>
      </c>
      <c r="AH352" s="5">
        <v>1550</v>
      </c>
      <c r="AI352" s="5">
        <f t="shared" si="22"/>
        <v>2402500</v>
      </c>
      <c r="AJ352" s="5">
        <f t="shared" si="23"/>
        <v>0</v>
      </c>
      <c r="AK352" s="5">
        <v>12300</v>
      </c>
      <c r="AM352" s="20">
        <v>327</v>
      </c>
      <c r="AN352" s="20">
        <v>12216.861547530745</v>
      </c>
      <c r="AO352" s="20">
        <v>883.13845246925484</v>
      </c>
      <c r="AP352"/>
      <c r="AQ352"/>
      <c r="AR352"/>
      <c r="AS352"/>
      <c r="AT352"/>
      <c r="AU352"/>
      <c r="AY352" s="20">
        <v>326</v>
      </c>
      <c r="AZ352" s="20">
        <v>14371.451226684076</v>
      </c>
      <c r="BA352" s="20">
        <v>-1771.4512266840757</v>
      </c>
      <c r="BB352"/>
      <c r="BC352"/>
      <c r="BD352"/>
      <c r="BE352"/>
      <c r="BF352"/>
      <c r="BG352"/>
      <c r="BL352" s="20">
        <v>325</v>
      </c>
      <c r="BM352" s="20">
        <v>14201.518209247719</v>
      </c>
      <c r="BN352" s="20">
        <v>-601.51820924771891</v>
      </c>
      <c r="BO352"/>
      <c r="BP352"/>
      <c r="BQ352"/>
      <c r="BR352"/>
      <c r="BS352"/>
      <c r="BT352"/>
    </row>
    <row r="353" spans="1:72" x14ac:dyDescent="0.35">
      <c r="A353" s="4">
        <v>352</v>
      </c>
      <c r="B353" s="4" t="s">
        <v>5</v>
      </c>
      <c r="C353" s="5">
        <v>1550</v>
      </c>
      <c r="D353" s="5">
        <v>12300</v>
      </c>
      <c r="N353" s="4">
        <v>352</v>
      </c>
      <c r="O353" s="4" t="s">
        <v>5</v>
      </c>
      <c r="P353" s="4">
        <f t="shared" si="21"/>
        <v>0</v>
      </c>
      <c r="Q353" s="5">
        <v>1550</v>
      </c>
      <c r="R353" s="5">
        <v>12300</v>
      </c>
      <c r="T353" s="20">
        <v>328</v>
      </c>
      <c r="U353" s="20">
        <v>12244.458637876027</v>
      </c>
      <c r="V353" s="20">
        <v>855.54136212397316</v>
      </c>
      <c r="W353"/>
      <c r="X353"/>
      <c r="Y353"/>
      <c r="Z353"/>
      <c r="AA353"/>
      <c r="AB353"/>
      <c r="AE353" s="4">
        <v>353</v>
      </c>
      <c r="AF353" s="4" t="s">
        <v>4</v>
      </c>
      <c r="AG353" s="4">
        <f t="shared" si="20"/>
        <v>1</v>
      </c>
      <c r="AH353" s="5">
        <v>1750</v>
      </c>
      <c r="AI353" s="5">
        <f t="shared" si="22"/>
        <v>3062500</v>
      </c>
      <c r="AJ353" s="5">
        <f t="shared" si="23"/>
        <v>1750</v>
      </c>
      <c r="AK353" s="5">
        <v>11450</v>
      </c>
      <c r="AM353" s="20">
        <v>328</v>
      </c>
      <c r="AN353" s="20">
        <v>13708.84783977185</v>
      </c>
      <c r="AO353" s="20">
        <v>691.15216022815002</v>
      </c>
      <c r="AP353"/>
      <c r="AQ353"/>
      <c r="AR353"/>
      <c r="AS353"/>
      <c r="AT353"/>
      <c r="AU353"/>
      <c r="AY353" s="20">
        <v>327</v>
      </c>
      <c r="AZ353" s="20">
        <v>12200.116589737238</v>
      </c>
      <c r="BA353" s="20">
        <v>899.88341026276248</v>
      </c>
      <c r="BB353"/>
      <c r="BC353"/>
      <c r="BD353"/>
      <c r="BE353"/>
      <c r="BF353"/>
      <c r="BG353"/>
      <c r="BL353" s="20">
        <v>326</v>
      </c>
      <c r="BM353" s="20">
        <v>14526.34201075192</v>
      </c>
      <c r="BN353" s="20">
        <v>-1926.3420107519196</v>
      </c>
      <c r="BO353"/>
      <c r="BP353"/>
      <c r="BQ353"/>
      <c r="BR353"/>
      <c r="BS353"/>
      <c r="BT353"/>
    </row>
    <row r="354" spans="1:72" x14ac:dyDescent="0.35">
      <c r="A354" s="4">
        <v>353</v>
      </c>
      <c r="B354" s="4" t="s">
        <v>4</v>
      </c>
      <c r="C354" s="5">
        <v>1750</v>
      </c>
      <c r="D354" s="5">
        <v>11450</v>
      </c>
      <c r="N354" s="4">
        <v>353</v>
      </c>
      <c r="O354" s="4" t="s">
        <v>4</v>
      </c>
      <c r="P354" s="4">
        <f t="shared" si="21"/>
        <v>1</v>
      </c>
      <c r="Q354" s="5">
        <v>1750</v>
      </c>
      <c r="R354" s="5">
        <v>11450</v>
      </c>
      <c r="T354" s="20">
        <v>329</v>
      </c>
      <c r="U354" s="20">
        <v>13692.835891107654</v>
      </c>
      <c r="V354" s="20">
        <v>707.16410889234612</v>
      </c>
      <c r="W354"/>
      <c r="X354"/>
      <c r="Y354"/>
      <c r="Z354"/>
      <c r="AA354"/>
      <c r="AB354"/>
      <c r="AE354" s="4">
        <v>354</v>
      </c>
      <c r="AF354" s="4" t="s">
        <v>4</v>
      </c>
      <c r="AG354" s="4">
        <f t="shared" si="20"/>
        <v>1</v>
      </c>
      <c r="AH354" s="5">
        <v>1700</v>
      </c>
      <c r="AI354" s="5">
        <f t="shared" si="22"/>
        <v>2890000</v>
      </c>
      <c r="AJ354" s="5">
        <f t="shared" si="23"/>
        <v>1700</v>
      </c>
      <c r="AK354" s="5">
        <v>9950</v>
      </c>
      <c r="AM354" s="20">
        <v>329</v>
      </c>
      <c r="AN354" s="20">
        <v>8709.3210772064049</v>
      </c>
      <c r="AO354" s="20">
        <v>-209.32107720640488</v>
      </c>
      <c r="AP354"/>
      <c r="AQ354"/>
      <c r="AR354"/>
      <c r="AS354"/>
      <c r="AT354"/>
      <c r="AU354"/>
      <c r="AY354" s="20">
        <v>328</v>
      </c>
      <c r="AZ354" s="20">
        <v>13242.595433750648</v>
      </c>
      <c r="BA354" s="20">
        <v>1157.4045662493518</v>
      </c>
      <c r="BB354"/>
      <c r="BC354"/>
      <c r="BD354"/>
      <c r="BE354"/>
      <c r="BF354"/>
      <c r="BG354"/>
      <c r="BL354" s="20">
        <v>327</v>
      </c>
      <c r="BM354" s="20">
        <v>12058.824962924335</v>
      </c>
      <c r="BN354" s="20">
        <v>1041.1750370756654</v>
      </c>
      <c r="BO354"/>
      <c r="BP354"/>
      <c r="BQ354"/>
      <c r="BR354"/>
      <c r="BS354"/>
      <c r="BT354"/>
    </row>
    <row r="355" spans="1:72" x14ac:dyDescent="0.35">
      <c r="A355" s="4">
        <v>354</v>
      </c>
      <c r="B355" s="4" t="s">
        <v>4</v>
      </c>
      <c r="C355" s="5">
        <v>1700</v>
      </c>
      <c r="D355" s="5">
        <v>9950</v>
      </c>
      <c r="N355" s="4">
        <v>354</v>
      </c>
      <c r="O355" s="4" t="s">
        <v>4</v>
      </c>
      <c r="P355" s="4">
        <f t="shared" si="21"/>
        <v>1</v>
      </c>
      <c r="Q355" s="5">
        <v>1700</v>
      </c>
      <c r="R355" s="5">
        <v>9950</v>
      </c>
      <c r="T355" s="20">
        <v>330</v>
      </c>
      <c r="U355" s="20">
        <v>8733.1714528622106</v>
      </c>
      <c r="V355" s="20">
        <v>-233.17145286221057</v>
      </c>
      <c r="W355"/>
      <c r="X355"/>
      <c r="Y355"/>
      <c r="Z355"/>
      <c r="AA355"/>
      <c r="AB355"/>
      <c r="AE355" s="4">
        <v>355</v>
      </c>
      <c r="AF355" s="4" t="s">
        <v>5</v>
      </c>
      <c r="AG355" s="4">
        <f t="shared" si="20"/>
        <v>0</v>
      </c>
      <c r="AH355" s="5">
        <v>1600</v>
      </c>
      <c r="AI355" s="5">
        <f t="shared" si="22"/>
        <v>2560000</v>
      </c>
      <c r="AJ355" s="5">
        <f t="shared" si="23"/>
        <v>0</v>
      </c>
      <c r="AK355" s="5">
        <v>12600</v>
      </c>
      <c r="AM355" s="20">
        <v>330</v>
      </c>
      <c r="AN355" s="20">
        <v>19975.190267184495</v>
      </c>
      <c r="AO355" s="20">
        <v>3524.8097328155054</v>
      </c>
      <c r="AP355"/>
      <c r="AQ355"/>
      <c r="AR355"/>
      <c r="AS355"/>
      <c r="AT355"/>
      <c r="AU355"/>
      <c r="AY355" s="20">
        <v>329</v>
      </c>
      <c r="AZ355" s="20">
        <v>8896.3096083171476</v>
      </c>
      <c r="BA355" s="20">
        <v>-396.30960831714765</v>
      </c>
      <c r="BB355"/>
      <c r="BC355"/>
      <c r="BD355"/>
      <c r="BE355"/>
      <c r="BF355"/>
      <c r="BG355"/>
      <c r="BL355" s="20">
        <v>328</v>
      </c>
      <c r="BM355" s="20">
        <v>13303.029665686819</v>
      </c>
      <c r="BN355" s="20">
        <v>1096.9703343131805</v>
      </c>
      <c r="BO355"/>
      <c r="BP355"/>
      <c r="BQ355"/>
      <c r="BR355"/>
      <c r="BS355"/>
      <c r="BT355"/>
    </row>
    <row r="356" spans="1:72" x14ac:dyDescent="0.35">
      <c r="A356" s="4">
        <v>355</v>
      </c>
      <c r="B356" s="4" t="s">
        <v>5</v>
      </c>
      <c r="C356" s="5">
        <v>1600</v>
      </c>
      <c r="D356" s="5">
        <v>12600</v>
      </c>
      <c r="N356" s="4">
        <v>355</v>
      </c>
      <c r="O356" s="4" t="s">
        <v>5</v>
      </c>
      <c r="P356" s="4">
        <f t="shared" si="21"/>
        <v>0</v>
      </c>
      <c r="Q356" s="5">
        <v>1600</v>
      </c>
      <c r="R356" s="5">
        <v>12600</v>
      </c>
      <c r="T356" s="20">
        <v>331</v>
      </c>
      <c r="U356" s="20">
        <v>19776.020354680491</v>
      </c>
      <c r="V356" s="20">
        <v>3723.9796453195086</v>
      </c>
      <c r="W356"/>
      <c r="X356"/>
      <c r="Y356"/>
      <c r="Z356"/>
      <c r="AA356"/>
      <c r="AB356"/>
      <c r="AE356" s="4">
        <v>356</v>
      </c>
      <c r="AF356" s="4" t="s">
        <v>4</v>
      </c>
      <c r="AG356" s="4">
        <f t="shared" si="20"/>
        <v>1</v>
      </c>
      <c r="AH356" s="5">
        <v>1250</v>
      </c>
      <c r="AI356" s="5">
        <f t="shared" si="22"/>
        <v>1562500</v>
      </c>
      <c r="AJ356" s="5">
        <f t="shared" si="23"/>
        <v>1250</v>
      </c>
      <c r="AK356" s="5">
        <v>9050</v>
      </c>
      <c r="AM356" s="20">
        <v>331</v>
      </c>
      <c r="AN356" s="20">
        <v>11918.464289082523</v>
      </c>
      <c r="AO356" s="20">
        <v>981.53571091747654</v>
      </c>
      <c r="AP356"/>
      <c r="AQ356"/>
      <c r="AR356"/>
      <c r="AS356"/>
      <c r="AT356"/>
      <c r="AU356"/>
      <c r="AY356" s="20">
        <v>330</v>
      </c>
      <c r="AZ356" s="20">
        <v>22093.242797401272</v>
      </c>
      <c r="BA356" s="20">
        <v>1406.7572025987283</v>
      </c>
      <c r="BB356"/>
      <c r="BC356"/>
      <c r="BD356"/>
      <c r="BE356"/>
      <c r="BF356"/>
      <c r="BG356"/>
      <c r="BL356" s="20">
        <v>329</v>
      </c>
      <c r="BM356" s="20">
        <v>9079.9879877958956</v>
      </c>
      <c r="BN356" s="20">
        <v>-579.98798779589561</v>
      </c>
      <c r="BO356"/>
      <c r="BP356"/>
      <c r="BQ356"/>
      <c r="BR356"/>
      <c r="BS356"/>
      <c r="BT356"/>
    </row>
    <row r="357" spans="1:72" x14ac:dyDescent="0.35">
      <c r="A357" s="4">
        <v>356</v>
      </c>
      <c r="B357" s="4" t="s">
        <v>4</v>
      </c>
      <c r="C357" s="5">
        <v>1250</v>
      </c>
      <c r="D357" s="5">
        <v>9050</v>
      </c>
      <c r="N357" s="4">
        <v>356</v>
      </c>
      <c r="O357" s="4" t="s">
        <v>4</v>
      </c>
      <c r="P357" s="4">
        <f t="shared" si="21"/>
        <v>1</v>
      </c>
      <c r="Q357" s="5">
        <v>1250</v>
      </c>
      <c r="R357" s="5">
        <v>9050</v>
      </c>
      <c r="T357" s="20">
        <v>332</v>
      </c>
      <c r="U357" s="20">
        <v>11954.783187229701</v>
      </c>
      <c r="V357" s="20">
        <v>945.21681277029893</v>
      </c>
      <c r="W357"/>
      <c r="X357"/>
      <c r="Y357"/>
      <c r="Z357"/>
      <c r="AA357"/>
      <c r="AB357"/>
      <c r="AE357" s="4">
        <v>357</v>
      </c>
      <c r="AF357" s="4" t="s">
        <v>5</v>
      </c>
      <c r="AG357" s="4">
        <f t="shared" si="20"/>
        <v>0</v>
      </c>
      <c r="AH357" s="5">
        <v>1650</v>
      </c>
      <c r="AI357" s="5">
        <f t="shared" si="22"/>
        <v>2722500</v>
      </c>
      <c r="AJ357" s="5">
        <f t="shared" si="23"/>
        <v>0</v>
      </c>
      <c r="AK357" s="5">
        <v>13700</v>
      </c>
      <c r="AM357" s="20">
        <v>332</v>
      </c>
      <c r="AN357" s="20">
        <v>11394.896403240396</v>
      </c>
      <c r="AO357" s="20">
        <v>-494.89640324039647</v>
      </c>
      <c r="AP357"/>
      <c r="AQ357"/>
      <c r="AR357"/>
      <c r="AS357"/>
      <c r="AT357"/>
      <c r="AU357"/>
      <c r="AY357" s="20">
        <v>331</v>
      </c>
      <c r="AZ357" s="20">
        <v>12040.766273888337</v>
      </c>
      <c r="BA357" s="20">
        <v>859.23372611166269</v>
      </c>
      <c r="BB357"/>
      <c r="BC357"/>
      <c r="BD357"/>
      <c r="BE357"/>
      <c r="BF357"/>
      <c r="BG357"/>
      <c r="BL357" s="20">
        <v>330</v>
      </c>
      <c r="BM357" s="20">
        <v>21985.909590591778</v>
      </c>
      <c r="BN357" s="20">
        <v>1514.0904094082216</v>
      </c>
      <c r="BO357"/>
      <c r="BP357"/>
      <c r="BQ357"/>
      <c r="BR357"/>
      <c r="BS357"/>
      <c r="BT357"/>
    </row>
    <row r="358" spans="1:72" x14ac:dyDescent="0.35">
      <c r="A358" s="4">
        <v>357</v>
      </c>
      <c r="B358" s="4" t="s">
        <v>5</v>
      </c>
      <c r="C358" s="5">
        <v>1650</v>
      </c>
      <c r="D358" s="5">
        <v>13700</v>
      </c>
      <c r="N358" s="4">
        <v>357</v>
      </c>
      <c r="O358" s="4" t="s">
        <v>5</v>
      </c>
      <c r="P358" s="4">
        <f t="shared" si="21"/>
        <v>0</v>
      </c>
      <c r="Q358" s="5">
        <v>1650</v>
      </c>
      <c r="R358" s="5">
        <v>13700</v>
      </c>
      <c r="T358" s="20">
        <v>333</v>
      </c>
      <c r="U358" s="20">
        <v>11340.250508679141</v>
      </c>
      <c r="V358" s="20">
        <v>-440.25050867914069</v>
      </c>
      <c r="W358"/>
      <c r="X358"/>
      <c r="Y358"/>
      <c r="Z358"/>
      <c r="AA358"/>
      <c r="AB358"/>
      <c r="AE358" s="4">
        <v>358</v>
      </c>
      <c r="AF358" s="4" t="s">
        <v>4</v>
      </c>
      <c r="AG358" s="4">
        <f t="shared" si="20"/>
        <v>1</v>
      </c>
      <c r="AH358" s="5">
        <v>1350</v>
      </c>
      <c r="AI358" s="5">
        <f t="shared" si="22"/>
        <v>1822500</v>
      </c>
      <c r="AJ358" s="5">
        <f t="shared" si="23"/>
        <v>1350</v>
      </c>
      <c r="AK358" s="5">
        <v>9350</v>
      </c>
      <c r="AM358" s="20">
        <v>333</v>
      </c>
      <c r="AN358" s="20">
        <v>10798.101886343953</v>
      </c>
      <c r="AO358" s="20">
        <v>-1648.1018863439531</v>
      </c>
      <c r="AP358"/>
      <c r="AQ358"/>
      <c r="AR358"/>
      <c r="AS358"/>
      <c r="AT358"/>
      <c r="AU358"/>
      <c r="AY358" s="20">
        <v>332</v>
      </c>
      <c r="AZ358" s="20">
        <v>10772.771527541285</v>
      </c>
      <c r="BA358" s="20">
        <v>127.22847245871526</v>
      </c>
      <c r="BB358"/>
      <c r="BC358"/>
      <c r="BD358"/>
      <c r="BE358"/>
      <c r="BF358"/>
      <c r="BG358"/>
      <c r="BL358" s="20">
        <v>331</v>
      </c>
      <c r="BM358" s="20">
        <v>11847.975452847688</v>
      </c>
      <c r="BN358" s="20">
        <v>1052.0245471523122</v>
      </c>
      <c r="BO358"/>
      <c r="BP358"/>
      <c r="BQ358"/>
      <c r="BR358"/>
      <c r="BS358"/>
      <c r="BT358"/>
    </row>
    <row r="359" spans="1:72" x14ac:dyDescent="0.35">
      <c r="A359" s="4">
        <v>358</v>
      </c>
      <c r="B359" s="4" t="s">
        <v>4</v>
      </c>
      <c r="C359" s="5">
        <v>1350</v>
      </c>
      <c r="D359" s="5">
        <v>9350</v>
      </c>
      <c r="N359" s="4">
        <v>358</v>
      </c>
      <c r="O359" s="4" t="s">
        <v>4</v>
      </c>
      <c r="P359" s="4">
        <f t="shared" si="21"/>
        <v>1</v>
      </c>
      <c r="Q359" s="5">
        <v>1350</v>
      </c>
      <c r="R359" s="5">
        <v>9350</v>
      </c>
      <c r="T359" s="20">
        <v>334</v>
      </c>
      <c r="U359" s="20">
        <v>10760.899607386489</v>
      </c>
      <c r="V359" s="20">
        <v>-1610.8996073864892</v>
      </c>
      <c r="W359"/>
      <c r="X359"/>
      <c r="Y359"/>
      <c r="Z359"/>
      <c r="AA359"/>
      <c r="AB359"/>
      <c r="AE359" s="4">
        <v>359</v>
      </c>
      <c r="AF359" s="4" t="s">
        <v>5</v>
      </c>
      <c r="AG359" s="4">
        <f t="shared" si="20"/>
        <v>0</v>
      </c>
      <c r="AH359" s="5">
        <v>1300</v>
      </c>
      <c r="AI359" s="5">
        <f t="shared" si="22"/>
        <v>1690000</v>
      </c>
      <c r="AJ359" s="5">
        <f t="shared" si="23"/>
        <v>0</v>
      </c>
      <c r="AK359" s="5">
        <v>11600</v>
      </c>
      <c r="AM359" s="20">
        <v>334</v>
      </c>
      <c r="AN359" s="20">
        <v>6918.9375265170784</v>
      </c>
      <c r="AO359" s="20">
        <v>4531.0624734829216</v>
      </c>
      <c r="AP359"/>
      <c r="AQ359"/>
      <c r="AR359"/>
      <c r="AS359"/>
      <c r="AT359"/>
      <c r="AU359"/>
      <c r="AY359" s="20">
        <v>333</v>
      </c>
      <c r="AZ359" s="20">
        <v>10241.107266377094</v>
      </c>
      <c r="BA359" s="20">
        <v>-1091.1072663770938</v>
      </c>
      <c r="BB359"/>
      <c r="BC359"/>
      <c r="BD359"/>
      <c r="BE359"/>
      <c r="BF359"/>
      <c r="BG359"/>
      <c r="BL359" s="20">
        <v>332</v>
      </c>
      <c r="BM359" s="20">
        <v>10395.889739901409</v>
      </c>
      <c r="BN359" s="20">
        <v>504.11026009859052</v>
      </c>
      <c r="BO359"/>
      <c r="BP359"/>
      <c r="BQ359"/>
      <c r="BR359"/>
      <c r="BS359"/>
      <c r="BT359"/>
    </row>
    <row r="360" spans="1:72" x14ac:dyDescent="0.35">
      <c r="A360" s="4">
        <v>359</v>
      </c>
      <c r="B360" s="4" t="s">
        <v>5</v>
      </c>
      <c r="C360" s="5">
        <v>1300</v>
      </c>
      <c r="D360" s="5">
        <v>11600</v>
      </c>
      <c r="N360" s="4">
        <v>359</v>
      </c>
      <c r="O360" s="4" t="s">
        <v>5</v>
      </c>
      <c r="P360" s="4">
        <f t="shared" si="21"/>
        <v>0</v>
      </c>
      <c r="Q360" s="5">
        <v>1300</v>
      </c>
      <c r="R360" s="5">
        <v>11600</v>
      </c>
      <c r="T360" s="20">
        <v>335</v>
      </c>
      <c r="U360" s="20">
        <v>6995.1187489842578</v>
      </c>
      <c r="V360" s="20">
        <v>4454.8812510157422</v>
      </c>
      <c r="W360"/>
      <c r="X360"/>
      <c r="Y360"/>
      <c r="Z360"/>
      <c r="AA360"/>
      <c r="AB360"/>
      <c r="AE360" s="4">
        <v>360</v>
      </c>
      <c r="AF360" s="4" t="s">
        <v>5</v>
      </c>
      <c r="AG360" s="4">
        <f t="shared" si="20"/>
        <v>0</v>
      </c>
      <c r="AH360" s="5">
        <v>2050</v>
      </c>
      <c r="AI360" s="5">
        <f t="shared" si="22"/>
        <v>4202500</v>
      </c>
      <c r="AJ360" s="5">
        <f t="shared" si="23"/>
        <v>0</v>
      </c>
      <c r="AK360" s="5">
        <v>17250</v>
      </c>
      <c r="AM360" s="20">
        <v>335</v>
      </c>
      <c r="AN360" s="20">
        <v>16692.820424254063</v>
      </c>
      <c r="AO360" s="20">
        <v>-1392.8204242540633</v>
      </c>
      <c r="AP360"/>
      <c r="AQ360"/>
      <c r="AR360"/>
      <c r="AS360"/>
      <c r="AT360"/>
      <c r="AU360"/>
      <c r="AY360" s="20">
        <v>334</v>
      </c>
      <c r="AZ360" s="20">
        <v>8382.5167898078071</v>
      </c>
      <c r="BA360" s="20">
        <v>3067.4832101921929</v>
      </c>
      <c r="BB360"/>
      <c r="BC360"/>
      <c r="BD360"/>
      <c r="BE360"/>
      <c r="BF360"/>
      <c r="BG360"/>
      <c r="BL360" s="20">
        <v>333</v>
      </c>
      <c r="BM360" s="20">
        <v>10014.820457212089</v>
      </c>
      <c r="BN360" s="20">
        <v>-864.82045721208851</v>
      </c>
      <c r="BO360"/>
      <c r="BP360"/>
      <c r="BQ360"/>
      <c r="BR360"/>
      <c r="BS360"/>
      <c r="BT360"/>
    </row>
    <row r="361" spans="1:72" x14ac:dyDescent="0.35">
      <c r="A361" s="4">
        <v>360</v>
      </c>
      <c r="B361" s="4" t="s">
        <v>5</v>
      </c>
      <c r="C361" s="5">
        <v>2050</v>
      </c>
      <c r="D361" s="5">
        <v>17250</v>
      </c>
      <c r="N361" s="4">
        <v>360</v>
      </c>
      <c r="O361" s="4" t="s">
        <v>5</v>
      </c>
      <c r="P361" s="4">
        <f t="shared" si="21"/>
        <v>0</v>
      </c>
      <c r="Q361" s="5">
        <v>2050</v>
      </c>
      <c r="R361" s="5">
        <v>17250</v>
      </c>
      <c r="T361" s="20">
        <v>336</v>
      </c>
      <c r="U361" s="20">
        <v>16589.590397570912</v>
      </c>
      <c r="V361" s="20">
        <v>-1289.5903975709116</v>
      </c>
      <c r="W361"/>
      <c r="X361"/>
      <c r="Y361"/>
      <c r="Z361"/>
      <c r="AA361"/>
      <c r="AB361"/>
      <c r="AE361" s="4">
        <v>361</v>
      </c>
      <c r="AF361" s="4" t="s">
        <v>5</v>
      </c>
      <c r="AG361" s="4">
        <f t="shared" si="20"/>
        <v>0</v>
      </c>
      <c r="AH361" s="5">
        <v>1600</v>
      </c>
      <c r="AI361" s="5">
        <f t="shared" si="22"/>
        <v>2560000</v>
      </c>
      <c r="AJ361" s="5">
        <f t="shared" si="23"/>
        <v>0</v>
      </c>
      <c r="AK361" s="5">
        <v>12400</v>
      </c>
      <c r="AM361" s="20">
        <v>336</v>
      </c>
      <c r="AN361" s="20">
        <v>11918.464289082523</v>
      </c>
      <c r="AO361" s="20">
        <v>281.53571091747654</v>
      </c>
      <c r="AP361"/>
      <c r="AQ361"/>
      <c r="AR361"/>
      <c r="AS361"/>
      <c r="AT361"/>
      <c r="AU361"/>
      <c r="AY361" s="20">
        <v>335</v>
      </c>
      <c r="AZ361" s="20">
        <v>16556.189445622054</v>
      </c>
      <c r="BA361" s="20">
        <v>-1256.1894456220543</v>
      </c>
      <c r="BB361"/>
      <c r="BC361"/>
      <c r="BD361"/>
      <c r="BE361"/>
      <c r="BF361"/>
      <c r="BG361"/>
      <c r="BL361" s="20">
        <v>334</v>
      </c>
      <c r="BM361" s="20">
        <v>8772.5916101966613</v>
      </c>
      <c r="BN361" s="20">
        <v>2677.4083898033387</v>
      </c>
      <c r="BO361"/>
      <c r="BP361"/>
      <c r="BQ361"/>
      <c r="BR361"/>
      <c r="BS361"/>
      <c r="BT361"/>
    </row>
    <row r="362" spans="1:72" x14ac:dyDescent="0.35">
      <c r="A362" s="4">
        <v>361</v>
      </c>
      <c r="B362" s="4" t="s">
        <v>5</v>
      </c>
      <c r="C362" s="5">
        <v>1600</v>
      </c>
      <c r="D362" s="5">
        <v>12400</v>
      </c>
      <c r="N362" s="4">
        <v>361</v>
      </c>
      <c r="O362" s="4" t="s">
        <v>5</v>
      </c>
      <c r="P362" s="4">
        <f t="shared" si="21"/>
        <v>0</v>
      </c>
      <c r="Q362" s="5">
        <v>1600</v>
      </c>
      <c r="R362" s="5">
        <v>12400</v>
      </c>
      <c r="T362" s="20">
        <v>337</v>
      </c>
      <c r="U362" s="20">
        <v>11954.783187229701</v>
      </c>
      <c r="V362" s="20">
        <v>245.21681277029893</v>
      </c>
      <c r="W362"/>
      <c r="X362"/>
      <c r="Y362"/>
      <c r="Z362"/>
      <c r="AA362"/>
      <c r="AB362"/>
      <c r="AE362" s="4">
        <v>362</v>
      </c>
      <c r="AF362" s="4" t="s">
        <v>5</v>
      </c>
      <c r="AG362" s="4">
        <f t="shared" si="20"/>
        <v>0</v>
      </c>
      <c r="AH362" s="5">
        <v>1550</v>
      </c>
      <c r="AI362" s="5">
        <f t="shared" si="22"/>
        <v>2402500</v>
      </c>
      <c r="AJ362" s="5">
        <f t="shared" si="23"/>
        <v>0</v>
      </c>
      <c r="AK362" s="5">
        <v>12700</v>
      </c>
      <c r="AM362" s="20">
        <v>337</v>
      </c>
      <c r="AN362" s="20">
        <v>6620.5402680688567</v>
      </c>
      <c r="AO362" s="20">
        <v>2729.4597319311433</v>
      </c>
      <c r="AP362"/>
      <c r="AQ362"/>
      <c r="AR362"/>
      <c r="AS362"/>
      <c r="AT362"/>
      <c r="AU362"/>
      <c r="AY362" s="20">
        <v>336</v>
      </c>
      <c r="AZ362" s="20">
        <v>12040.766273888337</v>
      </c>
      <c r="BA362" s="20">
        <v>159.23372611166269</v>
      </c>
      <c r="BB362"/>
      <c r="BC362"/>
      <c r="BD362"/>
      <c r="BE362"/>
      <c r="BF362"/>
      <c r="BG362"/>
      <c r="BL362" s="20">
        <v>335</v>
      </c>
      <c r="BM362" s="20">
        <v>16741.224833108088</v>
      </c>
      <c r="BN362" s="20">
        <v>-1441.2248331080882</v>
      </c>
      <c r="BO362"/>
      <c r="BP362"/>
      <c r="BQ362"/>
      <c r="BR362"/>
      <c r="BS362"/>
      <c r="BT362"/>
    </row>
    <row r="363" spans="1:72" x14ac:dyDescent="0.35">
      <c r="A363" s="4">
        <v>362</v>
      </c>
      <c r="B363" s="4" t="s">
        <v>5</v>
      </c>
      <c r="C363" s="5">
        <v>1550</v>
      </c>
      <c r="D363" s="5">
        <v>12700</v>
      </c>
      <c r="N363" s="4">
        <v>362</v>
      </c>
      <c r="O363" s="4" t="s">
        <v>5</v>
      </c>
      <c r="P363" s="4">
        <f t="shared" si="21"/>
        <v>0</v>
      </c>
      <c r="Q363" s="5">
        <v>1550</v>
      </c>
      <c r="R363" s="5">
        <v>12700</v>
      </c>
      <c r="T363" s="20">
        <v>338</v>
      </c>
      <c r="U363" s="20">
        <v>6705.443298337932</v>
      </c>
      <c r="V363" s="20">
        <v>2644.556701662068</v>
      </c>
      <c r="W363"/>
      <c r="X363"/>
      <c r="Y363"/>
      <c r="Z363"/>
      <c r="AA363"/>
      <c r="AB363"/>
      <c r="AE363" s="4">
        <v>363</v>
      </c>
      <c r="AF363" s="4" t="s">
        <v>4</v>
      </c>
      <c r="AG363" s="4">
        <f t="shared" si="20"/>
        <v>1</v>
      </c>
      <c r="AH363" s="5">
        <v>1250</v>
      </c>
      <c r="AI363" s="5">
        <f t="shared" si="22"/>
        <v>1562500</v>
      </c>
      <c r="AJ363" s="5">
        <f t="shared" si="23"/>
        <v>1250</v>
      </c>
      <c r="AK363" s="5">
        <v>8750</v>
      </c>
      <c r="AM363" s="20">
        <v>338</v>
      </c>
      <c r="AN363" s="20">
        <v>10798.101886343953</v>
      </c>
      <c r="AO363" s="20">
        <v>-598.10188634395308</v>
      </c>
      <c r="AP363"/>
      <c r="AQ363"/>
      <c r="AR363"/>
      <c r="AS363"/>
      <c r="AT363"/>
      <c r="AU363"/>
      <c r="AY363" s="20">
        <v>337</v>
      </c>
      <c r="AZ363" s="20">
        <v>8354.221015168996</v>
      </c>
      <c r="BA363" s="20">
        <v>995.77898483100398</v>
      </c>
      <c r="BB363"/>
      <c r="BC363"/>
      <c r="BD363"/>
      <c r="BE363"/>
      <c r="BF363"/>
      <c r="BG363"/>
      <c r="BL363" s="20">
        <v>336</v>
      </c>
      <c r="BM363" s="20">
        <v>11847.975452847688</v>
      </c>
      <c r="BN363" s="20">
        <v>352.02454715231215</v>
      </c>
      <c r="BO363"/>
      <c r="BP363"/>
      <c r="BQ363"/>
      <c r="BR363"/>
      <c r="BS363"/>
      <c r="BT363"/>
    </row>
    <row r="364" spans="1:72" x14ac:dyDescent="0.35">
      <c r="A364" s="4">
        <v>363</v>
      </c>
      <c r="B364" s="4" t="s">
        <v>4</v>
      </c>
      <c r="C364" s="5">
        <v>1250</v>
      </c>
      <c r="D364" s="5">
        <v>8750</v>
      </c>
      <c r="N364" s="4">
        <v>363</v>
      </c>
      <c r="O364" s="4" t="s">
        <v>4</v>
      </c>
      <c r="P364" s="4">
        <f t="shared" si="21"/>
        <v>1</v>
      </c>
      <c r="Q364" s="5">
        <v>1250</v>
      </c>
      <c r="R364" s="5">
        <v>8750</v>
      </c>
      <c r="T364" s="20">
        <v>339</v>
      </c>
      <c r="U364" s="20">
        <v>10760.899607386489</v>
      </c>
      <c r="V364" s="20">
        <v>-560.89960738648915</v>
      </c>
      <c r="W364"/>
      <c r="X364"/>
      <c r="Y364"/>
      <c r="Z364"/>
      <c r="AA364"/>
      <c r="AB364"/>
      <c r="AE364" s="4">
        <v>364</v>
      </c>
      <c r="AF364" s="4" t="s">
        <v>4</v>
      </c>
      <c r="AG364" s="4">
        <f t="shared" si="20"/>
        <v>1</v>
      </c>
      <c r="AH364" s="5">
        <v>2150</v>
      </c>
      <c r="AI364" s="5">
        <f t="shared" si="22"/>
        <v>4622500</v>
      </c>
      <c r="AJ364" s="5">
        <f t="shared" si="23"/>
        <v>2150</v>
      </c>
      <c r="AK364" s="5">
        <v>12700</v>
      </c>
      <c r="AM364" s="20">
        <v>339</v>
      </c>
      <c r="AN364" s="20">
        <v>10724.875255289637</v>
      </c>
      <c r="AO364" s="20">
        <v>175.1247447103633</v>
      </c>
      <c r="AP364"/>
      <c r="AQ364"/>
      <c r="AR364"/>
      <c r="AS364"/>
      <c r="AT364"/>
      <c r="AU364"/>
      <c r="AY364" s="20">
        <v>338</v>
      </c>
      <c r="AZ364" s="20">
        <v>10241.107266377094</v>
      </c>
      <c r="BA364" s="20">
        <v>-41.107266377093765</v>
      </c>
      <c r="BB364"/>
      <c r="BC364"/>
      <c r="BD364"/>
      <c r="BE364"/>
      <c r="BF364"/>
      <c r="BG364"/>
      <c r="BL364" s="20">
        <v>337</v>
      </c>
      <c r="BM364" s="20">
        <v>8765.6822161519485</v>
      </c>
      <c r="BN364" s="20">
        <v>584.31778384805148</v>
      </c>
      <c r="BO364"/>
      <c r="BP364"/>
      <c r="BQ364"/>
      <c r="BR364"/>
      <c r="BS364"/>
      <c r="BT364"/>
    </row>
    <row r="365" spans="1:72" x14ac:dyDescent="0.35">
      <c r="A365" s="4">
        <v>364</v>
      </c>
      <c r="B365" s="4" t="s">
        <v>4</v>
      </c>
      <c r="C365" s="5">
        <v>2150</v>
      </c>
      <c r="D365" s="5">
        <v>12700</v>
      </c>
      <c r="N365" s="4">
        <v>364</v>
      </c>
      <c r="O365" s="4" t="s">
        <v>4</v>
      </c>
      <c r="P365" s="4">
        <f t="shared" si="21"/>
        <v>1</v>
      </c>
      <c r="Q365" s="5">
        <v>2150</v>
      </c>
      <c r="R365" s="5">
        <v>12700</v>
      </c>
      <c r="T365" s="20">
        <v>340</v>
      </c>
      <c r="U365" s="20">
        <v>10796.0813846444</v>
      </c>
      <c r="V365" s="20">
        <v>103.9186153556002</v>
      </c>
      <c r="W365"/>
      <c r="X365"/>
      <c r="Y365"/>
      <c r="Z365"/>
      <c r="AA365"/>
      <c r="AB365"/>
      <c r="AE365" s="4">
        <v>365</v>
      </c>
      <c r="AF365" s="4" t="s">
        <v>5</v>
      </c>
      <c r="AG365" s="4">
        <f t="shared" si="20"/>
        <v>0</v>
      </c>
      <c r="AH365" s="5">
        <v>1800</v>
      </c>
      <c r="AI365" s="5">
        <f t="shared" si="22"/>
        <v>3240000</v>
      </c>
      <c r="AJ365" s="5">
        <f t="shared" si="23"/>
        <v>0</v>
      </c>
      <c r="AK365" s="5">
        <v>13400</v>
      </c>
      <c r="AM365" s="20">
        <v>340</v>
      </c>
      <c r="AN365" s="20">
        <v>14305.642356668293</v>
      </c>
      <c r="AO365" s="20">
        <v>1594.3576433317066</v>
      </c>
      <c r="AP365"/>
      <c r="AQ365"/>
      <c r="AR365"/>
      <c r="AS365"/>
      <c r="AT365"/>
      <c r="AU365"/>
      <c r="AY365" s="20">
        <v>339</v>
      </c>
      <c r="AZ365" s="20">
        <v>11567.183187005356</v>
      </c>
      <c r="BA365" s="20">
        <v>-667.18318700535565</v>
      </c>
      <c r="BB365"/>
      <c r="BC365"/>
      <c r="BD365"/>
      <c r="BE365"/>
      <c r="BF365"/>
      <c r="BG365"/>
      <c r="BL365" s="20">
        <v>338</v>
      </c>
      <c r="BM365" s="20">
        <v>10014.820457212089</v>
      </c>
      <c r="BN365" s="20">
        <v>185.17954278791149</v>
      </c>
      <c r="BO365"/>
      <c r="BP365"/>
      <c r="BQ365"/>
      <c r="BR365"/>
      <c r="BS365"/>
      <c r="BT365"/>
    </row>
    <row r="366" spans="1:72" x14ac:dyDescent="0.35">
      <c r="A366" s="4">
        <v>365</v>
      </c>
      <c r="B366" s="4" t="s">
        <v>5</v>
      </c>
      <c r="C366" s="5">
        <v>1800</v>
      </c>
      <c r="D366" s="5">
        <v>13400</v>
      </c>
      <c r="N366" s="4">
        <v>365</v>
      </c>
      <c r="O366" s="4" t="s">
        <v>5</v>
      </c>
      <c r="P366" s="4">
        <f t="shared" si="21"/>
        <v>0</v>
      </c>
      <c r="Q366" s="5">
        <v>1800</v>
      </c>
      <c r="R366" s="5">
        <v>13400</v>
      </c>
      <c r="T366" s="20">
        <v>341</v>
      </c>
      <c r="U366" s="20">
        <v>14272.186792400305</v>
      </c>
      <c r="V366" s="20">
        <v>1627.8132075996946</v>
      </c>
      <c r="W366"/>
      <c r="X366"/>
      <c r="Y366"/>
      <c r="Z366"/>
      <c r="AA366"/>
      <c r="AB366"/>
      <c r="AE366" s="4">
        <v>366</v>
      </c>
      <c r="AF366" s="4" t="s">
        <v>5</v>
      </c>
      <c r="AG366" s="4">
        <f t="shared" si="20"/>
        <v>0</v>
      </c>
      <c r="AH366" s="5">
        <v>1600</v>
      </c>
      <c r="AI366" s="5">
        <f t="shared" si="22"/>
        <v>2560000</v>
      </c>
      <c r="AJ366" s="5">
        <f t="shared" si="23"/>
        <v>0</v>
      </c>
      <c r="AK366" s="5">
        <v>13100</v>
      </c>
      <c r="AM366" s="20">
        <v>341</v>
      </c>
      <c r="AN366" s="20">
        <v>13708.84783977185</v>
      </c>
      <c r="AO366" s="20">
        <v>-1858.84783977185</v>
      </c>
      <c r="AP366"/>
      <c r="AQ366"/>
      <c r="AR366"/>
      <c r="AS366"/>
      <c r="AT366"/>
      <c r="AU366"/>
      <c r="AY366" s="20">
        <v>340</v>
      </c>
      <c r="AZ366" s="20">
        <v>13774.259694914839</v>
      </c>
      <c r="BA366" s="20">
        <v>2125.7403050851608</v>
      </c>
      <c r="BB366"/>
      <c r="BC366"/>
      <c r="BD366"/>
      <c r="BE366"/>
      <c r="BF366"/>
      <c r="BG366"/>
      <c r="BL366" s="20">
        <v>339</v>
      </c>
      <c r="BM366" s="20">
        <v>11131.21551412728</v>
      </c>
      <c r="BN366" s="20">
        <v>-231.21551412727968</v>
      </c>
      <c r="BO366"/>
      <c r="BP366"/>
      <c r="BQ366"/>
      <c r="BR366"/>
      <c r="BS366"/>
      <c r="BT366"/>
    </row>
    <row r="367" spans="1:72" x14ac:dyDescent="0.35">
      <c r="A367" s="4">
        <v>366</v>
      </c>
      <c r="B367" s="4" t="s">
        <v>5</v>
      </c>
      <c r="C367" s="5">
        <v>1600</v>
      </c>
      <c r="D367" s="5">
        <v>13100</v>
      </c>
      <c r="N367" s="4">
        <v>366</v>
      </c>
      <c r="O367" s="4" t="s">
        <v>5</v>
      </c>
      <c r="P367" s="4">
        <f t="shared" si="21"/>
        <v>0</v>
      </c>
      <c r="Q367" s="5">
        <v>1600</v>
      </c>
      <c r="R367" s="5">
        <v>13100</v>
      </c>
      <c r="T367" s="20">
        <v>342</v>
      </c>
      <c r="U367" s="20">
        <v>13692.835891107654</v>
      </c>
      <c r="V367" s="20">
        <v>-1842.8358911076539</v>
      </c>
      <c r="W367"/>
      <c r="X367"/>
      <c r="Y367"/>
      <c r="Z367"/>
      <c r="AA367"/>
      <c r="AB367"/>
      <c r="AE367" s="4">
        <v>367</v>
      </c>
      <c r="AF367" s="4" t="s">
        <v>5</v>
      </c>
      <c r="AG367" s="4">
        <f t="shared" si="20"/>
        <v>0</v>
      </c>
      <c r="AH367" s="5">
        <v>1800</v>
      </c>
      <c r="AI367" s="5">
        <f t="shared" si="22"/>
        <v>3240000</v>
      </c>
      <c r="AJ367" s="5">
        <f t="shared" si="23"/>
        <v>0</v>
      </c>
      <c r="AK367" s="5">
        <v>16400</v>
      </c>
      <c r="AM367" s="20">
        <v>342</v>
      </c>
      <c r="AN367" s="20">
        <v>13112.053322875408</v>
      </c>
      <c r="AO367" s="20">
        <v>-2812.0533228754084</v>
      </c>
      <c r="AP367"/>
      <c r="AQ367"/>
      <c r="AR367"/>
      <c r="AS367"/>
      <c r="AT367"/>
      <c r="AU367"/>
      <c r="AY367" s="20">
        <v>341</v>
      </c>
      <c r="AZ367" s="20">
        <v>13242.595433750648</v>
      </c>
      <c r="BA367" s="20">
        <v>-1392.5954337506482</v>
      </c>
      <c r="BB367"/>
      <c r="BC367"/>
      <c r="BD367"/>
      <c r="BE367"/>
      <c r="BF367"/>
      <c r="BG367"/>
      <c r="BL367" s="20">
        <v>340</v>
      </c>
      <c r="BM367" s="20">
        <v>13889.358217902136</v>
      </c>
      <c r="BN367" s="20">
        <v>2010.6417820978641</v>
      </c>
      <c r="BO367"/>
      <c r="BP367"/>
      <c r="BQ367"/>
      <c r="BR367"/>
      <c r="BS367"/>
      <c r="BT367"/>
    </row>
    <row r="368" spans="1:72" x14ac:dyDescent="0.35">
      <c r="A368" s="4">
        <v>367</v>
      </c>
      <c r="B368" s="4" t="s">
        <v>5</v>
      </c>
      <c r="C368" s="5">
        <v>1800</v>
      </c>
      <c r="D368" s="5">
        <v>16400</v>
      </c>
      <c r="N368" s="4">
        <v>367</v>
      </c>
      <c r="O368" s="4" t="s">
        <v>5</v>
      </c>
      <c r="P368" s="4">
        <f t="shared" si="21"/>
        <v>0</v>
      </c>
      <c r="Q368" s="5">
        <v>1800</v>
      </c>
      <c r="R368" s="5">
        <v>16400</v>
      </c>
      <c r="T368" s="20">
        <v>343</v>
      </c>
      <c r="U368" s="20">
        <v>13113.484989815004</v>
      </c>
      <c r="V368" s="20">
        <v>-2813.4849898150042</v>
      </c>
      <c r="W368"/>
      <c r="X368"/>
      <c r="Y368"/>
      <c r="Z368"/>
      <c r="AA368"/>
      <c r="AB368"/>
      <c r="AE368" s="4">
        <v>368</v>
      </c>
      <c r="AF368" s="4" t="s">
        <v>5</v>
      </c>
      <c r="AG368" s="4">
        <f t="shared" si="20"/>
        <v>0</v>
      </c>
      <c r="AH368" s="5">
        <v>2150</v>
      </c>
      <c r="AI368" s="5">
        <f t="shared" si="22"/>
        <v>4622500</v>
      </c>
      <c r="AJ368" s="5">
        <f t="shared" si="23"/>
        <v>0</v>
      </c>
      <c r="AK368" s="5">
        <v>17250</v>
      </c>
      <c r="AM368" s="20">
        <v>343</v>
      </c>
      <c r="AN368" s="20">
        <v>9902.9101109992916</v>
      </c>
      <c r="AO368" s="20">
        <v>-202.91011099929165</v>
      </c>
      <c r="AP368"/>
      <c r="AQ368"/>
      <c r="AR368"/>
      <c r="AS368"/>
      <c r="AT368"/>
      <c r="AU368"/>
      <c r="AY368" s="20">
        <v>342</v>
      </c>
      <c r="AZ368" s="20">
        <v>12776.458443191499</v>
      </c>
      <c r="BA368" s="20">
        <v>-2476.4584431914991</v>
      </c>
      <c r="BB368"/>
      <c r="BC368"/>
      <c r="BD368"/>
      <c r="BE368"/>
      <c r="BF368"/>
      <c r="BG368"/>
      <c r="BL368" s="20">
        <v>341</v>
      </c>
      <c r="BM368" s="20">
        <v>13303.029665686819</v>
      </c>
      <c r="BN368" s="20">
        <v>-1453.0296656868195</v>
      </c>
      <c r="BO368"/>
      <c r="BP368"/>
      <c r="BQ368"/>
      <c r="BR368"/>
      <c r="BS368"/>
      <c r="BT368"/>
    </row>
    <row r="369" spans="1:72" x14ac:dyDescent="0.35">
      <c r="A369" s="4">
        <v>368</v>
      </c>
      <c r="B369" s="4" t="s">
        <v>5</v>
      </c>
      <c r="C369" s="5">
        <v>2150</v>
      </c>
      <c r="D369" s="5">
        <v>17250</v>
      </c>
      <c r="N369" s="4">
        <v>368</v>
      </c>
      <c r="O369" s="4" t="s">
        <v>5</v>
      </c>
      <c r="P369" s="4">
        <f t="shared" si="21"/>
        <v>0</v>
      </c>
      <c r="Q369" s="5">
        <v>2150</v>
      </c>
      <c r="R369" s="5">
        <v>17250</v>
      </c>
      <c r="T369" s="20">
        <v>344</v>
      </c>
      <c r="U369" s="20">
        <v>9891.8732554475137</v>
      </c>
      <c r="V369" s="20">
        <v>-191.87325544751366</v>
      </c>
      <c r="W369"/>
      <c r="X369"/>
      <c r="Y369"/>
      <c r="Z369"/>
      <c r="AA369"/>
      <c r="AB369"/>
      <c r="AE369" s="4">
        <v>369</v>
      </c>
      <c r="AF369" s="4" t="s">
        <v>5</v>
      </c>
      <c r="AG369" s="4">
        <f t="shared" si="20"/>
        <v>0</v>
      </c>
      <c r="AH369" s="5">
        <v>1850</v>
      </c>
      <c r="AI369" s="5">
        <f t="shared" si="22"/>
        <v>3422500</v>
      </c>
      <c r="AJ369" s="5">
        <f t="shared" si="23"/>
        <v>0</v>
      </c>
      <c r="AK369" s="5">
        <v>15100</v>
      </c>
      <c r="AM369" s="20">
        <v>344</v>
      </c>
      <c r="AN369" s="20">
        <v>11620.067030634302</v>
      </c>
      <c r="AO369" s="20">
        <v>-1170.0670306343018</v>
      </c>
      <c r="AP369"/>
      <c r="AQ369"/>
      <c r="AR369"/>
      <c r="AS369"/>
      <c r="AT369"/>
      <c r="AU369"/>
      <c r="AY369" s="20">
        <v>343</v>
      </c>
      <c r="AZ369" s="20">
        <v>9566.474507015264</v>
      </c>
      <c r="BA369" s="20">
        <v>133.52549298473605</v>
      </c>
      <c r="BB369"/>
      <c r="BC369"/>
      <c r="BD369"/>
      <c r="BE369"/>
      <c r="BF369"/>
      <c r="BG369"/>
      <c r="BL369" s="20">
        <v>342</v>
      </c>
      <c r="BM369" s="20">
        <v>12767.356354105974</v>
      </c>
      <c r="BN369" s="20">
        <v>-2467.3563541059739</v>
      </c>
      <c r="BO369"/>
      <c r="BP369"/>
      <c r="BQ369"/>
      <c r="BR369"/>
      <c r="BS369"/>
      <c r="BT369"/>
    </row>
    <row r="370" spans="1:72" x14ac:dyDescent="0.35">
      <c r="A370" s="4">
        <v>369</v>
      </c>
      <c r="B370" s="4" t="s">
        <v>5</v>
      </c>
      <c r="C370" s="5">
        <v>1850</v>
      </c>
      <c r="D370" s="5">
        <v>15100</v>
      </c>
      <c r="N370" s="4">
        <v>369</v>
      </c>
      <c r="O370" s="4" t="s">
        <v>5</v>
      </c>
      <c r="P370" s="4">
        <f t="shared" si="21"/>
        <v>0</v>
      </c>
      <c r="Q370" s="5">
        <v>1850</v>
      </c>
      <c r="R370" s="5">
        <v>15100</v>
      </c>
      <c r="T370" s="20">
        <v>345</v>
      </c>
      <c r="U370" s="20">
        <v>11665.107736583375</v>
      </c>
      <c r="V370" s="20">
        <v>-1215.1077365833753</v>
      </c>
      <c r="W370"/>
      <c r="X370"/>
      <c r="Y370"/>
      <c r="Z370"/>
      <c r="AA370"/>
      <c r="AB370"/>
      <c r="AE370" s="4">
        <v>370</v>
      </c>
      <c r="AF370" s="4" t="s">
        <v>5</v>
      </c>
      <c r="AG370" s="4">
        <f t="shared" si="20"/>
        <v>0</v>
      </c>
      <c r="AH370" s="5">
        <v>1350</v>
      </c>
      <c r="AI370" s="5">
        <f t="shared" si="22"/>
        <v>1822500</v>
      </c>
      <c r="AJ370" s="5">
        <f t="shared" si="23"/>
        <v>0</v>
      </c>
      <c r="AK370" s="5">
        <v>11600</v>
      </c>
      <c r="AM370" s="20">
        <v>345</v>
      </c>
      <c r="AN370" s="20">
        <v>12216.861547530745</v>
      </c>
      <c r="AO370" s="20">
        <v>383.13845246925484</v>
      </c>
      <c r="AP370"/>
      <c r="AQ370"/>
      <c r="AR370"/>
      <c r="AS370"/>
      <c r="AT370"/>
      <c r="AU370"/>
      <c r="AY370" s="20">
        <v>344</v>
      </c>
      <c r="AZ370" s="20">
        <v>11897.797775690702</v>
      </c>
      <c r="BA370" s="20">
        <v>-1447.7977756907021</v>
      </c>
      <c r="BB370"/>
      <c r="BC370"/>
      <c r="BD370"/>
      <c r="BE370"/>
      <c r="BF370"/>
      <c r="BG370"/>
      <c r="BL370" s="20">
        <v>343</v>
      </c>
      <c r="BM370" s="20">
        <v>9538.1951093677271</v>
      </c>
      <c r="BN370" s="20">
        <v>161.80489063227287</v>
      </c>
      <c r="BO370"/>
      <c r="BP370"/>
      <c r="BQ370"/>
      <c r="BR370"/>
      <c r="BS370"/>
      <c r="BT370"/>
    </row>
    <row r="371" spans="1:72" x14ac:dyDescent="0.35">
      <c r="A371" s="4">
        <v>370</v>
      </c>
      <c r="B371" s="4" t="s">
        <v>5</v>
      </c>
      <c r="C371" s="5">
        <v>1350</v>
      </c>
      <c r="D371" s="5">
        <v>11600</v>
      </c>
      <c r="N371" s="4">
        <v>370</v>
      </c>
      <c r="O371" s="4" t="s">
        <v>5</v>
      </c>
      <c r="P371" s="4">
        <f t="shared" si="21"/>
        <v>0</v>
      </c>
      <c r="Q371" s="5">
        <v>1350</v>
      </c>
      <c r="R371" s="5">
        <v>11600</v>
      </c>
      <c r="T371" s="20">
        <v>346</v>
      </c>
      <c r="U371" s="20">
        <v>12244.458637876027</v>
      </c>
      <c r="V371" s="20">
        <v>355.54136212397316</v>
      </c>
      <c r="W371"/>
      <c r="X371"/>
      <c r="Y371"/>
      <c r="Z371"/>
      <c r="AA371"/>
      <c r="AB371"/>
      <c r="AE371" s="4">
        <v>371</v>
      </c>
      <c r="AF371" s="4" t="s">
        <v>5</v>
      </c>
      <c r="AG371" s="4">
        <f t="shared" si="20"/>
        <v>0</v>
      </c>
      <c r="AH371" s="5">
        <v>2250</v>
      </c>
      <c r="AI371" s="5">
        <f t="shared" si="22"/>
        <v>5062500</v>
      </c>
      <c r="AJ371" s="5">
        <f t="shared" si="23"/>
        <v>0</v>
      </c>
      <c r="AK371" s="5">
        <v>16900</v>
      </c>
      <c r="AM371" s="20">
        <v>346</v>
      </c>
      <c r="AN371" s="20">
        <v>12216.861547530745</v>
      </c>
      <c r="AO371" s="20">
        <v>1383.1384524692548</v>
      </c>
      <c r="AP371"/>
      <c r="AQ371"/>
      <c r="AR371"/>
      <c r="AS371"/>
      <c r="AT371"/>
      <c r="AU371"/>
      <c r="AY371" s="20">
        <v>345</v>
      </c>
      <c r="AZ371" s="20">
        <v>12200.116589737238</v>
      </c>
      <c r="BA371" s="20">
        <v>399.88341026276248</v>
      </c>
      <c r="BB371"/>
      <c r="BC371"/>
      <c r="BD371"/>
      <c r="BE371"/>
      <c r="BF371"/>
      <c r="BG371"/>
      <c r="BL371" s="20">
        <v>344</v>
      </c>
      <c r="BM371" s="20">
        <v>11649.789752929661</v>
      </c>
      <c r="BN371" s="20">
        <v>-1199.7897529296606</v>
      </c>
      <c r="BO371"/>
      <c r="BP371"/>
      <c r="BQ371"/>
      <c r="BR371"/>
      <c r="BS371"/>
      <c r="BT371"/>
    </row>
    <row r="372" spans="1:72" x14ac:dyDescent="0.35">
      <c r="A372" s="4">
        <v>371</v>
      </c>
      <c r="B372" s="4" t="s">
        <v>5</v>
      </c>
      <c r="C372" s="5">
        <v>2250</v>
      </c>
      <c r="D372" s="5">
        <v>16900</v>
      </c>
      <c r="N372" s="4">
        <v>371</v>
      </c>
      <c r="O372" s="4" t="s">
        <v>5</v>
      </c>
      <c r="P372" s="4">
        <f t="shared" si="21"/>
        <v>0</v>
      </c>
      <c r="Q372" s="5">
        <v>2250</v>
      </c>
      <c r="R372" s="5">
        <v>16900</v>
      </c>
      <c r="T372" s="20">
        <v>347</v>
      </c>
      <c r="U372" s="20">
        <v>12244.458637876027</v>
      </c>
      <c r="V372" s="20">
        <v>1355.5413621239732</v>
      </c>
      <c r="W372"/>
      <c r="X372"/>
      <c r="Y372"/>
      <c r="Z372"/>
      <c r="AA372"/>
      <c r="AB372"/>
      <c r="AE372" s="4">
        <v>372</v>
      </c>
      <c r="AF372" s="4" t="s">
        <v>5</v>
      </c>
      <c r="AG372" s="4">
        <f t="shared" si="20"/>
        <v>0</v>
      </c>
      <c r="AH372" s="5">
        <v>1550</v>
      </c>
      <c r="AI372" s="5">
        <f t="shared" si="22"/>
        <v>2402500</v>
      </c>
      <c r="AJ372" s="5">
        <f t="shared" si="23"/>
        <v>0</v>
      </c>
      <c r="AK372" s="5">
        <v>13200</v>
      </c>
      <c r="AM372" s="20">
        <v>347</v>
      </c>
      <c r="AN372" s="20">
        <v>14007.245098220072</v>
      </c>
      <c r="AO372" s="20">
        <v>-1907.2450982200717</v>
      </c>
      <c r="AP372"/>
      <c r="AQ372"/>
      <c r="AR372"/>
      <c r="AS372"/>
      <c r="AT372"/>
      <c r="AU372"/>
      <c r="AY372" s="20">
        <v>346</v>
      </c>
      <c r="AZ372" s="20">
        <v>12200.116589737238</v>
      </c>
      <c r="BA372" s="20">
        <v>1399.8834102627625</v>
      </c>
      <c r="BB372"/>
      <c r="BC372"/>
      <c r="BD372"/>
      <c r="BE372"/>
      <c r="BF372"/>
      <c r="BG372"/>
      <c r="BL372" s="20">
        <v>345</v>
      </c>
      <c r="BM372" s="20">
        <v>12058.824962924335</v>
      </c>
      <c r="BN372" s="20">
        <v>541.17503707566539</v>
      </c>
      <c r="BO372"/>
      <c r="BP372"/>
      <c r="BQ372"/>
      <c r="BR372"/>
      <c r="BS372"/>
      <c r="BT372"/>
    </row>
    <row r="373" spans="1:72" x14ac:dyDescent="0.35">
      <c r="A373" s="4">
        <v>372</v>
      </c>
      <c r="B373" s="4" t="s">
        <v>5</v>
      </c>
      <c r="C373" s="5">
        <v>1550</v>
      </c>
      <c r="D373" s="5">
        <v>13200</v>
      </c>
      <c r="N373" s="4">
        <v>372</v>
      </c>
      <c r="O373" s="4" t="s">
        <v>5</v>
      </c>
      <c r="P373" s="4">
        <f t="shared" si="21"/>
        <v>0</v>
      </c>
      <c r="Q373" s="5">
        <v>1550</v>
      </c>
      <c r="R373" s="5">
        <v>13200</v>
      </c>
      <c r="T373" s="20">
        <v>348</v>
      </c>
      <c r="U373" s="20">
        <v>13982.51134175398</v>
      </c>
      <c r="V373" s="20">
        <v>-1882.5113417539797</v>
      </c>
      <c r="W373"/>
      <c r="X373"/>
      <c r="Y373"/>
      <c r="Z373"/>
      <c r="AA373"/>
      <c r="AB373"/>
      <c r="AE373" s="4">
        <v>373</v>
      </c>
      <c r="AF373" s="4" t="s">
        <v>5</v>
      </c>
      <c r="AG373" s="4">
        <f t="shared" si="20"/>
        <v>0</v>
      </c>
      <c r="AH373" s="5">
        <v>1100</v>
      </c>
      <c r="AI373" s="5">
        <f t="shared" si="22"/>
        <v>1210000</v>
      </c>
      <c r="AJ373" s="5">
        <f t="shared" si="23"/>
        <v>0</v>
      </c>
      <c r="AK373" s="5">
        <v>11150</v>
      </c>
      <c r="AM373" s="20">
        <v>348</v>
      </c>
      <c r="AN373" s="20">
        <v>10201.307369447513</v>
      </c>
      <c r="AO373" s="20">
        <v>-801.30736944751334</v>
      </c>
      <c r="AP373"/>
      <c r="AQ373"/>
      <c r="AR373"/>
      <c r="AS373"/>
      <c r="AT373"/>
      <c r="AU373"/>
      <c r="AY373" s="20">
        <v>347</v>
      </c>
      <c r="AZ373" s="20">
        <v>13500.236655507113</v>
      </c>
      <c r="BA373" s="20">
        <v>-1400.236655507113</v>
      </c>
      <c r="BB373"/>
      <c r="BC373"/>
      <c r="BD373"/>
      <c r="BE373"/>
      <c r="BF373"/>
      <c r="BG373"/>
      <c r="BL373" s="20">
        <v>346</v>
      </c>
      <c r="BM373" s="20">
        <v>12058.824962924335</v>
      </c>
      <c r="BN373" s="20">
        <v>1541.1750370756654</v>
      </c>
      <c r="BO373"/>
      <c r="BP373"/>
      <c r="BQ373"/>
      <c r="BR373"/>
      <c r="BS373"/>
      <c r="BT373"/>
    </row>
    <row r="374" spans="1:72" x14ac:dyDescent="0.35">
      <c r="A374" s="4">
        <v>373</v>
      </c>
      <c r="B374" s="4" t="s">
        <v>5</v>
      </c>
      <c r="C374" s="5">
        <v>1100</v>
      </c>
      <c r="D374" s="5">
        <v>11150</v>
      </c>
      <c r="N374" s="4">
        <v>373</v>
      </c>
      <c r="O374" s="4" t="s">
        <v>5</v>
      </c>
      <c r="P374" s="4">
        <f t="shared" si="21"/>
        <v>0</v>
      </c>
      <c r="Q374" s="5">
        <v>1100</v>
      </c>
      <c r="R374" s="5">
        <v>11150</v>
      </c>
      <c r="T374" s="20">
        <v>349</v>
      </c>
      <c r="U374" s="20">
        <v>10181.548706093839</v>
      </c>
      <c r="V374" s="20">
        <v>-781.54870609383943</v>
      </c>
      <c r="W374"/>
      <c r="X374"/>
      <c r="Y374"/>
      <c r="Z374"/>
      <c r="AA374"/>
      <c r="AB374"/>
      <c r="AE374" s="4">
        <v>374</v>
      </c>
      <c r="AF374" s="4" t="s">
        <v>4</v>
      </c>
      <c r="AG374" s="4">
        <f t="shared" si="20"/>
        <v>1</v>
      </c>
      <c r="AH374" s="5">
        <v>1200</v>
      </c>
      <c r="AI374" s="5">
        <f t="shared" si="22"/>
        <v>1440000</v>
      </c>
      <c r="AJ374" s="5">
        <f t="shared" si="23"/>
        <v>1200</v>
      </c>
      <c r="AK374" s="5">
        <v>8800</v>
      </c>
      <c r="AM374" s="20">
        <v>349</v>
      </c>
      <c r="AN374" s="20">
        <v>14604.039615116513</v>
      </c>
      <c r="AO374" s="20">
        <v>-1404.0396151165132</v>
      </c>
      <c r="AP374"/>
      <c r="AQ374"/>
      <c r="AR374"/>
      <c r="AS374"/>
      <c r="AT374"/>
      <c r="AU374"/>
      <c r="AY374" s="20">
        <v>348</v>
      </c>
      <c r="AZ374" s="20">
        <v>9774.9702758179446</v>
      </c>
      <c r="BA374" s="20">
        <v>-374.97027581794464</v>
      </c>
      <c r="BB374"/>
      <c r="BC374"/>
      <c r="BD374"/>
      <c r="BE374"/>
      <c r="BF374"/>
      <c r="BG374"/>
      <c r="BL374" s="20">
        <v>347</v>
      </c>
      <c r="BM374" s="20">
        <v>13589.862036715167</v>
      </c>
      <c r="BN374" s="20">
        <v>-1489.8620367151671</v>
      </c>
      <c r="BO374"/>
      <c r="BP374"/>
      <c r="BQ374"/>
      <c r="BR374"/>
      <c r="BS374"/>
      <c r="BT374"/>
    </row>
    <row r="375" spans="1:72" x14ac:dyDescent="0.35">
      <c r="A375" s="4">
        <v>374</v>
      </c>
      <c r="B375" s="4" t="s">
        <v>4</v>
      </c>
      <c r="C375" s="5">
        <v>1200</v>
      </c>
      <c r="D375" s="5">
        <v>8800</v>
      </c>
      <c r="N375" s="4">
        <v>374</v>
      </c>
      <c r="O375" s="4" t="s">
        <v>4</v>
      </c>
      <c r="P375" s="4">
        <f t="shared" si="21"/>
        <v>1</v>
      </c>
      <c r="Q375" s="5">
        <v>1200</v>
      </c>
      <c r="R375" s="5">
        <v>8800</v>
      </c>
      <c r="T375" s="20">
        <v>350</v>
      </c>
      <c r="U375" s="20">
        <v>14561.862243046631</v>
      </c>
      <c r="V375" s="20">
        <v>-1361.8622430466312</v>
      </c>
      <c r="W375"/>
      <c r="X375"/>
      <c r="Y375"/>
      <c r="Z375"/>
      <c r="AA375"/>
      <c r="AB375"/>
      <c r="AE375" s="4">
        <v>375</v>
      </c>
      <c r="AF375" s="4" t="s">
        <v>5</v>
      </c>
      <c r="AG375" s="4">
        <f t="shared" si="20"/>
        <v>0</v>
      </c>
      <c r="AH375" s="5">
        <v>1100</v>
      </c>
      <c r="AI375" s="5">
        <f t="shared" si="22"/>
        <v>1210000</v>
      </c>
      <c r="AJ375" s="5">
        <f t="shared" si="23"/>
        <v>0</v>
      </c>
      <c r="AK375" s="5">
        <v>10750</v>
      </c>
      <c r="AM375" s="20">
        <v>350</v>
      </c>
      <c r="AN375" s="20">
        <v>10201.307369447513</v>
      </c>
      <c r="AO375" s="20">
        <v>698.69263055248666</v>
      </c>
      <c r="AP375"/>
      <c r="AQ375"/>
      <c r="AR375"/>
      <c r="AS375"/>
      <c r="AT375"/>
      <c r="AU375"/>
      <c r="AY375" s="20">
        <v>349</v>
      </c>
      <c r="AZ375" s="20">
        <v>14064.664551973827</v>
      </c>
      <c r="BA375" s="20">
        <v>-864.66455197382675</v>
      </c>
      <c r="BB375"/>
      <c r="BC375"/>
      <c r="BD375"/>
      <c r="BE375"/>
      <c r="BF375"/>
      <c r="BG375"/>
      <c r="BL375" s="20">
        <v>348</v>
      </c>
      <c r="BM375" s="20">
        <v>9684.4064151572311</v>
      </c>
      <c r="BN375" s="20">
        <v>-284.40641515723109</v>
      </c>
      <c r="BO375"/>
      <c r="BP375"/>
      <c r="BQ375"/>
      <c r="BR375"/>
      <c r="BS375"/>
      <c r="BT375"/>
    </row>
    <row r="376" spans="1:72" x14ac:dyDescent="0.35">
      <c r="A376" s="4">
        <v>375</v>
      </c>
      <c r="B376" s="4" t="s">
        <v>5</v>
      </c>
      <c r="C376" s="5">
        <v>1100</v>
      </c>
      <c r="D376" s="5">
        <v>10750</v>
      </c>
      <c r="N376" s="4">
        <v>375</v>
      </c>
      <c r="O376" s="4" t="s">
        <v>5</v>
      </c>
      <c r="P376" s="4">
        <f t="shared" si="21"/>
        <v>0</v>
      </c>
      <c r="Q376" s="5">
        <v>1100</v>
      </c>
      <c r="R376" s="5">
        <v>10750</v>
      </c>
      <c r="T376" s="20">
        <v>351</v>
      </c>
      <c r="U376" s="20">
        <v>10181.548706093839</v>
      </c>
      <c r="V376" s="20">
        <v>718.45129390616057</v>
      </c>
      <c r="W376"/>
      <c r="X376"/>
      <c r="Y376"/>
      <c r="Z376"/>
      <c r="AA376"/>
      <c r="AB376"/>
      <c r="AE376" s="4">
        <v>376</v>
      </c>
      <c r="AF376" s="4" t="s">
        <v>5</v>
      </c>
      <c r="AG376" s="4">
        <f t="shared" si="20"/>
        <v>0</v>
      </c>
      <c r="AH376" s="5">
        <v>1700</v>
      </c>
      <c r="AI376" s="5">
        <f t="shared" si="22"/>
        <v>2890000</v>
      </c>
      <c r="AJ376" s="5">
        <f t="shared" si="23"/>
        <v>0</v>
      </c>
      <c r="AK376" s="5">
        <v>13000</v>
      </c>
      <c r="AM376" s="20">
        <v>351</v>
      </c>
      <c r="AN376" s="20">
        <v>13410.450581323628</v>
      </c>
      <c r="AO376" s="20">
        <v>-1110.4505813236283</v>
      </c>
      <c r="AP376"/>
      <c r="AQ376"/>
      <c r="AR376"/>
      <c r="AS376"/>
      <c r="AT376"/>
      <c r="AU376"/>
      <c r="AY376" s="20">
        <v>350</v>
      </c>
      <c r="AZ376" s="20">
        <v>9774.9702758179446</v>
      </c>
      <c r="BA376" s="20">
        <v>1125.0297241820554</v>
      </c>
      <c r="BB376"/>
      <c r="BC376"/>
      <c r="BD376"/>
      <c r="BE376"/>
      <c r="BF376"/>
      <c r="BG376"/>
      <c r="BL376" s="20">
        <v>349</v>
      </c>
      <c r="BM376" s="20">
        <v>14201.518209247719</v>
      </c>
      <c r="BN376" s="20">
        <v>-1001.5182092477189</v>
      </c>
      <c r="BO376"/>
      <c r="BP376"/>
      <c r="BQ376"/>
      <c r="BR376"/>
      <c r="BS376"/>
      <c r="BT376"/>
    </row>
    <row r="377" spans="1:72" x14ac:dyDescent="0.35">
      <c r="A377" s="4">
        <v>376</v>
      </c>
      <c r="B377" s="4" t="s">
        <v>5</v>
      </c>
      <c r="C377" s="5">
        <v>1700</v>
      </c>
      <c r="D377" s="5">
        <v>13000</v>
      </c>
      <c r="N377" s="4">
        <v>376</v>
      </c>
      <c r="O377" s="4" t="s">
        <v>5</v>
      </c>
      <c r="P377" s="4">
        <f t="shared" si="21"/>
        <v>0</v>
      </c>
      <c r="Q377" s="5">
        <v>1700</v>
      </c>
      <c r="R377" s="5">
        <v>13000</v>
      </c>
      <c r="T377" s="20">
        <v>352</v>
      </c>
      <c r="U377" s="20">
        <v>13403.16044046133</v>
      </c>
      <c r="V377" s="20">
        <v>-1103.1604404613299</v>
      </c>
      <c r="W377"/>
      <c r="X377"/>
      <c r="Y377"/>
      <c r="Z377"/>
      <c r="AA377"/>
      <c r="AB377"/>
      <c r="AE377" s="4">
        <v>377</v>
      </c>
      <c r="AF377" s="4" t="s">
        <v>4</v>
      </c>
      <c r="AG377" s="4">
        <f t="shared" si="20"/>
        <v>1</v>
      </c>
      <c r="AH377" s="5">
        <v>1750</v>
      </c>
      <c r="AI377" s="5">
        <f t="shared" si="22"/>
        <v>3062500</v>
      </c>
      <c r="AJ377" s="5">
        <f t="shared" si="23"/>
        <v>1750</v>
      </c>
      <c r="AK377" s="5">
        <v>9950</v>
      </c>
      <c r="AM377" s="20">
        <v>352</v>
      </c>
      <c r="AN377" s="20">
        <v>11693.293661688618</v>
      </c>
      <c r="AO377" s="20">
        <v>-243.29366168861816</v>
      </c>
      <c r="AP377"/>
      <c r="AQ377"/>
      <c r="AR377"/>
      <c r="AS377"/>
      <c r="AT377"/>
      <c r="AU377"/>
      <c r="AY377" s="20">
        <v>351</v>
      </c>
      <c r="AZ377" s="20">
        <v>13001.336029645443</v>
      </c>
      <c r="BA377" s="20">
        <v>-701.33602964544298</v>
      </c>
      <c r="BB377"/>
      <c r="BC377"/>
      <c r="BD377"/>
      <c r="BE377"/>
      <c r="BF377"/>
      <c r="BG377"/>
      <c r="BL377" s="20">
        <v>350</v>
      </c>
      <c r="BM377" s="20">
        <v>9684.4064151572311</v>
      </c>
      <c r="BN377" s="20">
        <v>1215.5935848427689</v>
      </c>
      <c r="BO377"/>
      <c r="BP377"/>
      <c r="BQ377"/>
      <c r="BR377"/>
      <c r="BS377"/>
      <c r="BT377"/>
    </row>
    <row r="378" spans="1:72" x14ac:dyDescent="0.35">
      <c r="A378" s="4">
        <v>377</v>
      </c>
      <c r="B378" s="4" t="s">
        <v>4</v>
      </c>
      <c r="C378" s="5">
        <v>1750</v>
      </c>
      <c r="D378" s="5">
        <v>9950</v>
      </c>
      <c r="N378" s="4">
        <v>377</v>
      </c>
      <c r="O378" s="4" t="s">
        <v>4</v>
      </c>
      <c r="P378" s="4">
        <f t="shared" si="21"/>
        <v>1</v>
      </c>
      <c r="Q378" s="5">
        <v>1750</v>
      </c>
      <c r="R378" s="5">
        <v>9950</v>
      </c>
      <c r="T378" s="20">
        <v>353</v>
      </c>
      <c r="U378" s="20">
        <v>11629.925959325466</v>
      </c>
      <c r="V378" s="20">
        <v>-179.92595932546647</v>
      </c>
      <c r="W378"/>
      <c r="X378"/>
      <c r="Y378"/>
      <c r="Z378"/>
      <c r="AA378"/>
      <c r="AB378"/>
      <c r="AE378" s="4">
        <v>378</v>
      </c>
      <c r="AF378" s="4" t="s">
        <v>5</v>
      </c>
      <c r="AG378" s="4">
        <f t="shared" si="20"/>
        <v>0</v>
      </c>
      <c r="AH378" s="5">
        <v>1650</v>
      </c>
      <c r="AI378" s="5">
        <f t="shared" si="22"/>
        <v>2722500</v>
      </c>
      <c r="AJ378" s="5">
        <f t="shared" si="23"/>
        <v>0</v>
      </c>
      <c r="AK378" s="5">
        <v>13900</v>
      </c>
      <c r="AM378" s="20">
        <v>353</v>
      </c>
      <c r="AN378" s="20">
        <v>11394.896403240396</v>
      </c>
      <c r="AO378" s="20">
        <v>-1444.8964032403965</v>
      </c>
      <c r="AP378"/>
      <c r="AQ378"/>
      <c r="AR378"/>
      <c r="AS378"/>
      <c r="AT378"/>
      <c r="AU378"/>
      <c r="AY378" s="20">
        <v>352</v>
      </c>
      <c r="AZ378" s="20">
        <v>11063.176384600272</v>
      </c>
      <c r="BA378" s="20">
        <v>386.82361539972771</v>
      </c>
      <c r="BB378"/>
      <c r="BC378"/>
      <c r="BD378"/>
      <c r="BE378"/>
      <c r="BF378"/>
      <c r="BG378"/>
      <c r="BL378" s="20">
        <v>351</v>
      </c>
      <c r="BM378" s="20">
        <v>13028.861104817088</v>
      </c>
      <c r="BN378" s="20">
        <v>-728.86110481708783</v>
      </c>
      <c r="BO378"/>
      <c r="BP378"/>
      <c r="BQ378"/>
      <c r="BR378"/>
      <c r="BS378"/>
      <c r="BT378"/>
    </row>
    <row r="379" spans="1:72" x14ac:dyDescent="0.35">
      <c r="A379" s="4">
        <v>378</v>
      </c>
      <c r="B379" s="4" t="s">
        <v>5</v>
      </c>
      <c r="C379" s="5">
        <v>1650</v>
      </c>
      <c r="D379" s="5">
        <v>13900</v>
      </c>
      <c r="N379" s="4">
        <v>378</v>
      </c>
      <c r="O379" s="4" t="s">
        <v>5</v>
      </c>
      <c r="P379" s="4">
        <f t="shared" si="21"/>
        <v>0</v>
      </c>
      <c r="Q379" s="5">
        <v>1650</v>
      </c>
      <c r="R379" s="5">
        <v>13900</v>
      </c>
      <c r="T379" s="20">
        <v>354</v>
      </c>
      <c r="U379" s="20">
        <v>11340.250508679141</v>
      </c>
      <c r="V379" s="20">
        <v>-1390.2505086791407</v>
      </c>
      <c r="W379"/>
      <c r="X379"/>
      <c r="Y379"/>
      <c r="Z379"/>
      <c r="AA379"/>
      <c r="AB379"/>
      <c r="AE379" s="4">
        <v>379</v>
      </c>
      <c r="AF379" s="4" t="s">
        <v>4</v>
      </c>
      <c r="AG379" s="4">
        <f t="shared" si="20"/>
        <v>1</v>
      </c>
      <c r="AH379" s="5">
        <v>1300</v>
      </c>
      <c r="AI379" s="5">
        <f t="shared" si="22"/>
        <v>1690000</v>
      </c>
      <c r="AJ379" s="5">
        <f t="shared" si="23"/>
        <v>1300</v>
      </c>
      <c r="AK379" s="5">
        <v>9150</v>
      </c>
      <c r="AM379" s="20">
        <v>354</v>
      </c>
      <c r="AN379" s="20">
        <v>13708.84783977185</v>
      </c>
      <c r="AO379" s="20">
        <v>-1108.84783977185</v>
      </c>
      <c r="AP379"/>
      <c r="AQ379"/>
      <c r="AR379"/>
      <c r="AS379"/>
      <c r="AT379"/>
      <c r="AU379"/>
      <c r="AY379" s="20">
        <v>353</v>
      </c>
      <c r="AZ379" s="20">
        <v>10772.771527541285</v>
      </c>
      <c r="BA379" s="20">
        <v>-822.77152754128474</v>
      </c>
      <c r="BB379"/>
      <c r="BC379"/>
      <c r="BD379"/>
      <c r="BE379"/>
      <c r="BF379"/>
      <c r="BG379"/>
      <c r="BL379" s="20">
        <v>352</v>
      </c>
      <c r="BM379" s="20">
        <v>10605.420096483998</v>
      </c>
      <c r="BN379" s="20">
        <v>844.57990351600165</v>
      </c>
      <c r="BO379"/>
      <c r="BP379"/>
      <c r="BQ379"/>
      <c r="BR379"/>
      <c r="BS379"/>
      <c r="BT379"/>
    </row>
    <row r="380" spans="1:72" x14ac:dyDescent="0.35">
      <c r="A380" s="4">
        <v>379</v>
      </c>
      <c r="B380" s="4" t="s">
        <v>4</v>
      </c>
      <c r="C380" s="5">
        <v>1300</v>
      </c>
      <c r="D380" s="5">
        <v>9150</v>
      </c>
      <c r="N380" s="4">
        <v>379</v>
      </c>
      <c r="O380" s="4" t="s">
        <v>4</v>
      </c>
      <c r="P380" s="4">
        <f t="shared" si="21"/>
        <v>1</v>
      </c>
      <c r="Q380" s="5">
        <v>1300</v>
      </c>
      <c r="R380" s="5">
        <v>9150</v>
      </c>
      <c r="T380" s="20">
        <v>355</v>
      </c>
      <c r="U380" s="20">
        <v>13692.835891107654</v>
      </c>
      <c r="V380" s="20">
        <v>-1092.8358911076539</v>
      </c>
      <c r="W380"/>
      <c r="X380"/>
      <c r="Y380"/>
      <c r="Z380"/>
      <c r="AA380"/>
      <c r="AB380"/>
      <c r="AE380" s="4">
        <v>380</v>
      </c>
      <c r="AF380" s="4" t="s">
        <v>4</v>
      </c>
      <c r="AG380" s="4">
        <f t="shared" si="20"/>
        <v>1</v>
      </c>
      <c r="AH380" s="5">
        <v>1150</v>
      </c>
      <c r="AI380" s="5">
        <f t="shared" si="22"/>
        <v>1322500</v>
      </c>
      <c r="AJ380" s="5">
        <f t="shared" si="23"/>
        <v>1150</v>
      </c>
      <c r="AK380" s="5">
        <v>9450</v>
      </c>
      <c r="AM380" s="20">
        <v>355</v>
      </c>
      <c r="AN380" s="20">
        <v>8709.3210772064049</v>
      </c>
      <c r="AO380" s="20">
        <v>340.67892279359512</v>
      </c>
      <c r="AP380"/>
      <c r="AQ380"/>
      <c r="AR380"/>
      <c r="AS380"/>
      <c r="AT380"/>
      <c r="AU380"/>
      <c r="AY380" s="20">
        <v>354</v>
      </c>
      <c r="AZ380" s="20">
        <v>13242.595433750648</v>
      </c>
      <c r="BA380" s="20">
        <v>-642.59543375064823</v>
      </c>
      <c r="BB380"/>
      <c r="BC380"/>
      <c r="BD380"/>
      <c r="BE380"/>
      <c r="BF380"/>
      <c r="BG380"/>
      <c r="BL380" s="20">
        <v>353</v>
      </c>
      <c r="BM380" s="20">
        <v>10395.889739901409</v>
      </c>
      <c r="BN380" s="20">
        <v>-445.88973990140948</v>
      </c>
      <c r="BO380"/>
      <c r="BP380"/>
      <c r="BQ380"/>
      <c r="BR380"/>
      <c r="BS380"/>
      <c r="BT380"/>
    </row>
    <row r="381" spans="1:72" x14ac:dyDescent="0.35">
      <c r="A381" s="4">
        <v>380</v>
      </c>
      <c r="B381" s="4" t="s">
        <v>4</v>
      </c>
      <c r="C381" s="5">
        <v>1150</v>
      </c>
      <c r="D381" s="5">
        <v>9450</v>
      </c>
      <c r="N381" s="4">
        <v>380</v>
      </c>
      <c r="O381" s="4" t="s">
        <v>4</v>
      </c>
      <c r="P381" s="4">
        <f t="shared" si="21"/>
        <v>1</v>
      </c>
      <c r="Q381" s="5">
        <v>1150</v>
      </c>
      <c r="R381" s="5">
        <v>9450</v>
      </c>
      <c r="T381" s="20">
        <v>356</v>
      </c>
      <c r="U381" s="20">
        <v>8733.1714528622106</v>
      </c>
      <c r="V381" s="20">
        <v>316.82854713778943</v>
      </c>
      <c r="W381"/>
      <c r="X381"/>
      <c r="Y381"/>
      <c r="Z381"/>
      <c r="AA381"/>
      <c r="AB381"/>
      <c r="AE381" s="4">
        <v>381</v>
      </c>
      <c r="AF381" s="4" t="s">
        <v>5</v>
      </c>
      <c r="AG381" s="4">
        <f t="shared" si="20"/>
        <v>0</v>
      </c>
      <c r="AH381" s="5">
        <v>1650</v>
      </c>
      <c r="AI381" s="5">
        <f t="shared" si="22"/>
        <v>2722500</v>
      </c>
      <c r="AJ381" s="5">
        <f t="shared" si="23"/>
        <v>0</v>
      </c>
      <c r="AK381" s="5">
        <v>13700</v>
      </c>
      <c r="AM381" s="20">
        <v>356</v>
      </c>
      <c r="AN381" s="20">
        <v>14007.245098220072</v>
      </c>
      <c r="AO381" s="20">
        <v>-307.24509822007167</v>
      </c>
      <c r="AP381"/>
      <c r="AQ381"/>
      <c r="AR381"/>
      <c r="AS381"/>
      <c r="AT381"/>
      <c r="AU381"/>
      <c r="AY381" s="20">
        <v>355</v>
      </c>
      <c r="AZ381" s="20">
        <v>8896.3096083171476</v>
      </c>
      <c r="BA381" s="20">
        <v>153.69039168285235</v>
      </c>
      <c r="BB381"/>
      <c r="BC381"/>
      <c r="BD381"/>
      <c r="BE381"/>
      <c r="BF381"/>
      <c r="BG381"/>
      <c r="BL381" s="20">
        <v>354</v>
      </c>
      <c r="BM381" s="20">
        <v>13303.029665686819</v>
      </c>
      <c r="BN381" s="20">
        <v>-703.0296656868195</v>
      </c>
      <c r="BO381"/>
      <c r="BP381"/>
      <c r="BQ381"/>
      <c r="BR381"/>
      <c r="BS381"/>
      <c r="BT381"/>
    </row>
    <row r="382" spans="1:72" x14ac:dyDescent="0.35">
      <c r="A382" s="4">
        <v>381</v>
      </c>
      <c r="B382" s="4" t="s">
        <v>5</v>
      </c>
      <c r="C382" s="5">
        <v>1650</v>
      </c>
      <c r="D382" s="5">
        <v>13700</v>
      </c>
      <c r="N382" s="4">
        <v>381</v>
      </c>
      <c r="O382" s="4" t="s">
        <v>5</v>
      </c>
      <c r="P382" s="4">
        <f t="shared" si="21"/>
        <v>0</v>
      </c>
      <c r="Q382" s="5">
        <v>1650</v>
      </c>
      <c r="R382" s="5">
        <v>13700</v>
      </c>
      <c r="T382" s="20">
        <v>357</v>
      </c>
      <c r="U382" s="20">
        <v>13982.51134175398</v>
      </c>
      <c r="V382" s="20">
        <v>-282.51134175397965</v>
      </c>
      <c r="W382"/>
      <c r="X382"/>
      <c r="Y382"/>
      <c r="Z382"/>
      <c r="AA382"/>
      <c r="AB382"/>
      <c r="AE382" s="4">
        <v>382</v>
      </c>
      <c r="AF382" s="4" t="s">
        <v>4</v>
      </c>
      <c r="AG382" s="4">
        <f t="shared" si="20"/>
        <v>1</v>
      </c>
      <c r="AH382" s="5">
        <v>2100</v>
      </c>
      <c r="AI382" s="5">
        <f t="shared" si="22"/>
        <v>4410000</v>
      </c>
      <c r="AJ382" s="5">
        <f t="shared" si="23"/>
        <v>2100</v>
      </c>
      <c r="AK382" s="5">
        <v>14800</v>
      </c>
      <c r="AM382" s="20">
        <v>357</v>
      </c>
      <c r="AN382" s="20">
        <v>9306.1155941028483</v>
      </c>
      <c r="AO382" s="20">
        <v>43.884405897151737</v>
      </c>
      <c r="AP382"/>
      <c r="AQ382"/>
      <c r="AR382"/>
      <c r="AS382"/>
      <c r="AT382"/>
      <c r="AU382"/>
      <c r="AY382" s="20">
        <v>356</v>
      </c>
      <c r="AZ382" s="20">
        <v>13500.236655507113</v>
      </c>
      <c r="BA382" s="20">
        <v>199.76334449288697</v>
      </c>
      <c r="BB382"/>
      <c r="BC382"/>
      <c r="BD382"/>
      <c r="BE382"/>
      <c r="BF382"/>
      <c r="BG382"/>
      <c r="BL382" s="20">
        <v>355</v>
      </c>
      <c r="BM382" s="20">
        <v>9079.9879877958956</v>
      </c>
      <c r="BN382" s="20">
        <v>-29.987987795895606</v>
      </c>
      <c r="BO382"/>
      <c r="BP382"/>
      <c r="BQ382"/>
      <c r="BR382"/>
      <c r="BS382"/>
      <c r="BT382"/>
    </row>
    <row r="383" spans="1:72" x14ac:dyDescent="0.35">
      <c r="A383" s="4">
        <v>382</v>
      </c>
      <c r="B383" s="4" t="s">
        <v>4</v>
      </c>
      <c r="C383" s="5">
        <v>2100</v>
      </c>
      <c r="D383" s="5">
        <v>14800</v>
      </c>
      <c r="N383" s="4">
        <v>382</v>
      </c>
      <c r="O383" s="4" t="s">
        <v>4</v>
      </c>
      <c r="P383" s="4">
        <f t="shared" si="21"/>
        <v>1</v>
      </c>
      <c r="Q383" s="5">
        <v>2100</v>
      </c>
      <c r="R383" s="5">
        <v>14800</v>
      </c>
      <c r="T383" s="20">
        <v>358</v>
      </c>
      <c r="U383" s="20">
        <v>9312.5223541548621</v>
      </c>
      <c r="V383" s="20">
        <v>37.477645845137886</v>
      </c>
      <c r="W383"/>
      <c r="X383"/>
      <c r="Y383"/>
      <c r="Z383"/>
      <c r="AA383"/>
      <c r="AB383"/>
      <c r="AE383" s="4">
        <v>383</v>
      </c>
      <c r="AF383" s="4" t="s">
        <v>5</v>
      </c>
      <c r="AG383" s="4">
        <f t="shared" si="20"/>
        <v>0</v>
      </c>
      <c r="AH383" s="5">
        <v>1750</v>
      </c>
      <c r="AI383" s="5">
        <f t="shared" si="22"/>
        <v>3062500</v>
      </c>
      <c r="AJ383" s="5">
        <f t="shared" si="23"/>
        <v>0</v>
      </c>
      <c r="AK383" s="5">
        <v>14500</v>
      </c>
      <c r="AM383" s="20">
        <v>358</v>
      </c>
      <c r="AN383" s="20">
        <v>11918.464289082523</v>
      </c>
      <c r="AO383" s="20">
        <v>-318.46428908252346</v>
      </c>
      <c r="AP383"/>
      <c r="AQ383"/>
      <c r="AR383"/>
      <c r="AS383"/>
      <c r="AT383"/>
      <c r="AU383"/>
      <c r="AY383" s="20">
        <v>357</v>
      </c>
      <c r="AZ383" s="20">
        <v>9198.6284223636831</v>
      </c>
      <c r="BA383" s="20">
        <v>151.37157763631694</v>
      </c>
      <c r="BB383"/>
      <c r="BC383"/>
      <c r="BD383"/>
      <c r="BE383"/>
      <c r="BF383"/>
      <c r="BG383"/>
      <c r="BL383" s="20">
        <v>356</v>
      </c>
      <c r="BM383" s="20">
        <v>13589.862036715167</v>
      </c>
      <c r="BN383" s="20">
        <v>110.13796328483295</v>
      </c>
      <c r="BO383"/>
      <c r="BP383"/>
      <c r="BQ383"/>
      <c r="BR383"/>
      <c r="BS383"/>
      <c r="BT383"/>
    </row>
    <row r="384" spans="1:72" x14ac:dyDescent="0.35">
      <c r="A384" s="4">
        <v>383</v>
      </c>
      <c r="B384" s="4" t="s">
        <v>5</v>
      </c>
      <c r="C384" s="5">
        <v>1750</v>
      </c>
      <c r="D384" s="5">
        <v>14500</v>
      </c>
      <c r="N384" s="4">
        <v>383</v>
      </c>
      <c r="O384" s="4" t="s">
        <v>5</v>
      </c>
      <c r="P384" s="4">
        <f t="shared" si="21"/>
        <v>0</v>
      </c>
      <c r="Q384" s="5">
        <v>1750</v>
      </c>
      <c r="R384" s="5">
        <v>14500</v>
      </c>
      <c r="T384" s="20">
        <v>359</v>
      </c>
      <c r="U384" s="20">
        <v>11954.783187229701</v>
      </c>
      <c r="V384" s="20">
        <v>-354.78318722970107</v>
      </c>
      <c r="W384"/>
      <c r="X384"/>
      <c r="Y384"/>
      <c r="Z384"/>
      <c r="AA384"/>
      <c r="AB384"/>
      <c r="AE384" s="4">
        <v>384</v>
      </c>
      <c r="AF384" s="4" t="s">
        <v>4</v>
      </c>
      <c r="AG384" s="4">
        <f t="shared" si="20"/>
        <v>1</v>
      </c>
      <c r="AH384" s="5">
        <v>1100</v>
      </c>
      <c r="AI384" s="5">
        <f t="shared" si="22"/>
        <v>1210000</v>
      </c>
      <c r="AJ384" s="5">
        <f t="shared" si="23"/>
        <v>1100</v>
      </c>
      <c r="AK384" s="5">
        <v>10250</v>
      </c>
      <c r="AM384" s="20">
        <v>359</v>
      </c>
      <c r="AN384" s="20">
        <v>16394.423165805842</v>
      </c>
      <c r="AO384" s="20">
        <v>855.57683419415844</v>
      </c>
      <c r="AP384"/>
      <c r="AQ384"/>
      <c r="AR384"/>
      <c r="AS384"/>
      <c r="AT384"/>
      <c r="AU384"/>
      <c r="AY384" s="20">
        <v>358</v>
      </c>
      <c r="AZ384" s="20">
        <v>12040.766273888337</v>
      </c>
      <c r="BA384" s="20">
        <v>-440.76627388833731</v>
      </c>
      <c r="BB384"/>
      <c r="BC384"/>
      <c r="BD384"/>
      <c r="BE384"/>
      <c r="BF384"/>
      <c r="BG384"/>
      <c r="BL384" s="20">
        <v>357</v>
      </c>
      <c r="BM384" s="20">
        <v>9283.7639282645778</v>
      </c>
      <c r="BN384" s="20">
        <v>66.236071735422229</v>
      </c>
      <c r="BO384"/>
      <c r="BP384"/>
      <c r="BQ384"/>
      <c r="BR384"/>
      <c r="BS384"/>
      <c r="BT384"/>
    </row>
    <row r="385" spans="1:72" x14ac:dyDescent="0.35">
      <c r="A385" s="4">
        <v>384</v>
      </c>
      <c r="B385" s="4" t="s">
        <v>4</v>
      </c>
      <c r="C385" s="5">
        <v>1100</v>
      </c>
      <c r="D385" s="5">
        <v>10250</v>
      </c>
      <c r="N385" s="4">
        <v>384</v>
      </c>
      <c r="O385" s="4" t="s">
        <v>4</v>
      </c>
      <c r="P385" s="4">
        <f t="shared" si="21"/>
        <v>1</v>
      </c>
      <c r="Q385" s="5">
        <v>1100</v>
      </c>
      <c r="R385" s="5">
        <v>10250</v>
      </c>
      <c r="T385" s="20">
        <v>360</v>
      </c>
      <c r="U385" s="20">
        <v>16299.914946924586</v>
      </c>
      <c r="V385" s="20">
        <v>950.08505307541418</v>
      </c>
      <c r="W385"/>
      <c r="X385"/>
      <c r="Y385"/>
      <c r="Z385"/>
      <c r="AA385"/>
      <c r="AB385"/>
      <c r="AE385" s="4">
        <v>385</v>
      </c>
      <c r="AF385" s="4" t="s">
        <v>4</v>
      </c>
      <c r="AG385" s="4">
        <f t="shared" si="20"/>
        <v>1</v>
      </c>
      <c r="AH385" s="5">
        <v>1100</v>
      </c>
      <c r="AI385" s="5">
        <f t="shared" si="22"/>
        <v>1210000</v>
      </c>
      <c r="AJ385" s="5">
        <f t="shared" si="23"/>
        <v>1100</v>
      </c>
      <c r="AK385" s="5">
        <v>8750</v>
      </c>
      <c r="AM385" s="20">
        <v>360</v>
      </c>
      <c r="AN385" s="20">
        <v>13708.84783977185</v>
      </c>
      <c r="AO385" s="20">
        <v>-1308.84783977185</v>
      </c>
      <c r="AP385"/>
      <c r="AQ385"/>
      <c r="AR385"/>
      <c r="AS385"/>
      <c r="AT385"/>
      <c r="AU385"/>
      <c r="AY385" s="20">
        <v>359</v>
      </c>
      <c r="AZ385" s="20">
        <v>16151.111865004241</v>
      </c>
      <c r="BA385" s="20">
        <v>1098.8881349957592</v>
      </c>
      <c r="BB385"/>
      <c r="BC385"/>
      <c r="BD385"/>
      <c r="BE385"/>
      <c r="BF385"/>
      <c r="BG385"/>
      <c r="BL385" s="20">
        <v>358</v>
      </c>
      <c r="BM385" s="20">
        <v>11847.975452847688</v>
      </c>
      <c r="BN385" s="20">
        <v>-247.97545284768785</v>
      </c>
      <c r="BO385"/>
      <c r="BP385"/>
      <c r="BQ385"/>
      <c r="BR385"/>
      <c r="BS385"/>
      <c r="BT385"/>
    </row>
    <row r="386" spans="1:72" x14ac:dyDescent="0.35">
      <c r="A386" s="4">
        <v>385</v>
      </c>
      <c r="B386" s="4" t="s">
        <v>4</v>
      </c>
      <c r="C386" s="5">
        <v>1100</v>
      </c>
      <c r="D386" s="5">
        <v>8750</v>
      </c>
      <c r="N386" s="4">
        <v>385</v>
      </c>
      <c r="O386" s="4" t="s">
        <v>4</v>
      </c>
      <c r="P386" s="4">
        <f t="shared" si="21"/>
        <v>1</v>
      </c>
      <c r="Q386" s="5">
        <v>1100</v>
      </c>
      <c r="R386" s="5">
        <v>8750</v>
      </c>
      <c r="T386" s="20">
        <v>361</v>
      </c>
      <c r="U386" s="20">
        <v>13692.835891107654</v>
      </c>
      <c r="V386" s="20">
        <v>-1292.8358911076539</v>
      </c>
      <c r="W386"/>
      <c r="X386"/>
      <c r="Y386"/>
      <c r="Z386"/>
      <c r="AA386"/>
      <c r="AB386"/>
      <c r="AE386" s="4">
        <v>386</v>
      </c>
      <c r="AF386" s="4" t="s">
        <v>5</v>
      </c>
      <c r="AG386" s="4">
        <f t="shared" ref="AG386:AG413" si="24">IF(AF386=AG$1,1,0)</f>
        <v>0</v>
      </c>
      <c r="AH386" s="5">
        <v>2000</v>
      </c>
      <c r="AI386" s="5">
        <f t="shared" si="22"/>
        <v>4000000</v>
      </c>
      <c r="AJ386" s="5">
        <f t="shared" si="23"/>
        <v>0</v>
      </c>
      <c r="AK386" s="5">
        <v>18500</v>
      </c>
      <c r="AM386" s="20">
        <v>361</v>
      </c>
      <c r="AN386" s="20">
        <v>13410.450581323628</v>
      </c>
      <c r="AO386" s="20">
        <v>-710.45058132362828</v>
      </c>
      <c r="AP386"/>
      <c r="AQ386"/>
      <c r="AR386"/>
      <c r="AS386"/>
      <c r="AT386"/>
      <c r="AU386"/>
      <c r="AY386" s="20">
        <v>360</v>
      </c>
      <c r="AZ386" s="20">
        <v>13242.595433750648</v>
      </c>
      <c r="BA386" s="20">
        <v>-842.59543375064823</v>
      </c>
      <c r="BB386"/>
      <c r="BC386"/>
      <c r="BD386"/>
      <c r="BE386"/>
      <c r="BF386"/>
      <c r="BG386"/>
      <c r="BL386" s="20">
        <v>359</v>
      </c>
      <c r="BM386" s="20">
        <v>16340.418170652181</v>
      </c>
      <c r="BN386" s="20">
        <v>909.58182934781871</v>
      </c>
      <c r="BO386"/>
      <c r="BP386"/>
      <c r="BQ386"/>
      <c r="BR386"/>
      <c r="BS386"/>
      <c r="BT386"/>
    </row>
    <row r="387" spans="1:72" x14ac:dyDescent="0.35">
      <c r="A387" s="4">
        <v>386</v>
      </c>
      <c r="B387" s="4" t="s">
        <v>5</v>
      </c>
      <c r="C387" s="5">
        <v>2000</v>
      </c>
      <c r="D387" s="5">
        <v>18500</v>
      </c>
      <c r="N387" s="4">
        <v>386</v>
      </c>
      <c r="O387" s="4" t="s">
        <v>5</v>
      </c>
      <c r="P387" s="4">
        <f t="shared" ref="P387:P414" si="25">IF(O387=P$1,1,0)</f>
        <v>0</v>
      </c>
      <c r="Q387" s="5">
        <v>2000</v>
      </c>
      <c r="R387" s="5">
        <v>18500</v>
      </c>
      <c r="T387" s="20">
        <v>362</v>
      </c>
      <c r="U387" s="20">
        <v>13403.16044046133</v>
      </c>
      <c r="V387" s="20">
        <v>-703.16044046132993</v>
      </c>
      <c r="W387"/>
      <c r="X387"/>
      <c r="Y387"/>
      <c r="Z387"/>
      <c r="AA387"/>
      <c r="AB387"/>
      <c r="AE387" s="4">
        <v>387</v>
      </c>
      <c r="AF387" s="4" t="s">
        <v>5</v>
      </c>
      <c r="AG387" s="4">
        <f t="shared" si="24"/>
        <v>0</v>
      </c>
      <c r="AH387" s="5">
        <v>1900</v>
      </c>
      <c r="AI387" s="5">
        <f t="shared" ref="AI387:AI413" si="26">AH387^2</f>
        <v>3610000</v>
      </c>
      <c r="AJ387" s="5">
        <f t="shared" ref="AJ387:AJ413" si="27">AG387*AH387</f>
        <v>0</v>
      </c>
      <c r="AK387" s="5">
        <v>17250</v>
      </c>
      <c r="AM387" s="20">
        <v>362</v>
      </c>
      <c r="AN387" s="20">
        <v>8709.3210772064049</v>
      </c>
      <c r="AO387" s="20">
        <v>40.67892279359512</v>
      </c>
      <c r="AP387"/>
      <c r="AQ387"/>
      <c r="AR387"/>
      <c r="AS387"/>
      <c r="AT387"/>
      <c r="AU387"/>
      <c r="AY387" s="20">
        <v>361</v>
      </c>
      <c r="AZ387" s="20">
        <v>13001.336029645443</v>
      </c>
      <c r="BA387" s="20">
        <v>-301.33602964544298</v>
      </c>
      <c r="BB387"/>
      <c r="BC387"/>
      <c r="BD387"/>
      <c r="BE387"/>
      <c r="BF387"/>
      <c r="BG387"/>
      <c r="BL387" s="20">
        <v>360</v>
      </c>
      <c r="BM387" s="20">
        <v>13303.029665686819</v>
      </c>
      <c r="BN387" s="20">
        <v>-903.0296656868195</v>
      </c>
      <c r="BO387"/>
      <c r="BP387"/>
      <c r="BQ387"/>
      <c r="BR387"/>
      <c r="BS387"/>
      <c r="BT387"/>
    </row>
    <row r="388" spans="1:72" x14ac:dyDescent="0.35">
      <c r="A388" s="4">
        <v>387</v>
      </c>
      <c r="B388" s="4" t="s">
        <v>5</v>
      </c>
      <c r="C388" s="5">
        <v>1900</v>
      </c>
      <c r="D388" s="5">
        <v>17250</v>
      </c>
      <c r="N388" s="4">
        <v>387</v>
      </c>
      <c r="O388" s="4" t="s">
        <v>5</v>
      </c>
      <c r="P388" s="4">
        <f t="shared" si="25"/>
        <v>0</v>
      </c>
      <c r="Q388" s="5">
        <v>1900</v>
      </c>
      <c r="R388" s="5">
        <v>17250</v>
      </c>
      <c r="T388" s="20">
        <v>363</v>
      </c>
      <c r="U388" s="20">
        <v>8733.1714528622106</v>
      </c>
      <c r="V388" s="20">
        <v>16.828547137789428</v>
      </c>
      <c r="W388"/>
      <c r="X388"/>
      <c r="Y388"/>
      <c r="Z388"/>
      <c r="AA388"/>
      <c r="AB388"/>
      <c r="AE388" s="4">
        <v>388</v>
      </c>
      <c r="AF388" s="4" t="s">
        <v>5</v>
      </c>
      <c r="AG388" s="4">
        <f t="shared" si="24"/>
        <v>0</v>
      </c>
      <c r="AH388" s="5">
        <v>1550</v>
      </c>
      <c r="AI388" s="5">
        <f t="shared" si="26"/>
        <v>2402500</v>
      </c>
      <c r="AJ388" s="5">
        <f t="shared" si="27"/>
        <v>0</v>
      </c>
      <c r="AK388" s="5">
        <v>12800</v>
      </c>
      <c r="AM388" s="20">
        <v>363</v>
      </c>
      <c r="AN388" s="20">
        <v>14080.471729274388</v>
      </c>
      <c r="AO388" s="20">
        <v>-1380.4717292743881</v>
      </c>
      <c r="AP388"/>
      <c r="AQ388"/>
      <c r="AR388"/>
      <c r="AS388"/>
      <c r="AT388"/>
      <c r="AU388"/>
      <c r="AY388" s="20">
        <v>362</v>
      </c>
      <c r="AZ388" s="20">
        <v>8896.3096083171476</v>
      </c>
      <c r="BA388" s="20">
        <v>-146.30960831714765</v>
      </c>
      <c r="BB388"/>
      <c r="BC388"/>
      <c r="BD388"/>
      <c r="BE388"/>
      <c r="BF388"/>
      <c r="BG388"/>
      <c r="BL388" s="20">
        <v>361</v>
      </c>
      <c r="BM388" s="20">
        <v>13028.861104817088</v>
      </c>
      <c r="BN388" s="20">
        <v>-328.86110481708783</v>
      </c>
      <c r="BO388"/>
      <c r="BP388"/>
      <c r="BQ388"/>
      <c r="BR388"/>
      <c r="BS388"/>
      <c r="BT388"/>
    </row>
    <row r="389" spans="1:72" x14ac:dyDescent="0.35">
      <c r="A389" s="4">
        <v>388</v>
      </c>
      <c r="B389" s="4" t="s">
        <v>5</v>
      </c>
      <c r="C389" s="5">
        <v>1550</v>
      </c>
      <c r="D389" s="5">
        <v>12800</v>
      </c>
      <c r="N389" s="4">
        <v>388</v>
      </c>
      <c r="O389" s="4" t="s">
        <v>5</v>
      </c>
      <c r="P389" s="4">
        <f t="shared" si="25"/>
        <v>0</v>
      </c>
      <c r="Q389" s="5">
        <v>1550</v>
      </c>
      <c r="R389" s="5">
        <v>12800</v>
      </c>
      <c r="T389" s="20">
        <v>364</v>
      </c>
      <c r="U389" s="20">
        <v>13947.329564496073</v>
      </c>
      <c r="V389" s="20">
        <v>-1247.3295644960726</v>
      </c>
      <c r="W389"/>
      <c r="X389"/>
      <c r="Y389"/>
      <c r="Z389"/>
      <c r="AA389"/>
      <c r="AB389"/>
      <c r="AE389" s="4">
        <v>389</v>
      </c>
      <c r="AF389" s="4" t="s">
        <v>5</v>
      </c>
      <c r="AG389" s="4">
        <f t="shared" si="24"/>
        <v>0</v>
      </c>
      <c r="AH389" s="5">
        <v>1300</v>
      </c>
      <c r="AI389" s="5">
        <f t="shared" si="26"/>
        <v>1690000</v>
      </c>
      <c r="AJ389" s="5">
        <f t="shared" si="27"/>
        <v>0</v>
      </c>
      <c r="AK389" s="5">
        <v>12500</v>
      </c>
      <c r="AM389" s="20">
        <v>364</v>
      </c>
      <c r="AN389" s="20">
        <v>14902.436873564735</v>
      </c>
      <c r="AO389" s="20">
        <v>-1502.4368735647349</v>
      </c>
      <c r="AP389"/>
      <c r="AQ389"/>
      <c r="AR389"/>
      <c r="AS389"/>
      <c r="AT389"/>
      <c r="AU389"/>
      <c r="AY389" s="20">
        <v>363</v>
      </c>
      <c r="AZ389" s="20">
        <v>13976.16067651758</v>
      </c>
      <c r="BA389" s="20">
        <v>-1276.1606765175802</v>
      </c>
      <c r="BB389"/>
      <c r="BC389"/>
      <c r="BD389"/>
      <c r="BE389"/>
      <c r="BF389"/>
      <c r="BG389"/>
      <c r="BL389" s="20">
        <v>362</v>
      </c>
      <c r="BM389" s="20">
        <v>9079.9879877958956</v>
      </c>
      <c r="BN389" s="20">
        <v>-329.98798779589561</v>
      </c>
      <c r="BO389"/>
      <c r="BP389"/>
      <c r="BQ389"/>
      <c r="BR389"/>
      <c r="BS389"/>
      <c r="BT389"/>
    </row>
    <row r="390" spans="1:72" x14ac:dyDescent="0.35">
      <c r="A390" s="4">
        <v>389</v>
      </c>
      <c r="B390" s="4" t="s">
        <v>5</v>
      </c>
      <c r="C390" s="5">
        <v>1300</v>
      </c>
      <c r="D390" s="5">
        <v>12500</v>
      </c>
      <c r="N390" s="4">
        <v>389</v>
      </c>
      <c r="O390" s="4" t="s">
        <v>5</v>
      </c>
      <c r="P390" s="4">
        <f t="shared" si="25"/>
        <v>0</v>
      </c>
      <c r="Q390" s="5">
        <v>1300</v>
      </c>
      <c r="R390" s="5">
        <v>12500</v>
      </c>
      <c r="T390" s="20">
        <v>365</v>
      </c>
      <c r="U390" s="20">
        <v>14851.537693692957</v>
      </c>
      <c r="V390" s="20">
        <v>-1451.537693692957</v>
      </c>
      <c r="W390"/>
      <c r="X390"/>
      <c r="Y390"/>
      <c r="Z390"/>
      <c r="AA390"/>
      <c r="AB390"/>
      <c r="AE390" s="4">
        <v>390</v>
      </c>
      <c r="AF390" s="4" t="s">
        <v>5</v>
      </c>
      <c r="AG390" s="4">
        <f t="shared" si="24"/>
        <v>0</v>
      </c>
      <c r="AH390" s="5">
        <v>1600</v>
      </c>
      <c r="AI390" s="5">
        <f t="shared" si="26"/>
        <v>2560000</v>
      </c>
      <c r="AJ390" s="5">
        <f t="shared" si="27"/>
        <v>0</v>
      </c>
      <c r="AK390" s="5">
        <v>14600</v>
      </c>
      <c r="AM390" s="20">
        <v>365</v>
      </c>
      <c r="AN390" s="20">
        <v>13708.84783977185</v>
      </c>
      <c r="AO390" s="20">
        <v>-608.84783977184998</v>
      </c>
      <c r="AP390"/>
      <c r="AQ390"/>
      <c r="AR390"/>
      <c r="AS390"/>
      <c r="AT390"/>
      <c r="AU390"/>
      <c r="AY390" s="20">
        <v>364</v>
      </c>
      <c r="AZ390" s="20">
        <v>14371.451226684076</v>
      </c>
      <c r="BA390" s="20">
        <v>-971.45122668407566</v>
      </c>
      <c r="BB390"/>
      <c r="BC390"/>
      <c r="BD390"/>
      <c r="BE390"/>
      <c r="BF390"/>
      <c r="BG390"/>
      <c r="BL390" s="20">
        <v>363</v>
      </c>
      <c r="BM390" s="20">
        <v>12737.560114854929</v>
      </c>
      <c r="BN390" s="20">
        <v>-37.560114854928543</v>
      </c>
      <c r="BO390"/>
      <c r="BP390"/>
      <c r="BQ390"/>
      <c r="BR390"/>
      <c r="BS390"/>
      <c r="BT390"/>
    </row>
    <row r="391" spans="1:72" x14ac:dyDescent="0.35">
      <c r="A391" s="4">
        <v>390</v>
      </c>
      <c r="B391" s="4" t="s">
        <v>5</v>
      </c>
      <c r="C391" s="5">
        <v>1600</v>
      </c>
      <c r="D391" s="5">
        <v>14600</v>
      </c>
      <c r="N391" s="4">
        <v>390</v>
      </c>
      <c r="O391" s="4" t="s">
        <v>5</v>
      </c>
      <c r="P391" s="4">
        <f t="shared" si="25"/>
        <v>0</v>
      </c>
      <c r="Q391" s="5">
        <v>1600</v>
      </c>
      <c r="R391" s="5">
        <v>14600</v>
      </c>
      <c r="T391" s="20">
        <v>366</v>
      </c>
      <c r="U391" s="20">
        <v>13692.835891107654</v>
      </c>
      <c r="V391" s="20">
        <v>-592.83589110765388</v>
      </c>
      <c r="W391"/>
      <c r="X391"/>
      <c r="Y391"/>
      <c r="Z391"/>
      <c r="AA391"/>
      <c r="AB391"/>
      <c r="AE391" s="4">
        <v>391</v>
      </c>
      <c r="AF391" s="4" t="s">
        <v>4</v>
      </c>
      <c r="AG391" s="4">
        <f t="shared" si="24"/>
        <v>1</v>
      </c>
      <c r="AH391" s="5">
        <v>1050</v>
      </c>
      <c r="AI391" s="5">
        <f t="shared" si="26"/>
        <v>1102500</v>
      </c>
      <c r="AJ391" s="5">
        <f t="shared" si="27"/>
        <v>1050</v>
      </c>
      <c r="AK391" s="5">
        <v>9350</v>
      </c>
      <c r="AM391" s="20">
        <v>366</v>
      </c>
      <c r="AN391" s="20">
        <v>14902.436873564735</v>
      </c>
      <c r="AO391" s="20">
        <v>1497.5631264352651</v>
      </c>
      <c r="AP391"/>
      <c r="AQ391"/>
      <c r="AR391"/>
      <c r="AS391"/>
      <c r="AT391"/>
      <c r="AU391"/>
      <c r="AY391" s="20">
        <v>365</v>
      </c>
      <c r="AZ391" s="20">
        <v>13242.595433750648</v>
      </c>
      <c r="BA391" s="20">
        <v>-142.59543375064823</v>
      </c>
      <c r="BB391"/>
      <c r="BC391"/>
      <c r="BD391"/>
      <c r="BE391"/>
      <c r="BF391"/>
      <c r="BG391"/>
      <c r="BL391" s="20">
        <v>364</v>
      </c>
      <c r="BM391" s="20">
        <v>14526.34201075192</v>
      </c>
      <c r="BN391" s="20">
        <v>-1126.3420107519196</v>
      </c>
      <c r="BO391"/>
      <c r="BP391"/>
      <c r="BQ391"/>
      <c r="BR391"/>
      <c r="BS391"/>
      <c r="BT391"/>
    </row>
    <row r="392" spans="1:72" x14ac:dyDescent="0.35">
      <c r="A392" s="4">
        <v>391</v>
      </c>
      <c r="B392" s="4" t="s">
        <v>4</v>
      </c>
      <c r="C392" s="5">
        <v>1050</v>
      </c>
      <c r="D392" s="5">
        <v>9350</v>
      </c>
      <c r="N392" s="4">
        <v>391</v>
      </c>
      <c r="O392" s="4" t="s">
        <v>4</v>
      </c>
      <c r="P392" s="4">
        <f t="shared" si="25"/>
        <v>1</v>
      </c>
      <c r="Q392" s="5">
        <v>1050</v>
      </c>
      <c r="R392" s="5">
        <v>9350</v>
      </c>
      <c r="T392" s="20">
        <v>367</v>
      </c>
      <c r="U392" s="20">
        <v>14851.537693692957</v>
      </c>
      <c r="V392" s="20">
        <v>1548.462306307043</v>
      </c>
      <c r="W392"/>
      <c r="X392"/>
      <c r="Y392"/>
      <c r="Z392"/>
      <c r="AA392"/>
      <c r="AB392"/>
      <c r="AE392" s="4">
        <v>392</v>
      </c>
      <c r="AF392" s="4" t="s">
        <v>5</v>
      </c>
      <c r="AG392" s="4">
        <f t="shared" si="24"/>
        <v>0</v>
      </c>
      <c r="AH392" s="5">
        <v>2500</v>
      </c>
      <c r="AI392" s="5">
        <f t="shared" si="26"/>
        <v>6250000</v>
      </c>
      <c r="AJ392" s="5">
        <f t="shared" si="27"/>
        <v>0</v>
      </c>
      <c r="AK392" s="5">
        <v>22000</v>
      </c>
      <c r="AM392" s="20">
        <v>367</v>
      </c>
      <c r="AN392" s="20">
        <v>16991.217682702285</v>
      </c>
      <c r="AO392" s="20">
        <v>258.78231729771505</v>
      </c>
      <c r="AP392"/>
      <c r="AQ392"/>
      <c r="AR392"/>
      <c r="AS392"/>
      <c r="AT392"/>
      <c r="AU392"/>
      <c r="AY392" s="20">
        <v>366</v>
      </c>
      <c r="AZ392" s="20">
        <v>14371.451226684076</v>
      </c>
      <c r="BA392" s="20">
        <v>2028.5487733159243</v>
      </c>
      <c r="BB392"/>
      <c r="BC392"/>
      <c r="BD392"/>
      <c r="BE392"/>
      <c r="BF392"/>
      <c r="BG392"/>
      <c r="BL392" s="20">
        <v>365</v>
      </c>
      <c r="BM392" s="20">
        <v>13303.029665686819</v>
      </c>
      <c r="BN392" s="20">
        <v>-203.0296656868195</v>
      </c>
      <c r="BO392"/>
      <c r="BP392"/>
      <c r="BQ392"/>
      <c r="BR392"/>
      <c r="BS392"/>
      <c r="BT392"/>
    </row>
    <row r="393" spans="1:72" x14ac:dyDescent="0.35">
      <c r="A393" s="4">
        <v>392</v>
      </c>
      <c r="B393" s="4" t="s">
        <v>5</v>
      </c>
      <c r="C393" s="5">
        <v>2500</v>
      </c>
      <c r="D393" s="5">
        <v>22000</v>
      </c>
      <c r="N393" s="4">
        <v>392</v>
      </c>
      <c r="O393" s="4" t="s">
        <v>5</v>
      </c>
      <c r="P393" s="4">
        <f t="shared" si="25"/>
        <v>0</v>
      </c>
      <c r="Q393" s="5">
        <v>2500</v>
      </c>
      <c r="R393" s="5">
        <v>22000</v>
      </c>
      <c r="T393" s="20">
        <v>368</v>
      </c>
      <c r="U393" s="20">
        <v>16879.265848217237</v>
      </c>
      <c r="V393" s="20">
        <v>370.73415178276264</v>
      </c>
      <c r="W393"/>
      <c r="X393"/>
      <c r="Y393"/>
      <c r="Z393"/>
      <c r="AA393"/>
      <c r="AB393"/>
      <c r="AE393" s="4">
        <v>393</v>
      </c>
      <c r="AF393" s="4" t="s">
        <v>4</v>
      </c>
      <c r="AG393" s="4">
        <f t="shared" si="24"/>
        <v>1</v>
      </c>
      <c r="AH393" s="5">
        <v>1800</v>
      </c>
      <c r="AI393" s="5">
        <f t="shared" si="26"/>
        <v>3240000</v>
      </c>
      <c r="AJ393" s="5">
        <f t="shared" si="27"/>
        <v>1800</v>
      </c>
      <c r="AK393" s="5">
        <v>10950</v>
      </c>
      <c r="AM393" s="20">
        <v>368</v>
      </c>
      <c r="AN393" s="20">
        <v>15200.834132012957</v>
      </c>
      <c r="AO393" s="20">
        <v>-100.83413201295662</v>
      </c>
      <c r="AP393"/>
      <c r="AQ393"/>
      <c r="AR393"/>
      <c r="AS393"/>
      <c r="AT393"/>
      <c r="AU393"/>
      <c r="AY393" s="20">
        <v>367</v>
      </c>
      <c r="AZ393" s="20">
        <v>16977.648843891133</v>
      </c>
      <c r="BA393" s="20">
        <v>272.35115610886714</v>
      </c>
      <c r="BB393"/>
      <c r="BC393"/>
      <c r="BD393"/>
      <c r="BE393"/>
      <c r="BF393"/>
      <c r="BG393"/>
      <c r="BL393" s="20">
        <v>366</v>
      </c>
      <c r="BM393" s="20">
        <v>14526.34201075192</v>
      </c>
      <c r="BN393" s="20">
        <v>1873.6579892480804</v>
      </c>
      <c r="BO393"/>
      <c r="BP393"/>
      <c r="BQ393"/>
      <c r="BR393"/>
      <c r="BS393"/>
      <c r="BT393"/>
    </row>
    <row r="394" spans="1:72" x14ac:dyDescent="0.35">
      <c r="A394" s="4">
        <v>393</v>
      </c>
      <c r="B394" s="4" t="s">
        <v>4</v>
      </c>
      <c r="C394" s="5">
        <v>1800</v>
      </c>
      <c r="D394" s="5">
        <v>10950</v>
      </c>
      <c r="N394" s="4">
        <v>393</v>
      </c>
      <c r="O394" s="4" t="s">
        <v>4</v>
      </c>
      <c r="P394" s="4">
        <f t="shared" si="25"/>
        <v>1</v>
      </c>
      <c r="Q394" s="5">
        <v>1800</v>
      </c>
      <c r="R394" s="5">
        <v>10950</v>
      </c>
      <c r="T394" s="20">
        <v>369</v>
      </c>
      <c r="U394" s="20">
        <v>15141.213144339283</v>
      </c>
      <c r="V394" s="20">
        <v>-41.213144339282735</v>
      </c>
      <c r="W394"/>
      <c r="X394"/>
      <c r="Y394"/>
      <c r="Z394"/>
      <c r="AA394"/>
      <c r="AB394"/>
      <c r="AE394" s="4">
        <v>394</v>
      </c>
      <c r="AF394" s="4" t="s">
        <v>5</v>
      </c>
      <c r="AG394" s="4">
        <f t="shared" si="24"/>
        <v>0</v>
      </c>
      <c r="AH394" s="5">
        <v>1700</v>
      </c>
      <c r="AI394" s="5">
        <f t="shared" si="26"/>
        <v>2890000</v>
      </c>
      <c r="AJ394" s="5">
        <f t="shared" si="27"/>
        <v>0</v>
      </c>
      <c r="AK394" s="5">
        <v>14300</v>
      </c>
      <c r="AM394" s="20">
        <v>369</v>
      </c>
      <c r="AN394" s="20">
        <v>12216.861547530745</v>
      </c>
      <c r="AO394" s="20">
        <v>-616.86154753074516</v>
      </c>
      <c r="AP394"/>
      <c r="AQ394"/>
      <c r="AR394"/>
      <c r="AS394"/>
      <c r="AT394"/>
      <c r="AU394"/>
      <c r="AY394" s="20">
        <v>368</v>
      </c>
      <c r="AZ394" s="20">
        <v>14694.619719045588</v>
      </c>
      <c r="BA394" s="20">
        <v>405.38028095441223</v>
      </c>
      <c r="BB394"/>
      <c r="BC394"/>
      <c r="BD394"/>
      <c r="BE394"/>
      <c r="BF394"/>
      <c r="BG394"/>
      <c r="BL394" s="20">
        <v>367</v>
      </c>
      <c r="BM394" s="20">
        <v>17154.695305722609</v>
      </c>
      <c r="BN394" s="20">
        <v>95.304694277390809</v>
      </c>
      <c r="BO394"/>
      <c r="BP394"/>
      <c r="BQ394"/>
      <c r="BR394"/>
      <c r="BS394"/>
      <c r="BT394"/>
    </row>
    <row r="395" spans="1:72" x14ac:dyDescent="0.35">
      <c r="A395" s="4">
        <v>394</v>
      </c>
      <c r="B395" s="4" t="s">
        <v>5</v>
      </c>
      <c r="C395" s="5">
        <v>1700</v>
      </c>
      <c r="D395" s="5">
        <v>14300</v>
      </c>
      <c r="N395" s="4">
        <v>394</v>
      </c>
      <c r="O395" s="4" t="s">
        <v>5</v>
      </c>
      <c r="P395" s="4">
        <f t="shared" si="25"/>
        <v>0</v>
      </c>
      <c r="Q395" s="5">
        <v>1700</v>
      </c>
      <c r="R395" s="5">
        <v>14300</v>
      </c>
      <c r="T395" s="20">
        <v>370</v>
      </c>
      <c r="U395" s="20">
        <v>12244.458637876027</v>
      </c>
      <c r="V395" s="20">
        <v>-644.45863787602684</v>
      </c>
      <c r="W395"/>
      <c r="X395"/>
      <c r="Y395"/>
      <c r="Z395"/>
      <c r="AA395"/>
      <c r="AB395"/>
      <c r="AE395" s="4">
        <v>395</v>
      </c>
      <c r="AF395" s="4" t="s">
        <v>4</v>
      </c>
      <c r="AG395" s="4">
        <f t="shared" si="24"/>
        <v>1</v>
      </c>
      <c r="AH395" s="5">
        <v>1250</v>
      </c>
      <c r="AI395" s="5">
        <f t="shared" si="26"/>
        <v>1562500</v>
      </c>
      <c r="AJ395" s="5">
        <f t="shared" si="27"/>
        <v>1250</v>
      </c>
      <c r="AK395" s="5">
        <v>8050</v>
      </c>
      <c r="AM395" s="20">
        <v>370</v>
      </c>
      <c r="AN395" s="20">
        <v>17588.012199598728</v>
      </c>
      <c r="AO395" s="20">
        <v>-688.01219959872833</v>
      </c>
      <c r="AP395"/>
      <c r="AQ395"/>
      <c r="AR395"/>
      <c r="AS395"/>
      <c r="AT395"/>
      <c r="AU395"/>
      <c r="AY395" s="20">
        <v>369</v>
      </c>
      <c r="AZ395" s="20">
        <v>12200.116589737238</v>
      </c>
      <c r="BA395" s="20">
        <v>-600.11658973723752</v>
      </c>
      <c r="BB395"/>
      <c r="BC395"/>
      <c r="BD395"/>
      <c r="BE395"/>
      <c r="BF395"/>
      <c r="BG395"/>
      <c r="BL395" s="20">
        <v>368</v>
      </c>
      <c r="BM395" s="20">
        <v>14863.829622414738</v>
      </c>
      <c r="BN395" s="20">
        <v>236.17037758526203</v>
      </c>
      <c r="BO395"/>
      <c r="BP395"/>
      <c r="BQ395"/>
      <c r="BR395"/>
      <c r="BS395"/>
      <c r="BT395"/>
    </row>
    <row r="396" spans="1:72" x14ac:dyDescent="0.35">
      <c r="A396" s="4">
        <v>395</v>
      </c>
      <c r="B396" s="4" t="s">
        <v>4</v>
      </c>
      <c r="C396" s="5">
        <v>1250</v>
      </c>
      <c r="D396" s="5">
        <v>8050</v>
      </c>
      <c r="N396" s="4">
        <v>395</v>
      </c>
      <c r="O396" s="4" t="s">
        <v>4</v>
      </c>
      <c r="P396" s="4">
        <f t="shared" si="25"/>
        <v>1</v>
      </c>
      <c r="Q396" s="5">
        <v>1250</v>
      </c>
      <c r="R396" s="5">
        <v>8050</v>
      </c>
      <c r="T396" s="20">
        <v>371</v>
      </c>
      <c r="U396" s="20">
        <v>17458.616749509885</v>
      </c>
      <c r="V396" s="20">
        <v>-558.61674950988527</v>
      </c>
      <c r="W396"/>
      <c r="X396"/>
      <c r="Y396"/>
      <c r="Z396"/>
      <c r="AA396"/>
      <c r="AB396"/>
      <c r="AE396" s="4">
        <v>396</v>
      </c>
      <c r="AF396" s="4" t="s">
        <v>5</v>
      </c>
      <c r="AG396" s="4">
        <f t="shared" si="24"/>
        <v>0</v>
      </c>
      <c r="AH396" s="5">
        <v>1000</v>
      </c>
      <c r="AI396" s="5">
        <f t="shared" si="26"/>
        <v>1000000</v>
      </c>
      <c r="AJ396" s="5">
        <f t="shared" si="27"/>
        <v>0</v>
      </c>
      <c r="AK396" s="5">
        <v>11150</v>
      </c>
      <c r="AM396" s="20">
        <v>371</v>
      </c>
      <c r="AN396" s="20">
        <v>13410.450581323628</v>
      </c>
      <c r="AO396" s="20">
        <v>-210.45058132362828</v>
      </c>
      <c r="AP396"/>
      <c r="AQ396"/>
      <c r="AR396"/>
      <c r="AS396"/>
      <c r="AT396"/>
      <c r="AU396"/>
      <c r="AY396" s="20">
        <v>370</v>
      </c>
      <c r="AZ396" s="20">
        <v>17869.71309338307</v>
      </c>
      <c r="BA396" s="20">
        <v>-969.71309338307037</v>
      </c>
      <c r="BB396"/>
      <c r="BC396"/>
      <c r="BD396"/>
      <c r="BE396"/>
      <c r="BF396"/>
      <c r="BG396"/>
      <c r="BL396" s="20">
        <v>369</v>
      </c>
      <c r="BM396" s="20">
        <v>12058.824962924335</v>
      </c>
      <c r="BN396" s="20">
        <v>-458.82496292433461</v>
      </c>
      <c r="BO396"/>
      <c r="BP396"/>
      <c r="BQ396"/>
      <c r="BR396"/>
      <c r="BS396"/>
      <c r="BT396"/>
    </row>
    <row r="397" spans="1:72" x14ac:dyDescent="0.35">
      <c r="A397" s="4">
        <v>396</v>
      </c>
      <c r="B397" s="4" t="s">
        <v>5</v>
      </c>
      <c r="C397" s="5">
        <v>1000</v>
      </c>
      <c r="D397" s="5">
        <v>11150</v>
      </c>
      <c r="N397" s="4">
        <v>396</v>
      </c>
      <c r="O397" s="4" t="s">
        <v>5</v>
      </c>
      <c r="P397" s="4">
        <f t="shared" si="25"/>
        <v>0</v>
      </c>
      <c r="Q397" s="5">
        <v>1000</v>
      </c>
      <c r="R397" s="5">
        <v>11150</v>
      </c>
      <c r="T397" s="20">
        <v>372</v>
      </c>
      <c r="U397" s="20">
        <v>13403.16044046133</v>
      </c>
      <c r="V397" s="20">
        <v>-203.16044046132993</v>
      </c>
      <c r="W397"/>
      <c r="X397"/>
      <c r="Y397"/>
      <c r="Z397"/>
      <c r="AA397"/>
      <c r="AB397"/>
      <c r="AE397" s="4">
        <v>397</v>
      </c>
      <c r="AF397" s="4" t="s">
        <v>4</v>
      </c>
      <c r="AG397" s="4">
        <f t="shared" si="24"/>
        <v>1</v>
      </c>
      <c r="AH397" s="5">
        <v>1350</v>
      </c>
      <c r="AI397" s="5">
        <f t="shared" si="26"/>
        <v>1822500</v>
      </c>
      <c r="AJ397" s="5">
        <f t="shared" si="27"/>
        <v>1350</v>
      </c>
      <c r="AK397" s="5">
        <v>9700</v>
      </c>
      <c r="AM397" s="20">
        <v>372</v>
      </c>
      <c r="AN397" s="20">
        <v>10724.875255289637</v>
      </c>
      <c r="AO397" s="20">
        <v>425.1247447103633</v>
      </c>
      <c r="AP397"/>
      <c r="AQ397"/>
      <c r="AR397"/>
      <c r="AS397"/>
      <c r="AT397"/>
      <c r="AU397"/>
      <c r="AY397" s="20">
        <v>371</v>
      </c>
      <c r="AZ397" s="20">
        <v>13001.336029645443</v>
      </c>
      <c r="BA397" s="20">
        <v>198.66397035455702</v>
      </c>
      <c r="BB397"/>
      <c r="BC397"/>
      <c r="BD397"/>
      <c r="BE397"/>
      <c r="BF397"/>
      <c r="BG397"/>
      <c r="BL397" s="20">
        <v>370</v>
      </c>
      <c r="BM397" s="20">
        <v>18019.627681427504</v>
      </c>
      <c r="BN397" s="20">
        <v>-1119.6276814275043</v>
      </c>
      <c r="BO397"/>
      <c r="BP397"/>
      <c r="BQ397"/>
      <c r="BR397"/>
      <c r="BS397"/>
      <c r="BT397"/>
    </row>
    <row r="398" spans="1:72" x14ac:dyDescent="0.35">
      <c r="A398" s="4">
        <v>397</v>
      </c>
      <c r="B398" s="4" t="s">
        <v>4</v>
      </c>
      <c r="C398" s="5">
        <v>1350</v>
      </c>
      <c r="D398" s="5">
        <v>9700</v>
      </c>
      <c r="N398" s="4">
        <v>397</v>
      </c>
      <c r="O398" s="4" t="s">
        <v>4</v>
      </c>
      <c r="P398" s="4">
        <f t="shared" si="25"/>
        <v>1</v>
      </c>
      <c r="Q398" s="5">
        <v>1350</v>
      </c>
      <c r="R398" s="5">
        <v>9700</v>
      </c>
      <c r="T398" s="20">
        <v>373</v>
      </c>
      <c r="U398" s="20">
        <v>10796.0813846444</v>
      </c>
      <c r="V398" s="20">
        <v>353.9186153556002</v>
      </c>
      <c r="W398"/>
      <c r="X398"/>
      <c r="Y398"/>
      <c r="Z398"/>
      <c r="AA398"/>
      <c r="AB398"/>
      <c r="AE398" s="4">
        <v>398</v>
      </c>
      <c r="AF398" s="4" t="s">
        <v>5</v>
      </c>
      <c r="AG398" s="4">
        <f t="shared" si="24"/>
        <v>0</v>
      </c>
      <c r="AH398" s="5">
        <v>1700</v>
      </c>
      <c r="AI398" s="5">
        <f t="shared" si="26"/>
        <v>2890000</v>
      </c>
      <c r="AJ398" s="5">
        <f t="shared" si="27"/>
        <v>0</v>
      </c>
      <c r="AK398" s="5">
        <v>13200</v>
      </c>
      <c r="AM398" s="20">
        <v>373</v>
      </c>
      <c r="AN398" s="20">
        <v>8410.9238187581832</v>
      </c>
      <c r="AO398" s="20">
        <v>389.07618124181681</v>
      </c>
      <c r="AP398"/>
      <c r="AQ398"/>
      <c r="AR398"/>
      <c r="AS398"/>
      <c r="AT398"/>
      <c r="AU398"/>
      <c r="AY398" s="20">
        <v>372</v>
      </c>
      <c r="AZ398" s="20">
        <v>11567.183187005356</v>
      </c>
      <c r="BA398" s="20">
        <v>-417.18318700535565</v>
      </c>
      <c r="BB398"/>
      <c r="BC398"/>
      <c r="BD398"/>
      <c r="BE398"/>
      <c r="BF398"/>
      <c r="BG398"/>
      <c r="BL398" s="20">
        <v>371</v>
      </c>
      <c r="BM398" s="20">
        <v>13028.861104817088</v>
      </c>
      <c r="BN398" s="20">
        <v>171.13889518291217</v>
      </c>
      <c r="BO398"/>
      <c r="BP398"/>
      <c r="BQ398"/>
      <c r="BR398"/>
      <c r="BS398"/>
      <c r="BT398"/>
    </row>
    <row r="399" spans="1:72" x14ac:dyDescent="0.35">
      <c r="A399" s="4">
        <v>398</v>
      </c>
      <c r="B399" s="4" t="s">
        <v>5</v>
      </c>
      <c r="C399" s="5">
        <v>1700</v>
      </c>
      <c r="D399" s="5">
        <v>13200</v>
      </c>
      <c r="N399" s="4">
        <v>398</v>
      </c>
      <c r="O399" s="4" t="s">
        <v>5</v>
      </c>
      <c r="P399" s="4">
        <f t="shared" si="25"/>
        <v>0</v>
      </c>
      <c r="Q399" s="5">
        <v>1700</v>
      </c>
      <c r="R399" s="5">
        <v>13200</v>
      </c>
      <c r="T399" s="20">
        <v>374</v>
      </c>
      <c r="U399" s="20">
        <v>8443.4960022158848</v>
      </c>
      <c r="V399" s="20">
        <v>356.5039977841152</v>
      </c>
      <c r="W399"/>
      <c r="X399"/>
      <c r="Y399"/>
      <c r="Z399"/>
      <c r="AA399"/>
      <c r="AB399"/>
      <c r="AE399" s="4">
        <v>399</v>
      </c>
      <c r="AF399" s="4" t="s">
        <v>4</v>
      </c>
      <c r="AG399" s="4">
        <f t="shared" si="24"/>
        <v>1</v>
      </c>
      <c r="AH399" s="5">
        <v>1600</v>
      </c>
      <c r="AI399" s="5">
        <f t="shared" si="26"/>
        <v>2560000</v>
      </c>
      <c r="AJ399" s="5">
        <f t="shared" si="27"/>
        <v>1600</v>
      </c>
      <c r="AK399" s="5">
        <v>8900</v>
      </c>
      <c r="AM399" s="20">
        <v>374</v>
      </c>
      <c r="AN399" s="20">
        <v>10724.875255289637</v>
      </c>
      <c r="AO399" s="20">
        <v>25.124744710363302</v>
      </c>
      <c r="AP399"/>
      <c r="AQ399"/>
      <c r="AR399"/>
      <c r="AS399"/>
      <c r="AT399"/>
      <c r="AU399"/>
      <c r="AY399" s="20">
        <v>373</v>
      </c>
      <c r="AZ399" s="20">
        <v>8769.7229277707702</v>
      </c>
      <c r="BA399" s="20">
        <v>30.277072229229816</v>
      </c>
      <c r="BB399"/>
      <c r="BC399"/>
      <c r="BD399"/>
      <c r="BE399"/>
      <c r="BF399"/>
      <c r="BG399"/>
      <c r="BL399" s="20">
        <v>372</v>
      </c>
      <c r="BM399" s="20">
        <v>11131.21551412728</v>
      </c>
      <c r="BN399" s="20">
        <v>18.784485872720325</v>
      </c>
      <c r="BO399"/>
      <c r="BP399"/>
      <c r="BQ399"/>
      <c r="BR399"/>
      <c r="BS399"/>
      <c r="BT399"/>
    </row>
    <row r="400" spans="1:72" x14ac:dyDescent="0.35">
      <c r="A400" s="4">
        <v>399</v>
      </c>
      <c r="B400" s="4" t="s">
        <v>4</v>
      </c>
      <c r="C400" s="5">
        <v>1600</v>
      </c>
      <c r="D400" s="5">
        <v>8900</v>
      </c>
      <c r="N400" s="4">
        <v>399</v>
      </c>
      <c r="O400" s="4" t="s">
        <v>4</v>
      </c>
      <c r="P400" s="4">
        <f t="shared" si="25"/>
        <v>1</v>
      </c>
      <c r="Q400" s="5">
        <v>1600</v>
      </c>
      <c r="R400" s="5">
        <v>8900</v>
      </c>
      <c r="T400" s="20">
        <v>375</v>
      </c>
      <c r="U400" s="20">
        <v>10796.0813846444</v>
      </c>
      <c r="V400" s="20">
        <v>-46.081384644399805</v>
      </c>
      <c r="W400"/>
      <c r="X400"/>
      <c r="Y400"/>
      <c r="Z400"/>
      <c r="AA400"/>
      <c r="AB400"/>
      <c r="AE400" s="4">
        <v>400</v>
      </c>
      <c r="AF400" s="4" t="s">
        <v>5</v>
      </c>
      <c r="AG400" s="4">
        <f t="shared" si="24"/>
        <v>0</v>
      </c>
      <c r="AH400" s="5">
        <v>1650</v>
      </c>
      <c r="AI400" s="5">
        <f t="shared" si="26"/>
        <v>2722500</v>
      </c>
      <c r="AJ400" s="5">
        <f t="shared" si="27"/>
        <v>0</v>
      </c>
      <c r="AK400" s="5">
        <v>13000</v>
      </c>
      <c r="AM400" s="20">
        <v>375</v>
      </c>
      <c r="AN400" s="20">
        <v>14305.642356668293</v>
      </c>
      <c r="AO400" s="20">
        <v>-1305.6423566682934</v>
      </c>
      <c r="AP400"/>
      <c r="AQ400"/>
      <c r="AR400"/>
      <c r="AS400"/>
      <c r="AT400"/>
      <c r="AU400"/>
      <c r="AY400" s="20">
        <v>374</v>
      </c>
      <c r="AZ400" s="20">
        <v>11567.183187005356</v>
      </c>
      <c r="BA400" s="20">
        <v>-817.18318700535565</v>
      </c>
      <c r="BB400"/>
      <c r="BC400"/>
      <c r="BD400"/>
      <c r="BE400"/>
      <c r="BF400"/>
      <c r="BG400"/>
      <c r="BL400" s="20">
        <v>373</v>
      </c>
      <c r="BM400" s="20">
        <v>8997.0957327994784</v>
      </c>
      <c r="BN400" s="20">
        <v>-197.09573279947836</v>
      </c>
      <c r="BO400"/>
      <c r="BP400"/>
      <c r="BQ400"/>
      <c r="BR400"/>
      <c r="BS400"/>
      <c r="BT400"/>
    </row>
    <row r="401" spans="1:72" x14ac:dyDescent="0.35">
      <c r="A401" s="4">
        <v>400</v>
      </c>
      <c r="B401" s="4" t="s">
        <v>5</v>
      </c>
      <c r="C401" s="5">
        <v>1650</v>
      </c>
      <c r="D401" s="5">
        <v>13000</v>
      </c>
      <c r="N401" s="4">
        <v>400</v>
      </c>
      <c r="O401" s="4" t="s">
        <v>5</v>
      </c>
      <c r="P401" s="4">
        <f t="shared" si="25"/>
        <v>0</v>
      </c>
      <c r="Q401" s="5">
        <v>1650</v>
      </c>
      <c r="R401" s="5">
        <v>13000</v>
      </c>
      <c r="T401" s="20">
        <v>376</v>
      </c>
      <c r="U401" s="20">
        <v>14272.186792400305</v>
      </c>
      <c r="V401" s="20">
        <v>-1272.1867924003054</v>
      </c>
      <c r="W401"/>
      <c r="X401"/>
      <c r="Y401"/>
      <c r="Z401"/>
      <c r="AA401"/>
      <c r="AB401"/>
      <c r="AE401" s="4">
        <v>401</v>
      </c>
      <c r="AF401" s="4" t="s">
        <v>5</v>
      </c>
      <c r="AG401" s="4">
        <f t="shared" si="24"/>
        <v>0</v>
      </c>
      <c r="AH401" s="5">
        <v>2200</v>
      </c>
      <c r="AI401" s="5">
        <f t="shared" si="26"/>
        <v>4840000</v>
      </c>
      <c r="AJ401" s="5">
        <f t="shared" si="27"/>
        <v>0</v>
      </c>
      <c r="AK401" s="5">
        <v>17750</v>
      </c>
      <c r="AM401" s="20">
        <v>376</v>
      </c>
      <c r="AN401" s="20">
        <v>11693.293661688618</v>
      </c>
      <c r="AO401" s="20">
        <v>-1743.2936616886182</v>
      </c>
      <c r="AP401"/>
      <c r="AQ401"/>
      <c r="AR401"/>
      <c r="AS401"/>
      <c r="AT401"/>
      <c r="AU401"/>
      <c r="AY401" s="20">
        <v>375</v>
      </c>
      <c r="AZ401" s="20">
        <v>13774.259694914839</v>
      </c>
      <c r="BA401" s="20">
        <v>-774.2596949148392</v>
      </c>
      <c r="BB401"/>
      <c r="BC401"/>
      <c r="BD401"/>
      <c r="BE401"/>
      <c r="BF401"/>
      <c r="BG401"/>
      <c r="BL401" s="20">
        <v>374</v>
      </c>
      <c r="BM401" s="20">
        <v>11131.21551412728</v>
      </c>
      <c r="BN401" s="20">
        <v>-381.21551412727968</v>
      </c>
      <c r="BO401"/>
      <c r="BP401"/>
      <c r="BQ401"/>
      <c r="BR401"/>
      <c r="BS401"/>
      <c r="BT401"/>
    </row>
    <row r="402" spans="1:72" x14ac:dyDescent="0.35">
      <c r="A402" s="4">
        <v>401</v>
      </c>
      <c r="B402" s="4" t="s">
        <v>5</v>
      </c>
      <c r="C402" s="5">
        <v>2200</v>
      </c>
      <c r="D402" s="5">
        <v>17750</v>
      </c>
      <c r="N402" s="4">
        <v>401</v>
      </c>
      <c r="O402" s="4" t="s">
        <v>5</v>
      </c>
      <c r="P402" s="4">
        <f t="shared" si="25"/>
        <v>0</v>
      </c>
      <c r="Q402" s="5">
        <v>2200</v>
      </c>
      <c r="R402" s="5">
        <v>17750</v>
      </c>
      <c r="T402" s="20">
        <v>377</v>
      </c>
      <c r="U402" s="20">
        <v>11629.925959325466</v>
      </c>
      <c r="V402" s="20">
        <v>-1679.9259593254665</v>
      </c>
      <c r="W402"/>
      <c r="X402"/>
      <c r="Y402"/>
      <c r="Z402"/>
      <c r="AA402"/>
      <c r="AB402"/>
      <c r="AE402" s="4">
        <v>402</v>
      </c>
      <c r="AF402" s="4" t="s">
        <v>5</v>
      </c>
      <c r="AG402" s="4">
        <f t="shared" si="24"/>
        <v>0</v>
      </c>
      <c r="AH402" s="5">
        <v>1100</v>
      </c>
      <c r="AI402" s="5">
        <f t="shared" si="26"/>
        <v>1210000</v>
      </c>
      <c r="AJ402" s="5">
        <f t="shared" si="27"/>
        <v>0</v>
      </c>
      <c r="AK402" s="5">
        <v>11200</v>
      </c>
      <c r="AM402" s="20">
        <v>377</v>
      </c>
      <c r="AN402" s="20">
        <v>14007.245098220072</v>
      </c>
      <c r="AO402" s="20">
        <v>-107.24509822007167</v>
      </c>
      <c r="AP402"/>
      <c r="AQ402"/>
      <c r="AR402"/>
      <c r="AS402"/>
      <c r="AT402"/>
      <c r="AU402"/>
      <c r="AY402" s="20">
        <v>376</v>
      </c>
      <c r="AZ402" s="20">
        <v>11063.176384600272</v>
      </c>
      <c r="BA402" s="20">
        <v>-1113.1763846002723</v>
      </c>
      <c r="BB402"/>
      <c r="BC402"/>
      <c r="BD402"/>
      <c r="BE402"/>
      <c r="BF402"/>
      <c r="BG402"/>
      <c r="BL402" s="20">
        <v>375</v>
      </c>
      <c r="BM402" s="20">
        <v>13889.358217902136</v>
      </c>
      <c r="BN402" s="20">
        <v>-889.35821790213595</v>
      </c>
      <c r="BO402"/>
      <c r="BP402"/>
      <c r="BQ402"/>
      <c r="BR402"/>
      <c r="BS402"/>
      <c r="BT402"/>
    </row>
    <row r="403" spans="1:72" x14ac:dyDescent="0.35">
      <c r="A403" s="4">
        <v>402</v>
      </c>
      <c r="B403" s="4" t="s">
        <v>5</v>
      </c>
      <c r="C403" s="5">
        <v>1100</v>
      </c>
      <c r="D403" s="5">
        <v>11200</v>
      </c>
      <c r="N403" s="4">
        <v>402</v>
      </c>
      <c r="O403" s="4" t="s">
        <v>5</v>
      </c>
      <c r="P403" s="4">
        <f t="shared" si="25"/>
        <v>0</v>
      </c>
      <c r="Q403" s="5">
        <v>1100</v>
      </c>
      <c r="R403" s="5">
        <v>11200</v>
      </c>
      <c r="T403" s="20">
        <v>378</v>
      </c>
      <c r="U403" s="20">
        <v>13982.51134175398</v>
      </c>
      <c r="V403" s="20">
        <v>-82.51134175397965</v>
      </c>
      <c r="W403"/>
      <c r="X403"/>
      <c r="Y403"/>
      <c r="Z403"/>
      <c r="AA403"/>
      <c r="AB403"/>
      <c r="AE403" s="4">
        <v>403</v>
      </c>
      <c r="AF403" s="4" t="s">
        <v>5</v>
      </c>
      <c r="AG403" s="4">
        <f t="shared" si="24"/>
        <v>0</v>
      </c>
      <c r="AH403" s="5">
        <v>1900</v>
      </c>
      <c r="AI403" s="5">
        <f t="shared" si="26"/>
        <v>3610000</v>
      </c>
      <c r="AJ403" s="5">
        <f t="shared" si="27"/>
        <v>0</v>
      </c>
      <c r="AK403" s="5">
        <v>18750</v>
      </c>
      <c r="AM403" s="20">
        <v>378</v>
      </c>
      <c r="AN403" s="20">
        <v>9007.7183356546266</v>
      </c>
      <c r="AO403" s="20">
        <v>142.28166434537343</v>
      </c>
      <c r="AP403"/>
      <c r="AQ403"/>
      <c r="AR403"/>
      <c r="AS403"/>
      <c r="AT403"/>
      <c r="AU403"/>
      <c r="AY403" s="20">
        <v>377</v>
      </c>
      <c r="AZ403" s="20">
        <v>13500.236655507113</v>
      </c>
      <c r="BA403" s="20">
        <v>399.76334449288697</v>
      </c>
      <c r="BB403"/>
      <c r="BC403"/>
      <c r="BD403"/>
      <c r="BE403"/>
      <c r="BF403"/>
      <c r="BG403"/>
      <c r="BL403" s="20">
        <v>376</v>
      </c>
      <c r="BM403" s="20">
        <v>10605.420096483998</v>
      </c>
      <c r="BN403" s="20">
        <v>-655.42009648399835</v>
      </c>
      <c r="BO403"/>
      <c r="BP403"/>
      <c r="BQ403"/>
      <c r="BR403"/>
      <c r="BS403"/>
      <c r="BT403"/>
    </row>
    <row r="404" spans="1:72" x14ac:dyDescent="0.35">
      <c r="A404" s="4">
        <v>403</v>
      </c>
      <c r="B404" s="4" t="s">
        <v>5</v>
      </c>
      <c r="C404" s="5">
        <v>1900</v>
      </c>
      <c r="D404" s="5">
        <v>18750</v>
      </c>
      <c r="N404" s="4">
        <v>403</v>
      </c>
      <c r="O404" s="4" t="s">
        <v>5</v>
      </c>
      <c r="P404" s="4">
        <f t="shared" si="25"/>
        <v>0</v>
      </c>
      <c r="Q404" s="5">
        <v>1900</v>
      </c>
      <c r="R404" s="5">
        <v>18750</v>
      </c>
      <c r="T404" s="20">
        <v>379</v>
      </c>
      <c r="U404" s="20">
        <v>9022.8469035085363</v>
      </c>
      <c r="V404" s="20">
        <v>127.15309649146366</v>
      </c>
      <c r="W404"/>
      <c r="X404"/>
      <c r="Y404"/>
      <c r="Z404"/>
      <c r="AA404"/>
      <c r="AB404"/>
      <c r="AE404" s="4">
        <v>404</v>
      </c>
      <c r="AF404" s="4" t="s">
        <v>5</v>
      </c>
      <c r="AG404" s="4">
        <f t="shared" si="24"/>
        <v>0</v>
      </c>
      <c r="AH404" s="5">
        <v>1450</v>
      </c>
      <c r="AI404" s="5">
        <f t="shared" si="26"/>
        <v>2102500</v>
      </c>
      <c r="AJ404" s="5">
        <f t="shared" si="27"/>
        <v>0</v>
      </c>
      <c r="AK404" s="5">
        <v>12700</v>
      </c>
      <c r="AM404" s="20">
        <v>379</v>
      </c>
      <c r="AN404" s="20">
        <v>8112.5265603099633</v>
      </c>
      <c r="AO404" s="20">
        <v>1337.4734396900367</v>
      </c>
      <c r="AP404"/>
      <c r="AQ404"/>
      <c r="AR404"/>
      <c r="AS404"/>
      <c r="AT404"/>
      <c r="AU404"/>
      <c r="AY404" s="20">
        <v>378</v>
      </c>
      <c r="AZ404" s="20">
        <v>9039.2781065147828</v>
      </c>
      <c r="BA404" s="20">
        <v>110.72189348521715</v>
      </c>
      <c r="BB404"/>
      <c r="BC404"/>
      <c r="BD404"/>
      <c r="BE404"/>
      <c r="BF404"/>
      <c r="BG404"/>
      <c r="BL404" s="20">
        <v>377</v>
      </c>
      <c r="BM404" s="20">
        <v>13589.862036715167</v>
      </c>
      <c r="BN404" s="20">
        <v>310.13796328483295</v>
      </c>
      <c r="BO404"/>
      <c r="BP404"/>
      <c r="BQ404"/>
      <c r="BR404"/>
      <c r="BS404"/>
      <c r="BT404"/>
    </row>
    <row r="405" spans="1:72" x14ac:dyDescent="0.35">
      <c r="A405" s="4">
        <v>404</v>
      </c>
      <c r="B405" s="4" t="s">
        <v>5</v>
      </c>
      <c r="C405" s="5">
        <v>1450</v>
      </c>
      <c r="D405" s="5">
        <v>12700</v>
      </c>
      <c r="N405" s="4">
        <v>404</v>
      </c>
      <c r="O405" s="4" t="s">
        <v>5</v>
      </c>
      <c r="P405" s="4">
        <f t="shared" si="25"/>
        <v>0</v>
      </c>
      <c r="Q405" s="5">
        <v>1450</v>
      </c>
      <c r="R405" s="5">
        <v>12700</v>
      </c>
      <c r="T405" s="20">
        <v>380</v>
      </c>
      <c r="U405" s="20">
        <v>8153.820551569559</v>
      </c>
      <c r="V405" s="20">
        <v>1296.179448430441</v>
      </c>
      <c r="W405"/>
      <c r="X405"/>
      <c r="Y405"/>
      <c r="Z405"/>
      <c r="AA405"/>
      <c r="AB405"/>
      <c r="AE405" s="4">
        <v>405</v>
      </c>
      <c r="AF405" s="4" t="s">
        <v>4</v>
      </c>
      <c r="AG405" s="4">
        <f t="shared" si="24"/>
        <v>1</v>
      </c>
      <c r="AH405" s="5">
        <v>1600</v>
      </c>
      <c r="AI405" s="5">
        <f t="shared" si="26"/>
        <v>2560000</v>
      </c>
      <c r="AJ405" s="5">
        <f t="shared" si="27"/>
        <v>1600</v>
      </c>
      <c r="AK405" s="5">
        <v>12000</v>
      </c>
      <c r="AM405" s="20">
        <v>380</v>
      </c>
      <c r="AN405" s="20">
        <v>14007.245098220072</v>
      </c>
      <c r="AO405" s="20">
        <v>-307.24509822007167</v>
      </c>
      <c r="AP405"/>
      <c r="AQ405"/>
      <c r="AR405"/>
      <c r="AS405"/>
      <c r="AT405"/>
      <c r="AU405"/>
      <c r="AY405" s="20">
        <v>379</v>
      </c>
      <c r="AZ405" s="20">
        <v>8659.5180648756541</v>
      </c>
      <c r="BA405" s="20">
        <v>790.48193512434591</v>
      </c>
      <c r="BB405"/>
      <c r="BC405"/>
      <c r="BD405"/>
      <c r="BE405"/>
      <c r="BF405"/>
      <c r="BG405"/>
      <c r="BL405" s="20">
        <v>378</v>
      </c>
      <c r="BM405" s="20">
        <v>9175.5440529509269</v>
      </c>
      <c r="BN405" s="20">
        <v>-25.544052950926925</v>
      </c>
      <c r="BO405"/>
      <c r="BP405"/>
      <c r="BQ405"/>
      <c r="BR405"/>
      <c r="BS405"/>
      <c r="BT405"/>
    </row>
    <row r="406" spans="1:72" x14ac:dyDescent="0.35">
      <c r="A406" s="4">
        <v>405</v>
      </c>
      <c r="B406" s="4" t="s">
        <v>4</v>
      </c>
      <c r="C406" s="5">
        <v>1600</v>
      </c>
      <c r="D406" s="5">
        <v>12000</v>
      </c>
      <c r="N406" s="4">
        <v>405</v>
      </c>
      <c r="O406" s="4" t="s">
        <v>4</v>
      </c>
      <c r="P406" s="4">
        <f t="shared" si="25"/>
        <v>1</v>
      </c>
      <c r="Q406" s="5">
        <v>1600</v>
      </c>
      <c r="R406" s="5">
        <v>12000</v>
      </c>
      <c r="T406" s="20">
        <v>381</v>
      </c>
      <c r="U406" s="20">
        <v>13982.51134175398</v>
      </c>
      <c r="V406" s="20">
        <v>-282.51134175397965</v>
      </c>
      <c r="W406"/>
      <c r="X406"/>
      <c r="Y406"/>
      <c r="Z406"/>
      <c r="AA406"/>
      <c r="AB406"/>
      <c r="AE406" s="4">
        <v>406</v>
      </c>
      <c r="AF406" s="4" t="s">
        <v>5</v>
      </c>
      <c r="AG406" s="4">
        <f t="shared" si="24"/>
        <v>0</v>
      </c>
      <c r="AH406" s="5">
        <v>1450</v>
      </c>
      <c r="AI406" s="5">
        <f t="shared" si="26"/>
        <v>2102500</v>
      </c>
      <c r="AJ406" s="5">
        <f t="shared" si="27"/>
        <v>0</v>
      </c>
      <c r="AK406" s="5">
        <v>11950</v>
      </c>
      <c r="AM406" s="20">
        <v>381</v>
      </c>
      <c r="AN406" s="20">
        <v>13782.074470826166</v>
      </c>
      <c r="AO406" s="20">
        <v>1017.9255291738336</v>
      </c>
      <c r="AP406"/>
      <c r="AQ406"/>
      <c r="AR406"/>
      <c r="AS406"/>
      <c r="AT406"/>
      <c r="AU406"/>
      <c r="AY406" s="20">
        <v>380</v>
      </c>
      <c r="AZ406" s="20">
        <v>13500.236655507113</v>
      </c>
      <c r="BA406" s="20">
        <v>199.76334449288697</v>
      </c>
      <c r="BB406"/>
      <c r="BC406"/>
      <c r="BD406"/>
      <c r="BE406"/>
      <c r="BF406"/>
      <c r="BG406"/>
      <c r="BL406" s="20">
        <v>379</v>
      </c>
      <c r="BM406" s="20">
        <v>8926.8672879616806</v>
      </c>
      <c r="BN406" s="20">
        <v>523.13271203831937</v>
      </c>
      <c r="BO406"/>
      <c r="BP406"/>
      <c r="BQ406"/>
      <c r="BR406"/>
      <c r="BS406"/>
      <c r="BT406"/>
    </row>
    <row r="407" spans="1:72" x14ac:dyDescent="0.35">
      <c r="A407" s="4">
        <v>406</v>
      </c>
      <c r="B407" s="4" t="s">
        <v>5</v>
      </c>
      <c r="C407" s="5">
        <v>1450</v>
      </c>
      <c r="D407" s="5">
        <v>11950</v>
      </c>
      <c r="N407" s="4">
        <v>406</v>
      </c>
      <c r="O407" s="4" t="s">
        <v>5</v>
      </c>
      <c r="P407" s="4">
        <f t="shared" si="25"/>
        <v>0</v>
      </c>
      <c r="Q407" s="5">
        <v>1450</v>
      </c>
      <c r="R407" s="5">
        <v>11950</v>
      </c>
      <c r="T407" s="20">
        <v>382</v>
      </c>
      <c r="U407" s="20">
        <v>13657.654113849747</v>
      </c>
      <c r="V407" s="20">
        <v>1142.3458861502531</v>
      </c>
      <c r="W407"/>
      <c r="X407"/>
      <c r="Y407"/>
      <c r="Z407"/>
      <c r="AA407"/>
      <c r="AB407"/>
      <c r="AE407" s="4">
        <v>407</v>
      </c>
      <c r="AF407" s="4" t="s">
        <v>5</v>
      </c>
      <c r="AG407" s="4">
        <f t="shared" si="24"/>
        <v>0</v>
      </c>
      <c r="AH407" s="5">
        <v>1750</v>
      </c>
      <c r="AI407" s="5">
        <f t="shared" si="26"/>
        <v>3062500</v>
      </c>
      <c r="AJ407" s="5">
        <f t="shared" si="27"/>
        <v>0</v>
      </c>
      <c r="AK407" s="5">
        <v>13700</v>
      </c>
      <c r="AM407" s="20">
        <v>382</v>
      </c>
      <c r="AN407" s="20">
        <v>14604.039615116513</v>
      </c>
      <c r="AO407" s="20">
        <v>-104.03961511651323</v>
      </c>
      <c r="AP407"/>
      <c r="AQ407"/>
      <c r="AR407"/>
      <c r="AS407"/>
      <c r="AT407"/>
      <c r="AU407"/>
      <c r="AY407" s="20">
        <v>381</v>
      </c>
      <c r="AZ407" s="20">
        <v>13554.701278248502</v>
      </c>
      <c r="BA407" s="20">
        <v>1245.2987217514983</v>
      </c>
      <c r="BB407"/>
      <c r="BC407"/>
      <c r="BD407"/>
      <c r="BE407"/>
      <c r="BF407"/>
      <c r="BG407"/>
      <c r="BL407" s="20">
        <v>380</v>
      </c>
      <c r="BM407" s="20">
        <v>13589.862036715167</v>
      </c>
      <c r="BN407" s="20">
        <v>110.13796328483295</v>
      </c>
      <c r="BO407"/>
      <c r="BP407"/>
      <c r="BQ407"/>
      <c r="BR407"/>
      <c r="BS407"/>
      <c r="BT407"/>
    </row>
    <row r="408" spans="1:72" x14ac:dyDescent="0.35">
      <c r="A408" s="4">
        <v>407</v>
      </c>
      <c r="B408" s="4" t="s">
        <v>5</v>
      </c>
      <c r="C408" s="5">
        <v>1750</v>
      </c>
      <c r="D408" s="5">
        <v>13700</v>
      </c>
      <c r="N408" s="4">
        <v>407</v>
      </c>
      <c r="O408" s="4" t="s">
        <v>5</v>
      </c>
      <c r="P408" s="4">
        <f t="shared" si="25"/>
        <v>0</v>
      </c>
      <c r="Q408" s="5">
        <v>1750</v>
      </c>
      <c r="R408" s="5">
        <v>13700</v>
      </c>
      <c r="T408" s="20">
        <v>383</v>
      </c>
      <c r="U408" s="20">
        <v>14561.862243046631</v>
      </c>
      <c r="V408" s="20">
        <v>-61.862243046631193</v>
      </c>
      <c r="W408"/>
      <c r="X408"/>
      <c r="Y408"/>
      <c r="Z408"/>
      <c r="AA408"/>
      <c r="AB408"/>
      <c r="AE408" s="4">
        <v>408</v>
      </c>
      <c r="AF408" s="4" t="s">
        <v>4</v>
      </c>
      <c r="AG408" s="4">
        <f t="shared" si="24"/>
        <v>1</v>
      </c>
      <c r="AH408" s="5">
        <v>1200</v>
      </c>
      <c r="AI408" s="5">
        <f t="shared" si="26"/>
        <v>1440000</v>
      </c>
      <c r="AJ408" s="5">
        <f t="shared" si="27"/>
        <v>1200</v>
      </c>
      <c r="AK408" s="5">
        <v>9900</v>
      </c>
      <c r="AM408" s="20">
        <v>383</v>
      </c>
      <c r="AN408" s="20">
        <v>7814.1293018617416</v>
      </c>
      <c r="AO408" s="20">
        <v>2435.8706981382584</v>
      </c>
      <c r="AP408"/>
      <c r="AQ408"/>
      <c r="AR408"/>
      <c r="AS408"/>
      <c r="AT408"/>
      <c r="AU408"/>
      <c r="AY408" s="20">
        <v>382</v>
      </c>
      <c r="AZ408" s="20">
        <v>14064.664551973827</v>
      </c>
      <c r="BA408" s="20">
        <v>435.33544802617325</v>
      </c>
      <c r="BB408"/>
      <c r="BC408"/>
      <c r="BD408"/>
      <c r="BE408"/>
      <c r="BF408"/>
      <c r="BG408"/>
      <c r="BL408" s="20">
        <v>381</v>
      </c>
      <c r="BM408" s="20">
        <v>12426.719277003398</v>
      </c>
      <c r="BN408" s="20">
        <v>2373.280722996602</v>
      </c>
      <c r="BO408"/>
      <c r="BP408"/>
      <c r="BQ408"/>
      <c r="BR408"/>
      <c r="BS408"/>
      <c r="BT408"/>
    </row>
    <row r="409" spans="1:72" x14ac:dyDescent="0.35">
      <c r="A409" s="4">
        <v>408</v>
      </c>
      <c r="B409" s="4" t="s">
        <v>4</v>
      </c>
      <c r="C409" s="5">
        <v>1200</v>
      </c>
      <c r="D409" s="5">
        <v>9900</v>
      </c>
      <c r="N409" s="4">
        <v>408</v>
      </c>
      <c r="O409" s="4" t="s">
        <v>4</v>
      </c>
      <c r="P409" s="4">
        <f t="shared" si="25"/>
        <v>1</v>
      </c>
      <c r="Q409" s="5">
        <v>1200</v>
      </c>
      <c r="R409" s="5">
        <v>9900</v>
      </c>
      <c r="T409" s="20">
        <v>384</v>
      </c>
      <c r="U409" s="20">
        <v>7864.1451009232351</v>
      </c>
      <c r="V409" s="20">
        <v>2385.8548990767649</v>
      </c>
      <c r="W409"/>
      <c r="X409"/>
      <c r="Y409"/>
      <c r="Z409"/>
      <c r="AA409"/>
      <c r="AB409"/>
      <c r="AE409" s="4">
        <v>409</v>
      </c>
      <c r="AF409" s="4" t="s">
        <v>4</v>
      </c>
      <c r="AG409" s="4">
        <f t="shared" si="24"/>
        <v>1</v>
      </c>
      <c r="AH409" s="5">
        <v>1150</v>
      </c>
      <c r="AI409" s="5">
        <f t="shared" si="26"/>
        <v>1322500</v>
      </c>
      <c r="AJ409" s="5">
        <f t="shared" si="27"/>
        <v>1150</v>
      </c>
      <c r="AK409" s="5">
        <v>8850</v>
      </c>
      <c r="AM409" s="20">
        <v>384</v>
      </c>
      <c r="AN409" s="20">
        <v>7814.1293018617416</v>
      </c>
      <c r="AO409" s="20">
        <v>935.87069813825838</v>
      </c>
      <c r="AP409"/>
      <c r="AQ409"/>
      <c r="AR409"/>
      <c r="AS409"/>
      <c r="AT409"/>
      <c r="AU409"/>
      <c r="AY409" s="20">
        <v>383</v>
      </c>
      <c r="AZ409" s="20">
        <v>8565.6950196318012</v>
      </c>
      <c r="BA409" s="20">
        <v>1684.3049803681988</v>
      </c>
      <c r="BB409"/>
      <c r="BC409"/>
      <c r="BD409"/>
      <c r="BE409"/>
      <c r="BF409"/>
      <c r="BG409"/>
      <c r="BL409" s="20">
        <v>382</v>
      </c>
      <c r="BM409" s="20">
        <v>14201.518209247719</v>
      </c>
      <c r="BN409" s="20">
        <v>298.48179075228109</v>
      </c>
      <c r="BO409"/>
      <c r="BP409"/>
      <c r="BQ409"/>
      <c r="BR409"/>
      <c r="BS409"/>
      <c r="BT409"/>
    </row>
    <row r="410" spans="1:72" x14ac:dyDescent="0.35">
      <c r="A410" s="4">
        <v>409</v>
      </c>
      <c r="B410" s="4" t="s">
        <v>4</v>
      </c>
      <c r="C410" s="5">
        <v>1150</v>
      </c>
      <c r="D410" s="5">
        <v>8850</v>
      </c>
      <c r="N410" s="4">
        <v>409</v>
      </c>
      <c r="O410" s="4" t="s">
        <v>4</v>
      </c>
      <c r="P410" s="4">
        <f t="shared" si="25"/>
        <v>1</v>
      </c>
      <c r="Q410" s="5">
        <v>1150</v>
      </c>
      <c r="R410" s="5">
        <v>8850</v>
      </c>
      <c r="T410" s="20">
        <v>385</v>
      </c>
      <c r="U410" s="20">
        <v>7864.1451009232351</v>
      </c>
      <c r="V410" s="20">
        <v>885.85489907676492</v>
      </c>
      <c r="W410"/>
      <c r="X410"/>
      <c r="Y410"/>
      <c r="Z410"/>
      <c r="AA410"/>
      <c r="AB410"/>
      <c r="AE410" s="4">
        <v>410</v>
      </c>
      <c r="AF410" s="4" t="s">
        <v>5</v>
      </c>
      <c r="AG410" s="4">
        <f t="shared" si="24"/>
        <v>0</v>
      </c>
      <c r="AH410" s="5">
        <v>1600</v>
      </c>
      <c r="AI410" s="5">
        <f t="shared" si="26"/>
        <v>2560000</v>
      </c>
      <c r="AJ410" s="5">
        <f t="shared" si="27"/>
        <v>0</v>
      </c>
      <c r="AK410" s="5">
        <v>15000</v>
      </c>
      <c r="AM410" s="20">
        <v>385</v>
      </c>
      <c r="AN410" s="20">
        <v>16096.02590735762</v>
      </c>
      <c r="AO410" s="20">
        <v>2403.9740926423801</v>
      </c>
      <c r="AP410"/>
      <c r="AQ410"/>
      <c r="AR410"/>
      <c r="AS410"/>
      <c r="AT410"/>
      <c r="AU410"/>
      <c r="AY410" s="20">
        <v>384</v>
      </c>
      <c r="AZ410" s="20">
        <v>8565.6950196318012</v>
      </c>
      <c r="BA410" s="20">
        <v>184.30498036819881</v>
      </c>
      <c r="BB410"/>
      <c r="BC410"/>
      <c r="BD410"/>
      <c r="BE410"/>
      <c r="BF410"/>
      <c r="BG410"/>
      <c r="BL410" s="20">
        <v>383</v>
      </c>
      <c r="BM410" s="20">
        <v>8869.3026532824988</v>
      </c>
      <c r="BN410" s="20">
        <v>1380.6973467175012</v>
      </c>
      <c r="BO410"/>
      <c r="BP410"/>
      <c r="BQ410"/>
      <c r="BR410"/>
      <c r="BS410"/>
      <c r="BT410"/>
    </row>
    <row r="411" spans="1:72" x14ac:dyDescent="0.35">
      <c r="A411" s="4">
        <v>410</v>
      </c>
      <c r="B411" s="4" t="s">
        <v>5</v>
      </c>
      <c r="C411" s="5">
        <v>1600</v>
      </c>
      <c r="D411" s="5">
        <v>15000</v>
      </c>
      <c r="N411" s="4">
        <v>410</v>
      </c>
      <c r="O411" s="4" t="s">
        <v>5</v>
      </c>
      <c r="P411" s="4">
        <f t="shared" si="25"/>
        <v>0</v>
      </c>
      <c r="Q411" s="5">
        <v>1600</v>
      </c>
      <c r="R411" s="5">
        <v>15000</v>
      </c>
      <c r="T411" s="20">
        <v>386</v>
      </c>
      <c r="U411" s="20">
        <v>16010.23949627826</v>
      </c>
      <c r="V411" s="20">
        <v>2489.76050372174</v>
      </c>
      <c r="W411"/>
      <c r="X411"/>
      <c r="Y411"/>
      <c r="Z411"/>
      <c r="AA411"/>
      <c r="AB411"/>
      <c r="AE411" s="4">
        <v>411</v>
      </c>
      <c r="AF411" s="4" t="s">
        <v>5</v>
      </c>
      <c r="AG411" s="4">
        <f t="shared" si="24"/>
        <v>0</v>
      </c>
      <c r="AH411" s="5">
        <v>1600</v>
      </c>
      <c r="AI411" s="5">
        <f t="shared" si="26"/>
        <v>2560000</v>
      </c>
      <c r="AJ411" s="5">
        <f t="shared" si="27"/>
        <v>0</v>
      </c>
      <c r="AK411" s="5">
        <v>12100</v>
      </c>
      <c r="AM411" s="20">
        <v>386</v>
      </c>
      <c r="AN411" s="20">
        <v>15499.231390461178</v>
      </c>
      <c r="AO411" s="20">
        <v>1750.7686095388217</v>
      </c>
      <c r="AP411"/>
      <c r="AQ411"/>
      <c r="AR411"/>
      <c r="AS411"/>
      <c r="AT411"/>
      <c r="AU411"/>
      <c r="AY411" s="20">
        <v>385</v>
      </c>
      <c r="AZ411" s="20">
        <v>15762.416102037685</v>
      </c>
      <c r="BA411" s="20">
        <v>2737.5838979623149</v>
      </c>
      <c r="BB411"/>
      <c r="BC411"/>
      <c r="BD411"/>
      <c r="BE411"/>
      <c r="BF411"/>
      <c r="BG411"/>
      <c r="BL411" s="20">
        <v>384</v>
      </c>
      <c r="BM411" s="20">
        <v>8869.3026532824988</v>
      </c>
      <c r="BN411" s="20">
        <v>-119.3026532824988</v>
      </c>
      <c r="BO411"/>
      <c r="BP411"/>
      <c r="BQ411"/>
      <c r="BR411"/>
      <c r="BS411"/>
      <c r="BT411"/>
    </row>
    <row r="412" spans="1:72" x14ac:dyDescent="0.35">
      <c r="A412" s="4">
        <v>411</v>
      </c>
      <c r="B412" s="4" t="s">
        <v>5</v>
      </c>
      <c r="C412" s="5">
        <v>1600</v>
      </c>
      <c r="D412" s="5">
        <v>12100</v>
      </c>
      <c r="N412" s="4">
        <v>411</v>
      </c>
      <c r="O412" s="4" t="s">
        <v>5</v>
      </c>
      <c r="P412" s="4">
        <f t="shared" si="25"/>
        <v>0</v>
      </c>
      <c r="Q412" s="5">
        <v>1600</v>
      </c>
      <c r="R412" s="5">
        <v>12100</v>
      </c>
      <c r="T412" s="20">
        <v>387</v>
      </c>
      <c r="U412" s="20">
        <v>15430.888594985609</v>
      </c>
      <c r="V412" s="20">
        <v>1819.1114050143915</v>
      </c>
      <c r="W412"/>
      <c r="X412"/>
      <c r="Y412"/>
      <c r="Z412"/>
      <c r="AA412"/>
      <c r="AB412"/>
      <c r="AE412" s="4">
        <v>412</v>
      </c>
      <c r="AF412" s="4" t="s">
        <v>5</v>
      </c>
      <c r="AG412" s="4">
        <f t="shared" si="24"/>
        <v>0</v>
      </c>
      <c r="AH412" s="5">
        <v>1650</v>
      </c>
      <c r="AI412" s="5">
        <f t="shared" si="26"/>
        <v>2722500</v>
      </c>
      <c r="AJ412" s="5">
        <f t="shared" si="27"/>
        <v>0</v>
      </c>
      <c r="AK412" s="5">
        <v>14100</v>
      </c>
      <c r="AM412" s="20">
        <v>387</v>
      </c>
      <c r="AN412" s="20">
        <v>13410.450581323628</v>
      </c>
      <c r="AO412" s="20">
        <v>-610.45058132362828</v>
      </c>
      <c r="AP412"/>
      <c r="AQ412"/>
      <c r="AR412"/>
      <c r="AS412"/>
      <c r="AT412"/>
      <c r="AU412"/>
      <c r="AY412" s="20">
        <v>386</v>
      </c>
      <c r="AZ412" s="20">
        <v>15034.170029058359</v>
      </c>
      <c r="BA412" s="20">
        <v>2215.8299709416406</v>
      </c>
      <c r="BB412"/>
      <c r="BC412"/>
      <c r="BD412"/>
      <c r="BE412"/>
      <c r="BF412"/>
      <c r="BG412"/>
      <c r="BL412" s="20">
        <v>385</v>
      </c>
      <c r="BM412" s="20">
        <v>15952.275318354896</v>
      </c>
      <c r="BN412" s="20">
        <v>2547.7246816451043</v>
      </c>
      <c r="BO412"/>
      <c r="BP412"/>
      <c r="BQ412"/>
      <c r="BR412"/>
      <c r="BS412"/>
      <c r="BT412"/>
    </row>
    <row r="413" spans="1:72" x14ac:dyDescent="0.35">
      <c r="A413" s="4">
        <v>412</v>
      </c>
      <c r="B413" s="4" t="s">
        <v>5</v>
      </c>
      <c r="C413" s="5">
        <v>1650</v>
      </c>
      <c r="D413" s="5">
        <v>14100</v>
      </c>
      <c r="N413" s="4">
        <v>412</v>
      </c>
      <c r="O413" s="4" t="s">
        <v>5</v>
      </c>
      <c r="P413" s="4">
        <f t="shared" si="25"/>
        <v>0</v>
      </c>
      <c r="Q413" s="5">
        <v>1650</v>
      </c>
      <c r="R413" s="5">
        <v>14100</v>
      </c>
      <c r="T413" s="20">
        <v>388</v>
      </c>
      <c r="U413" s="20">
        <v>13403.16044046133</v>
      </c>
      <c r="V413" s="20">
        <v>-603.16044046132993</v>
      </c>
      <c r="W413"/>
      <c r="X413"/>
      <c r="Y413"/>
      <c r="Z413"/>
      <c r="AA413"/>
      <c r="AB413"/>
      <c r="AE413" s="4">
        <v>413</v>
      </c>
      <c r="AF413" s="4" t="s">
        <v>5</v>
      </c>
      <c r="AG413" s="4">
        <f t="shared" si="24"/>
        <v>0</v>
      </c>
      <c r="AH413" s="5">
        <v>1150</v>
      </c>
      <c r="AI413" s="5">
        <f t="shared" si="26"/>
        <v>1322500</v>
      </c>
      <c r="AJ413" s="5">
        <f t="shared" si="27"/>
        <v>0</v>
      </c>
      <c r="AK413" s="5">
        <v>10150</v>
      </c>
      <c r="AM413" s="20">
        <v>388</v>
      </c>
      <c r="AN413" s="20">
        <v>11918.464289082523</v>
      </c>
      <c r="AO413" s="20">
        <v>581.53571091747654</v>
      </c>
      <c r="AP413"/>
      <c r="AQ413"/>
      <c r="AR413"/>
      <c r="AS413"/>
      <c r="AT413"/>
      <c r="AU413"/>
      <c r="AY413" s="20">
        <v>387</v>
      </c>
      <c r="AZ413" s="20">
        <v>13001.336029645443</v>
      </c>
      <c r="BA413" s="20">
        <v>-201.33602964544298</v>
      </c>
      <c r="BB413"/>
      <c r="BC413"/>
      <c r="BD413"/>
      <c r="BE413"/>
      <c r="BF413"/>
      <c r="BG413"/>
      <c r="BL413" s="20">
        <v>386</v>
      </c>
      <c r="BM413" s="20">
        <v>15213.981044236174</v>
      </c>
      <c r="BN413" s="20">
        <v>2036.0189557638259</v>
      </c>
      <c r="BO413"/>
      <c r="BP413"/>
      <c r="BQ413"/>
      <c r="BR413"/>
      <c r="BS413"/>
      <c r="BT413"/>
    </row>
    <row r="414" spans="1:72" x14ac:dyDescent="0.35">
      <c r="A414" s="4">
        <v>413</v>
      </c>
      <c r="B414" s="4" t="s">
        <v>5</v>
      </c>
      <c r="C414" s="5">
        <v>1150</v>
      </c>
      <c r="D414" s="5">
        <v>10150</v>
      </c>
      <c r="N414" s="4">
        <v>413</v>
      </c>
      <c r="O414" s="4" t="s">
        <v>5</v>
      </c>
      <c r="P414" s="4">
        <f t="shared" si="25"/>
        <v>0</v>
      </c>
      <c r="Q414" s="5">
        <v>1150</v>
      </c>
      <c r="R414" s="5">
        <v>10150</v>
      </c>
      <c r="T414" s="20">
        <v>389</v>
      </c>
      <c r="U414" s="20">
        <v>11954.783187229701</v>
      </c>
      <c r="V414" s="20">
        <v>545.21681277029893</v>
      </c>
      <c r="W414"/>
      <c r="X414"/>
      <c r="Y414"/>
      <c r="Z414"/>
      <c r="AA414"/>
      <c r="AB414"/>
      <c r="AE414" s="4"/>
      <c r="AM414" s="20">
        <v>389</v>
      </c>
      <c r="AN414" s="20">
        <v>13708.84783977185</v>
      </c>
      <c r="AO414" s="20">
        <v>891.15216022815002</v>
      </c>
      <c r="AP414"/>
      <c r="AQ414"/>
      <c r="AR414"/>
      <c r="AS414"/>
      <c r="AT414"/>
      <c r="AU414"/>
      <c r="AY414" s="20">
        <v>388</v>
      </c>
      <c r="AZ414" s="20">
        <v>12040.766273888337</v>
      </c>
      <c r="BA414" s="20">
        <v>459.23372611166269</v>
      </c>
      <c r="BB414"/>
      <c r="BC414"/>
      <c r="BD414"/>
      <c r="BE414"/>
      <c r="BF414"/>
      <c r="BG414"/>
      <c r="BL414" s="20">
        <v>387</v>
      </c>
      <c r="BM414" s="20">
        <v>13028.861104817088</v>
      </c>
      <c r="BN414" s="20">
        <v>-228.86110481708783</v>
      </c>
      <c r="BO414"/>
      <c r="BP414"/>
      <c r="BQ414"/>
      <c r="BR414"/>
      <c r="BS414"/>
      <c r="BT414"/>
    </row>
    <row r="415" spans="1:72" x14ac:dyDescent="0.35">
      <c r="A415" s="4"/>
      <c r="N415" s="4"/>
      <c r="T415" s="20">
        <v>390</v>
      </c>
      <c r="U415" s="20">
        <v>13692.835891107654</v>
      </c>
      <c r="V415" s="20">
        <v>907.16410889234612</v>
      </c>
      <c r="W415"/>
      <c r="X415"/>
      <c r="Y415"/>
      <c r="Z415"/>
      <c r="AA415"/>
      <c r="AB415"/>
      <c r="AE415" s="4"/>
      <c r="AM415" s="20">
        <v>390</v>
      </c>
      <c r="AN415" s="20">
        <v>7515.7320434135208</v>
      </c>
      <c r="AO415" s="20">
        <v>1834.2679565864792</v>
      </c>
      <c r="AP415"/>
      <c r="AQ415"/>
      <c r="AR415"/>
      <c r="AS415"/>
      <c r="AT415"/>
      <c r="AU415"/>
      <c r="AY415" s="20">
        <v>389</v>
      </c>
      <c r="AZ415" s="20">
        <v>13242.595433750648</v>
      </c>
      <c r="BA415" s="20">
        <v>1357.4045662493518</v>
      </c>
      <c r="BB415"/>
      <c r="BC415"/>
      <c r="BD415"/>
      <c r="BE415"/>
      <c r="BF415"/>
      <c r="BG415"/>
      <c r="BL415" s="20">
        <v>388</v>
      </c>
      <c r="BM415" s="20">
        <v>11847.975452847688</v>
      </c>
      <c r="BN415" s="20">
        <v>652.02454715231215</v>
      </c>
      <c r="BO415"/>
      <c r="BP415"/>
      <c r="BQ415"/>
      <c r="BR415"/>
      <c r="BS415"/>
      <c r="BT415"/>
    </row>
    <row r="416" spans="1:72" x14ac:dyDescent="0.35">
      <c r="A416" s="4"/>
      <c r="N416" s="4"/>
      <c r="T416" s="20">
        <v>391</v>
      </c>
      <c r="U416" s="20">
        <v>7574.4696502769093</v>
      </c>
      <c r="V416" s="20">
        <v>1775.5303497230907</v>
      </c>
      <c r="W416"/>
      <c r="X416"/>
      <c r="Y416"/>
      <c r="Z416"/>
      <c r="AA416"/>
      <c r="AB416"/>
      <c r="AD416" s="25" t="s">
        <v>400</v>
      </c>
      <c r="AE416" s="25">
        <v>256</v>
      </c>
      <c r="AF416" s="25" t="s">
        <v>5</v>
      </c>
      <c r="AG416" s="25">
        <f>IF(AF416=AG$1,1,0)</f>
        <v>0</v>
      </c>
      <c r="AH416" s="26">
        <v>2700</v>
      </c>
      <c r="AI416" s="26"/>
      <c r="AJ416" s="26"/>
      <c r="AK416" s="26">
        <v>11100</v>
      </c>
      <c r="AM416" s="20">
        <v>391</v>
      </c>
      <c r="AN416" s="20">
        <v>19079.998491839833</v>
      </c>
      <c r="AO416" s="20">
        <v>2920.0015081601668</v>
      </c>
      <c r="AP416"/>
      <c r="AQ416"/>
      <c r="AR416"/>
      <c r="AS416"/>
      <c r="AT416"/>
      <c r="AU416"/>
      <c r="AY416" s="20">
        <v>390</v>
      </c>
      <c r="AZ416" s="20">
        <v>8488.2537920392078</v>
      </c>
      <c r="BA416" s="20">
        <v>861.74620796079216</v>
      </c>
      <c r="BB416"/>
      <c r="BC416"/>
      <c r="BD416"/>
      <c r="BE416"/>
      <c r="BF416"/>
      <c r="BG416"/>
      <c r="BL416" s="20">
        <v>389</v>
      </c>
      <c r="BM416" s="20">
        <v>13303.029665686819</v>
      </c>
      <c r="BN416" s="20">
        <v>1296.9703343131805</v>
      </c>
      <c r="BO416"/>
      <c r="BP416"/>
      <c r="BQ416"/>
      <c r="BR416"/>
      <c r="BS416"/>
      <c r="BT416"/>
    </row>
    <row r="417" spans="1:72" x14ac:dyDescent="0.35">
      <c r="A417" s="4"/>
      <c r="N417" s="4"/>
      <c r="T417" s="20">
        <v>392</v>
      </c>
      <c r="U417" s="20">
        <v>18906.994002741514</v>
      </c>
      <c r="V417" s="20">
        <v>3093.0059972584859</v>
      </c>
      <c r="W417"/>
      <c r="X417"/>
      <c r="Y417"/>
      <c r="Z417"/>
      <c r="AA417"/>
      <c r="AB417"/>
      <c r="AE417" s="4"/>
      <c r="AM417" s="20">
        <v>392</v>
      </c>
      <c r="AN417" s="20">
        <v>11991.69092013684</v>
      </c>
      <c r="AO417" s="20">
        <v>-1041.6909201368398</v>
      </c>
      <c r="AP417"/>
      <c r="AQ417"/>
      <c r="AR417"/>
      <c r="AS417"/>
      <c r="AT417"/>
      <c r="AU417"/>
      <c r="AY417" s="20">
        <v>391</v>
      </c>
      <c r="AZ417" s="20">
        <v>20386.555526009986</v>
      </c>
      <c r="BA417" s="20">
        <v>1613.4444739900136</v>
      </c>
      <c r="BB417"/>
      <c r="BC417"/>
      <c r="BD417"/>
      <c r="BE417"/>
      <c r="BF417"/>
      <c r="BG417"/>
      <c r="BL417" s="20">
        <v>390</v>
      </c>
      <c r="BM417" s="20">
        <v>8824.4018287619347</v>
      </c>
      <c r="BN417" s="20">
        <v>525.59817123806533</v>
      </c>
      <c r="BO417"/>
      <c r="BP417"/>
      <c r="BQ417"/>
      <c r="BR417"/>
      <c r="BS417"/>
      <c r="BT417"/>
    </row>
    <row r="418" spans="1:72" x14ac:dyDescent="0.35">
      <c r="A418" s="4"/>
      <c r="N418" s="4"/>
      <c r="T418" s="20">
        <v>393</v>
      </c>
      <c r="U418" s="20">
        <v>11919.601409971792</v>
      </c>
      <c r="V418" s="20">
        <v>-969.60140997179224</v>
      </c>
      <c r="W418"/>
      <c r="X418"/>
      <c r="Y418"/>
      <c r="Z418"/>
      <c r="AA418"/>
      <c r="AB418"/>
      <c r="AE418" s="4"/>
      <c r="AM418" s="20">
        <v>393</v>
      </c>
      <c r="AN418" s="20">
        <v>14305.642356668293</v>
      </c>
      <c r="AO418" s="20">
        <v>-5.6423566682933597</v>
      </c>
      <c r="AP418"/>
      <c r="AQ418"/>
      <c r="AR418"/>
      <c r="AS418"/>
      <c r="AT418"/>
      <c r="AU418"/>
      <c r="AY418" s="20">
        <v>392</v>
      </c>
      <c r="AZ418" s="20">
        <v>11369.963059310521</v>
      </c>
      <c r="BA418" s="20">
        <v>-419.9630593105212</v>
      </c>
      <c r="BB418"/>
      <c r="BC418"/>
      <c r="BD418"/>
      <c r="BE418"/>
      <c r="BF418"/>
      <c r="BG418"/>
      <c r="BL418" s="20">
        <v>391</v>
      </c>
      <c r="BM418" s="20">
        <v>20403.575298465548</v>
      </c>
      <c r="BN418" s="20">
        <v>1596.4247015344517</v>
      </c>
      <c r="BO418"/>
      <c r="BP418"/>
      <c r="BQ418"/>
      <c r="BR418"/>
      <c r="BS418"/>
      <c r="BT418"/>
    </row>
    <row r="419" spans="1:72" x14ac:dyDescent="0.35">
      <c r="A419" s="4"/>
      <c r="N419" s="4"/>
      <c r="T419" s="20">
        <v>394</v>
      </c>
      <c r="U419" s="20">
        <v>14272.186792400305</v>
      </c>
      <c r="V419" s="20">
        <v>27.813207599694579</v>
      </c>
      <c r="W419"/>
      <c r="X419"/>
      <c r="Y419"/>
      <c r="Z419"/>
      <c r="AA419"/>
      <c r="AB419"/>
      <c r="AE419" s="4"/>
      <c r="AM419" s="20">
        <v>394</v>
      </c>
      <c r="AN419" s="20">
        <v>8709.3210772064049</v>
      </c>
      <c r="AO419" s="20">
        <v>-659.32107720640488</v>
      </c>
      <c r="AP419"/>
      <c r="AQ419"/>
      <c r="AR419"/>
      <c r="AS419"/>
      <c r="AT419"/>
      <c r="AU419"/>
      <c r="AY419" s="20">
        <v>393</v>
      </c>
      <c r="AZ419" s="20">
        <v>13774.259694914839</v>
      </c>
      <c r="BA419" s="20">
        <v>525.7403050851608</v>
      </c>
      <c r="BB419"/>
      <c r="BC419"/>
      <c r="BD419"/>
      <c r="BE419"/>
      <c r="BF419"/>
      <c r="BG419"/>
      <c r="BL419" s="20">
        <v>392</v>
      </c>
      <c r="BM419" s="20">
        <v>10827.614263225203</v>
      </c>
      <c r="BN419" s="20">
        <v>122.3857367747969</v>
      </c>
      <c r="BO419"/>
      <c r="BP419"/>
      <c r="BQ419"/>
      <c r="BR419"/>
      <c r="BS419"/>
      <c r="BT419"/>
    </row>
    <row r="420" spans="1:72" x14ac:dyDescent="0.35">
      <c r="A420" s="4"/>
      <c r="N420" s="4"/>
      <c r="T420" s="20">
        <v>395</v>
      </c>
      <c r="U420" s="20">
        <v>8733.1714528622106</v>
      </c>
      <c r="V420" s="20">
        <v>-683.17145286221057</v>
      </c>
      <c r="W420"/>
      <c r="X420"/>
      <c r="Y420"/>
      <c r="Z420"/>
      <c r="AA420"/>
      <c r="AB420"/>
      <c r="AE420" s="4"/>
      <c r="AM420" s="20">
        <v>395</v>
      </c>
      <c r="AN420" s="20">
        <v>10128.080738393195</v>
      </c>
      <c r="AO420" s="20">
        <v>1021.9192616068049</v>
      </c>
      <c r="AP420"/>
      <c r="AQ420"/>
      <c r="AR420"/>
      <c r="AS420"/>
      <c r="AT420"/>
      <c r="AU420"/>
      <c r="AY420" s="20">
        <v>394</v>
      </c>
      <c r="AZ420" s="20">
        <v>8896.3096083171476</v>
      </c>
      <c r="BA420" s="20">
        <v>-846.30960831714765</v>
      </c>
      <c r="BB420"/>
      <c r="BC420"/>
      <c r="BD420"/>
      <c r="BE420"/>
      <c r="BF420"/>
      <c r="BG420"/>
      <c r="BL420" s="20">
        <v>393</v>
      </c>
      <c r="BM420" s="20">
        <v>13889.358217902136</v>
      </c>
      <c r="BN420" s="20">
        <v>410.64178209786405</v>
      </c>
      <c r="BO420"/>
      <c r="BP420"/>
      <c r="BQ420"/>
      <c r="BR420"/>
      <c r="BS420"/>
      <c r="BT420"/>
    </row>
    <row r="421" spans="1:72" x14ac:dyDescent="0.35">
      <c r="A421" s="4"/>
      <c r="N421" s="4"/>
      <c r="T421" s="20">
        <v>396</v>
      </c>
      <c r="U421" s="20">
        <v>10216.730483351748</v>
      </c>
      <c r="V421" s="20">
        <v>933.26951664825174</v>
      </c>
      <c r="W421"/>
      <c r="X421"/>
      <c r="Y421"/>
      <c r="Z421"/>
      <c r="AA421"/>
      <c r="AB421"/>
      <c r="AE421" s="4"/>
      <c r="AM421" s="20">
        <v>396</v>
      </c>
      <c r="AN421" s="20">
        <v>9306.1155941028483</v>
      </c>
      <c r="AO421" s="20">
        <v>393.88440589715174</v>
      </c>
      <c r="AP421"/>
      <c r="AQ421"/>
      <c r="AR421"/>
      <c r="AS421"/>
      <c r="AT421"/>
      <c r="AU421"/>
      <c r="AY421" s="20">
        <v>395</v>
      </c>
      <c r="AZ421" s="20">
        <v>11428.682549471432</v>
      </c>
      <c r="BA421" s="20">
        <v>-278.68254947143214</v>
      </c>
      <c r="BB421"/>
      <c r="BC421"/>
      <c r="BD421"/>
      <c r="BE421"/>
      <c r="BF421"/>
      <c r="BG421"/>
      <c r="BL421" s="20">
        <v>394</v>
      </c>
      <c r="BM421" s="20">
        <v>9079.9879877958956</v>
      </c>
      <c r="BN421" s="20">
        <v>-1029.9879877958956</v>
      </c>
      <c r="BO421"/>
      <c r="BP421"/>
      <c r="BQ421"/>
      <c r="BR421"/>
      <c r="BS421"/>
      <c r="BT421"/>
    </row>
    <row r="422" spans="1:72" x14ac:dyDescent="0.35">
      <c r="A422" s="4"/>
      <c r="N422" s="4"/>
      <c r="T422" s="20">
        <v>397</v>
      </c>
      <c r="U422" s="20">
        <v>9312.5223541548621</v>
      </c>
      <c r="V422" s="20">
        <v>387.47764584513789</v>
      </c>
      <c r="W422"/>
      <c r="X422"/>
      <c r="Y422"/>
      <c r="Z422"/>
      <c r="AA422"/>
      <c r="AB422"/>
      <c r="AE422" s="4"/>
      <c r="AM422" s="20">
        <v>397</v>
      </c>
      <c r="AN422" s="20">
        <v>14305.642356668293</v>
      </c>
      <c r="AO422" s="20">
        <v>-1105.6423566682934</v>
      </c>
      <c r="AP422"/>
      <c r="AQ422"/>
      <c r="AR422"/>
      <c r="AS422"/>
      <c r="AT422"/>
      <c r="AU422"/>
      <c r="AY422" s="20">
        <v>396</v>
      </c>
      <c r="AZ422" s="20">
        <v>9198.6284223636831</v>
      </c>
      <c r="BA422" s="20">
        <v>501.37157763631694</v>
      </c>
      <c r="BB422"/>
      <c r="BC422"/>
      <c r="BD422"/>
      <c r="BE422"/>
      <c r="BF422"/>
      <c r="BG422"/>
      <c r="BL422" s="20">
        <v>395</v>
      </c>
      <c r="BM422" s="20">
        <v>10848.818405718779</v>
      </c>
      <c r="BN422" s="20">
        <v>301.1815942812209</v>
      </c>
      <c r="BO422"/>
      <c r="BP422"/>
      <c r="BQ422"/>
      <c r="BR422"/>
      <c r="BS422"/>
      <c r="BT422"/>
    </row>
    <row r="423" spans="1:72" x14ac:dyDescent="0.35">
      <c r="A423" s="4"/>
      <c r="N423" s="4"/>
      <c r="T423" s="20">
        <v>398</v>
      </c>
      <c r="U423" s="20">
        <v>14272.186792400305</v>
      </c>
      <c r="V423" s="20">
        <v>-1072.1867924003054</v>
      </c>
      <c r="W423"/>
      <c r="X423"/>
      <c r="Y423"/>
      <c r="Z423"/>
      <c r="AA423"/>
      <c r="AB423"/>
      <c r="AE423" s="4"/>
      <c r="AM423" s="20">
        <v>398</v>
      </c>
      <c r="AN423" s="20">
        <v>10798.101886343953</v>
      </c>
      <c r="AO423" s="20">
        <v>-1898.1018863439531</v>
      </c>
      <c r="AP423"/>
      <c r="AQ423"/>
      <c r="AR423"/>
      <c r="AS423"/>
      <c r="AT423"/>
      <c r="AU423"/>
      <c r="AY423" s="20">
        <v>397</v>
      </c>
      <c r="AZ423" s="20">
        <v>13774.259694914839</v>
      </c>
      <c r="BA423" s="20">
        <v>-574.2596949148392</v>
      </c>
      <c r="BB423"/>
      <c r="BC423"/>
      <c r="BD423"/>
      <c r="BE423"/>
      <c r="BF423"/>
      <c r="BG423"/>
      <c r="BL423" s="20">
        <v>396</v>
      </c>
      <c r="BM423" s="20">
        <v>9283.7639282645778</v>
      </c>
      <c r="BN423" s="20">
        <v>416.23607173542223</v>
      </c>
      <c r="BO423"/>
      <c r="BP423"/>
      <c r="BQ423"/>
      <c r="BR423"/>
      <c r="BS423"/>
      <c r="BT423"/>
    </row>
    <row r="424" spans="1:72" x14ac:dyDescent="0.35">
      <c r="A424" s="4"/>
      <c r="N424" s="4"/>
      <c r="T424" s="20">
        <v>399</v>
      </c>
      <c r="U424" s="20">
        <v>10760.899607386489</v>
      </c>
      <c r="V424" s="20">
        <v>-1860.8996073864892</v>
      </c>
      <c r="W424"/>
      <c r="X424"/>
      <c r="Y424"/>
      <c r="Z424"/>
      <c r="AA424"/>
      <c r="AB424"/>
      <c r="AE424" s="4"/>
      <c r="AM424" s="20">
        <v>399</v>
      </c>
      <c r="AN424" s="20">
        <v>14007.245098220072</v>
      </c>
      <c r="AO424" s="20">
        <v>-1007.2450982200717</v>
      </c>
      <c r="AP424"/>
      <c r="AQ424"/>
      <c r="AR424"/>
      <c r="AS424"/>
      <c r="AT424"/>
      <c r="AU424"/>
      <c r="AY424" s="20">
        <v>398</v>
      </c>
      <c r="AZ424" s="20">
        <v>10241.107266377094</v>
      </c>
      <c r="BA424" s="20">
        <v>-1341.1072663770938</v>
      </c>
      <c r="BB424"/>
      <c r="BC424"/>
      <c r="BD424"/>
      <c r="BE424"/>
      <c r="BF424"/>
      <c r="BG424"/>
      <c r="BL424" s="20">
        <v>397</v>
      </c>
      <c r="BM424" s="20">
        <v>13889.358217902136</v>
      </c>
      <c r="BN424" s="20">
        <v>-689.35821790213595</v>
      </c>
      <c r="BO424"/>
      <c r="BP424"/>
      <c r="BQ424"/>
      <c r="BR424"/>
      <c r="BS424"/>
      <c r="BT424"/>
    </row>
    <row r="425" spans="1:72" x14ac:dyDescent="0.35">
      <c r="A425" s="4"/>
      <c r="N425" s="4"/>
      <c r="T425" s="20">
        <v>400</v>
      </c>
      <c r="U425" s="20">
        <v>13982.51134175398</v>
      </c>
      <c r="V425" s="20">
        <v>-982.51134175397965</v>
      </c>
      <c r="W425"/>
      <c r="X425"/>
      <c r="Y425"/>
      <c r="Z425"/>
      <c r="AA425"/>
      <c r="AB425"/>
      <c r="AE425" s="4"/>
      <c r="AM425" s="20">
        <v>400</v>
      </c>
      <c r="AN425" s="20">
        <v>17289.614941150503</v>
      </c>
      <c r="AO425" s="20">
        <v>460.385058849497</v>
      </c>
      <c r="AP425"/>
      <c r="AQ425"/>
      <c r="AR425"/>
      <c r="AS425"/>
      <c r="AT425"/>
      <c r="AU425"/>
      <c r="AY425" s="20">
        <v>399</v>
      </c>
      <c r="AZ425" s="20">
        <v>13500.236655507113</v>
      </c>
      <c r="BA425" s="20">
        <v>-500.23665550711303</v>
      </c>
      <c r="BB425"/>
      <c r="BC425"/>
      <c r="BD425"/>
      <c r="BE425"/>
      <c r="BF425"/>
      <c r="BG425"/>
      <c r="BL425" s="20">
        <v>398</v>
      </c>
      <c r="BM425" s="20">
        <v>10014.820457212089</v>
      </c>
      <c r="BN425" s="20">
        <v>-1114.8204572120885</v>
      </c>
      <c r="BO425"/>
      <c r="BP425"/>
      <c r="BQ425"/>
      <c r="BR425"/>
      <c r="BS425"/>
      <c r="BT425"/>
    </row>
    <row r="426" spans="1:72" x14ac:dyDescent="0.35">
      <c r="A426" s="4"/>
      <c r="N426" s="4"/>
      <c r="T426" s="20">
        <v>401</v>
      </c>
      <c r="U426" s="20">
        <v>17168.941298863563</v>
      </c>
      <c r="V426" s="20">
        <v>581.05870113643687</v>
      </c>
      <c r="W426"/>
      <c r="X426"/>
      <c r="Y426"/>
      <c r="Z426"/>
      <c r="AA426"/>
      <c r="AB426"/>
      <c r="AE426" s="4"/>
      <c r="AM426" s="20">
        <v>401</v>
      </c>
      <c r="AN426" s="20">
        <v>10724.875255289637</v>
      </c>
      <c r="AO426" s="20">
        <v>475.1247447103633</v>
      </c>
      <c r="AP426"/>
      <c r="AQ426"/>
      <c r="AR426"/>
      <c r="AS426"/>
      <c r="AT426"/>
      <c r="AU426"/>
      <c r="AY426" s="20">
        <v>400</v>
      </c>
      <c r="AZ426" s="20">
        <v>17415.490059811473</v>
      </c>
      <c r="BA426" s="20">
        <v>334.50994018852725</v>
      </c>
      <c r="BB426"/>
      <c r="BC426"/>
      <c r="BD426"/>
      <c r="BE426"/>
      <c r="BF426"/>
      <c r="BG426"/>
      <c r="BL426" s="20">
        <v>399</v>
      </c>
      <c r="BM426" s="20">
        <v>13589.862036715167</v>
      </c>
      <c r="BN426" s="20">
        <v>-589.86203671516705</v>
      </c>
      <c r="BO426"/>
      <c r="BP426"/>
      <c r="BQ426"/>
      <c r="BR426"/>
      <c r="BS426"/>
      <c r="BT426"/>
    </row>
    <row r="427" spans="1:72" x14ac:dyDescent="0.35">
      <c r="A427" s="4"/>
      <c r="N427" s="4"/>
      <c r="T427" s="20">
        <v>402</v>
      </c>
      <c r="U427" s="20">
        <v>10796.0813846444</v>
      </c>
      <c r="V427" s="20">
        <v>403.9186153556002</v>
      </c>
      <c r="W427"/>
      <c r="X427"/>
      <c r="Y427"/>
      <c r="Z427"/>
      <c r="AA427"/>
      <c r="AB427"/>
      <c r="AE427" s="4"/>
      <c r="AM427" s="20">
        <v>402</v>
      </c>
      <c r="AN427" s="20">
        <v>15499.231390461178</v>
      </c>
      <c r="AO427" s="20">
        <v>3250.7686095388217</v>
      </c>
      <c r="AP427"/>
      <c r="AQ427"/>
      <c r="AR427"/>
      <c r="AS427"/>
      <c r="AT427"/>
      <c r="AU427"/>
      <c r="AY427" s="20">
        <v>401</v>
      </c>
      <c r="AZ427" s="20">
        <v>11567.183187005356</v>
      </c>
      <c r="BA427" s="20">
        <v>-367.18318700535565</v>
      </c>
      <c r="BB427"/>
      <c r="BC427"/>
      <c r="BD427"/>
      <c r="BE427"/>
      <c r="BF427"/>
      <c r="BG427"/>
      <c r="BL427" s="20">
        <v>400</v>
      </c>
      <c r="BM427" s="20">
        <v>17580.829588495748</v>
      </c>
      <c r="BN427" s="20">
        <v>169.17041150425212</v>
      </c>
      <c r="BO427"/>
      <c r="BP427"/>
      <c r="BQ427"/>
      <c r="BR427"/>
      <c r="BS427"/>
      <c r="BT427"/>
    </row>
    <row r="428" spans="1:72" x14ac:dyDescent="0.35">
      <c r="A428" s="4"/>
      <c r="N428" s="4"/>
      <c r="T428" s="20">
        <v>403</v>
      </c>
      <c r="U428" s="20">
        <v>15430.888594985609</v>
      </c>
      <c r="V428" s="20">
        <v>3319.1114050143915</v>
      </c>
      <c r="W428"/>
      <c r="X428"/>
      <c r="Y428"/>
      <c r="Z428"/>
      <c r="AA428"/>
      <c r="AB428"/>
      <c r="AE428" s="4"/>
      <c r="AM428" s="20">
        <v>403</v>
      </c>
      <c r="AN428" s="20">
        <v>12813.656064427187</v>
      </c>
      <c r="AO428" s="20">
        <v>-113.65606442718672</v>
      </c>
      <c r="AP428"/>
      <c r="AQ428"/>
      <c r="AR428"/>
      <c r="AS428"/>
      <c r="AT428"/>
      <c r="AU428"/>
      <c r="AY428" s="20">
        <v>402</v>
      </c>
      <c r="AZ428" s="20">
        <v>15034.170029058359</v>
      </c>
      <c r="BA428" s="20">
        <v>3715.8299709416406</v>
      </c>
      <c r="BB428"/>
      <c r="BC428"/>
      <c r="BD428"/>
      <c r="BE428"/>
      <c r="BF428"/>
      <c r="BG428"/>
      <c r="BL428" s="20">
        <v>401</v>
      </c>
      <c r="BM428" s="20">
        <v>11131.21551412728</v>
      </c>
      <c r="BN428" s="20">
        <v>68.784485872720325</v>
      </c>
      <c r="BO428"/>
      <c r="BP428"/>
      <c r="BQ428"/>
      <c r="BR428"/>
      <c r="BS428"/>
      <c r="BT428"/>
    </row>
    <row r="429" spans="1:72" x14ac:dyDescent="0.35">
      <c r="A429" s="4"/>
      <c r="N429" s="4"/>
      <c r="T429" s="20">
        <v>404</v>
      </c>
      <c r="U429" s="20">
        <v>12823.809539168678</v>
      </c>
      <c r="V429" s="20">
        <v>-123.80953916867838</v>
      </c>
      <c r="W429"/>
      <c r="X429"/>
      <c r="Y429"/>
      <c r="Z429"/>
      <c r="AA429"/>
      <c r="AB429"/>
      <c r="AE429" s="4"/>
      <c r="AM429" s="20">
        <v>404</v>
      </c>
      <c r="AN429" s="20">
        <v>10798.101886343953</v>
      </c>
      <c r="AO429" s="20">
        <v>1201.8981136560469</v>
      </c>
      <c r="AP429"/>
      <c r="AQ429"/>
      <c r="AR429"/>
      <c r="AS429"/>
      <c r="AT429"/>
      <c r="AU429"/>
      <c r="AY429" s="20">
        <v>403</v>
      </c>
      <c r="AZ429" s="20">
        <v>12567.962674388818</v>
      </c>
      <c r="BA429" s="20">
        <v>132.03732561118159</v>
      </c>
      <c r="BB429"/>
      <c r="BC429"/>
      <c r="BD429"/>
      <c r="BE429"/>
      <c r="BF429"/>
      <c r="BG429"/>
      <c r="BL429" s="20">
        <v>402</v>
      </c>
      <c r="BM429" s="20">
        <v>15213.981044236174</v>
      </c>
      <c r="BN429" s="20">
        <v>3536.0189557638259</v>
      </c>
      <c r="BO429"/>
      <c r="BP429"/>
      <c r="BQ429"/>
      <c r="BR429"/>
      <c r="BS429"/>
      <c r="BT429"/>
    </row>
    <row r="430" spans="1:72" x14ac:dyDescent="0.35">
      <c r="A430" s="4"/>
      <c r="N430" s="4"/>
      <c r="T430" s="20">
        <v>405</v>
      </c>
      <c r="U430" s="20">
        <v>10760.899607386489</v>
      </c>
      <c r="V430" s="20">
        <v>1239.1003926135108</v>
      </c>
      <c r="W430"/>
      <c r="X430"/>
      <c r="Y430"/>
      <c r="Z430"/>
      <c r="AA430"/>
      <c r="AB430"/>
      <c r="AE430" s="4"/>
      <c r="AM430" s="20">
        <v>405</v>
      </c>
      <c r="AN430" s="20">
        <v>12813.656064427187</v>
      </c>
      <c r="AO430" s="20">
        <v>-863.65606442718672</v>
      </c>
      <c r="AP430"/>
      <c r="AQ430"/>
      <c r="AR430"/>
      <c r="AS430"/>
      <c r="AT430"/>
      <c r="AU430"/>
      <c r="AY430" s="20">
        <v>404</v>
      </c>
      <c r="AZ430" s="20">
        <v>10241.107266377094</v>
      </c>
      <c r="BA430" s="20">
        <v>1758.8927336229062</v>
      </c>
      <c r="BB430"/>
      <c r="BC430"/>
      <c r="BD430"/>
      <c r="BE430"/>
      <c r="BF430"/>
      <c r="BG430"/>
      <c r="BL430" s="20">
        <v>403</v>
      </c>
      <c r="BM430" s="20">
        <v>12518.515413553476</v>
      </c>
      <c r="BN430" s="20">
        <v>181.48458644652419</v>
      </c>
      <c r="BO430"/>
      <c r="BP430"/>
      <c r="BQ430"/>
      <c r="BR430"/>
      <c r="BS430"/>
      <c r="BT430"/>
    </row>
    <row r="431" spans="1:72" x14ac:dyDescent="0.35">
      <c r="A431" s="4"/>
      <c r="N431" s="4"/>
      <c r="T431" s="20">
        <v>406</v>
      </c>
      <c r="U431" s="20">
        <v>12823.809539168678</v>
      </c>
      <c r="V431" s="20">
        <v>-873.80953916867838</v>
      </c>
      <c r="W431"/>
      <c r="X431"/>
      <c r="Y431"/>
      <c r="Z431"/>
      <c r="AA431"/>
      <c r="AB431"/>
      <c r="AE431" s="4"/>
      <c r="AM431" s="20">
        <v>406</v>
      </c>
      <c r="AN431" s="20">
        <v>14604.039615116513</v>
      </c>
      <c r="AO431" s="20">
        <v>-904.03961511651323</v>
      </c>
      <c r="AP431"/>
      <c r="AQ431"/>
      <c r="AR431"/>
      <c r="AS431"/>
      <c r="AT431"/>
      <c r="AU431"/>
      <c r="AY431" s="20">
        <v>405</v>
      </c>
      <c r="AZ431" s="20">
        <v>12567.962674388818</v>
      </c>
      <c r="BA431" s="20">
        <v>-617.96267438881841</v>
      </c>
      <c r="BB431"/>
      <c r="BC431"/>
      <c r="BD431"/>
      <c r="BE431"/>
      <c r="BF431"/>
      <c r="BG431"/>
      <c r="BL431" s="20">
        <v>404</v>
      </c>
      <c r="BM431" s="20">
        <v>10014.820457212089</v>
      </c>
      <c r="BN431" s="20">
        <v>1985.1795427879115</v>
      </c>
      <c r="BO431"/>
      <c r="BP431"/>
      <c r="BQ431"/>
      <c r="BR431"/>
      <c r="BS431"/>
      <c r="BT431"/>
    </row>
    <row r="432" spans="1:72" x14ac:dyDescent="0.35">
      <c r="A432" s="4"/>
      <c r="N432" s="4"/>
      <c r="T432" s="20">
        <v>407</v>
      </c>
      <c r="U432" s="20">
        <v>14561.862243046631</v>
      </c>
      <c r="V432" s="20">
        <v>-861.86224304663119</v>
      </c>
      <c r="W432"/>
      <c r="X432"/>
      <c r="Y432"/>
      <c r="Z432"/>
      <c r="AA432"/>
      <c r="AB432"/>
      <c r="AE432" s="4"/>
      <c r="AM432" s="20">
        <v>407</v>
      </c>
      <c r="AN432" s="20">
        <v>8410.9238187581832</v>
      </c>
      <c r="AO432" s="20">
        <v>1489.0761812418168</v>
      </c>
      <c r="AP432"/>
      <c r="AQ432"/>
      <c r="AR432"/>
      <c r="AS432"/>
      <c r="AT432"/>
      <c r="AU432"/>
      <c r="AY432" s="20">
        <v>406</v>
      </c>
      <c r="AZ432" s="20">
        <v>14064.664551973827</v>
      </c>
      <c r="BA432" s="20">
        <v>-364.66455197382675</v>
      </c>
      <c r="BB432"/>
      <c r="BC432"/>
      <c r="BD432"/>
      <c r="BE432"/>
      <c r="BF432"/>
      <c r="BG432"/>
      <c r="BL432" s="20">
        <v>405</v>
      </c>
      <c r="BM432" s="20">
        <v>12518.515413553476</v>
      </c>
      <c r="BN432" s="20">
        <v>-568.51541355347581</v>
      </c>
      <c r="BO432"/>
      <c r="BP432"/>
      <c r="BQ432"/>
      <c r="BR432"/>
      <c r="BS432"/>
      <c r="BT432"/>
    </row>
    <row r="433" spans="1:72" x14ac:dyDescent="0.35">
      <c r="A433" s="4"/>
      <c r="N433" s="4"/>
      <c r="T433" s="20">
        <v>408</v>
      </c>
      <c r="U433" s="20">
        <v>8443.4960022158848</v>
      </c>
      <c r="V433" s="20">
        <v>1456.5039977841152</v>
      </c>
      <c r="W433"/>
      <c r="X433"/>
      <c r="Y433"/>
      <c r="Z433"/>
      <c r="AA433"/>
      <c r="AB433"/>
      <c r="AE433" s="4"/>
      <c r="AM433" s="20">
        <v>408</v>
      </c>
      <c r="AN433" s="20">
        <v>8112.5265603099633</v>
      </c>
      <c r="AO433" s="20">
        <v>737.47343969003668</v>
      </c>
      <c r="AP433"/>
      <c r="AQ433"/>
      <c r="AR433"/>
      <c r="AS433"/>
      <c r="AT433"/>
      <c r="AU433"/>
      <c r="AY433" s="20">
        <v>407</v>
      </c>
      <c r="AZ433" s="20">
        <v>8769.7229277707702</v>
      </c>
      <c r="BA433" s="20">
        <v>1130.2770722292298</v>
      </c>
      <c r="BB433"/>
      <c r="BC433"/>
      <c r="BD433"/>
      <c r="BE433"/>
      <c r="BF433"/>
      <c r="BG433"/>
      <c r="BL433" s="20">
        <v>406</v>
      </c>
      <c r="BM433" s="20">
        <v>14201.518209247719</v>
      </c>
      <c r="BN433" s="20">
        <v>-501.51820924771891</v>
      </c>
      <c r="BO433"/>
      <c r="BP433"/>
      <c r="BQ433"/>
      <c r="BR433"/>
      <c r="BS433"/>
      <c r="BT433"/>
    </row>
    <row r="434" spans="1:72" x14ac:dyDescent="0.35">
      <c r="A434" s="4"/>
      <c r="N434" s="4"/>
      <c r="T434" s="20">
        <v>409</v>
      </c>
      <c r="U434" s="20">
        <v>8153.820551569559</v>
      </c>
      <c r="V434" s="20">
        <v>696.17944843044097</v>
      </c>
      <c r="W434"/>
      <c r="X434"/>
      <c r="Y434"/>
      <c r="Z434"/>
      <c r="AA434"/>
      <c r="AB434"/>
      <c r="AE434" s="4"/>
      <c r="AM434" s="20">
        <v>409</v>
      </c>
      <c r="AN434" s="20">
        <v>13708.84783977185</v>
      </c>
      <c r="AO434" s="20">
        <v>1291.15216022815</v>
      </c>
      <c r="AP434"/>
      <c r="AQ434"/>
      <c r="AR434"/>
      <c r="AS434"/>
      <c r="AT434"/>
      <c r="AU434"/>
      <c r="AY434" s="20">
        <v>408</v>
      </c>
      <c r="AZ434" s="20">
        <v>8659.5180648756541</v>
      </c>
      <c r="BA434" s="20">
        <v>190.48193512434591</v>
      </c>
      <c r="BB434"/>
      <c r="BC434"/>
      <c r="BD434"/>
      <c r="BE434"/>
      <c r="BF434"/>
      <c r="BG434"/>
      <c r="BL434" s="20">
        <v>407</v>
      </c>
      <c r="BM434" s="20">
        <v>8997.0957327994784</v>
      </c>
      <c r="BN434" s="20">
        <v>902.90426720052164</v>
      </c>
      <c r="BO434"/>
      <c r="BP434"/>
      <c r="BQ434"/>
      <c r="BR434"/>
      <c r="BS434"/>
      <c r="BT434"/>
    </row>
    <row r="435" spans="1:72" x14ac:dyDescent="0.35">
      <c r="A435" s="4"/>
      <c r="N435" s="4"/>
      <c r="T435" s="20">
        <v>410</v>
      </c>
      <c r="U435" s="20">
        <v>13692.835891107654</v>
      </c>
      <c r="V435" s="20">
        <v>1307.1641088923461</v>
      </c>
      <c r="W435"/>
      <c r="X435"/>
      <c r="Y435"/>
      <c r="Z435"/>
      <c r="AA435"/>
      <c r="AB435"/>
      <c r="AE435" s="4"/>
      <c r="AM435" s="20">
        <v>410</v>
      </c>
      <c r="AN435" s="20">
        <v>13708.84783977185</v>
      </c>
      <c r="AO435" s="20">
        <v>-1608.84783977185</v>
      </c>
      <c r="AP435"/>
      <c r="AQ435"/>
      <c r="AR435"/>
      <c r="AS435"/>
      <c r="AT435"/>
      <c r="AU435"/>
      <c r="AY435" s="20">
        <v>409</v>
      </c>
      <c r="AZ435" s="20">
        <v>13242.595433750648</v>
      </c>
      <c r="BA435" s="20">
        <v>1757.4045662493518</v>
      </c>
      <c r="BB435"/>
      <c r="BC435"/>
      <c r="BD435"/>
      <c r="BE435"/>
      <c r="BF435"/>
      <c r="BG435"/>
      <c r="BL435" s="20">
        <v>408</v>
      </c>
      <c r="BM435" s="20">
        <v>8926.8672879616806</v>
      </c>
      <c r="BN435" s="20">
        <v>-76.867287961680631</v>
      </c>
      <c r="BO435"/>
      <c r="BP435"/>
      <c r="BQ435"/>
      <c r="BR435"/>
      <c r="BS435"/>
      <c r="BT435"/>
    </row>
    <row r="436" spans="1:72" x14ac:dyDescent="0.35">
      <c r="A436" s="4"/>
      <c r="N436" s="4"/>
      <c r="T436" s="20">
        <v>411</v>
      </c>
      <c r="U436" s="20">
        <v>13692.835891107654</v>
      </c>
      <c r="V436" s="20">
        <v>-1592.8358911076539</v>
      </c>
      <c r="W436"/>
      <c r="X436"/>
      <c r="Y436"/>
      <c r="Z436"/>
      <c r="AA436"/>
      <c r="AB436"/>
      <c r="AE436" s="4"/>
      <c r="AM436" s="20">
        <v>411</v>
      </c>
      <c r="AN436" s="20">
        <v>14007.245098220072</v>
      </c>
      <c r="AO436" s="20">
        <v>92.754901779928332</v>
      </c>
      <c r="AP436"/>
      <c r="AQ436"/>
      <c r="AR436"/>
      <c r="AS436"/>
      <c r="AT436"/>
      <c r="AU436"/>
      <c r="AY436" s="20">
        <v>410</v>
      </c>
      <c r="AZ436" s="20">
        <v>13242.595433750648</v>
      </c>
      <c r="BA436" s="20">
        <v>-1142.5954337506482</v>
      </c>
      <c r="BB436"/>
      <c r="BC436"/>
      <c r="BD436"/>
      <c r="BE436"/>
      <c r="BF436"/>
      <c r="BG436"/>
      <c r="BL436" s="20">
        <v>409</v>
      </c>
      <c r="BM436" s="20">
        <v>13303.029665686819</v>
      </c>
      <c r="BN436" s="20">
        <v>1696.9703343131805</v>
      </c>
      <c r="BO436"/>
      <c r="BP436"/>
      <c r="BQ436"/>
      <c r="BR436"/>
      <c r="BS436"/>
      <c r="BT436"/>
    </row>
    <row r="437" spans="1:72" ht="15" thickBot="1" x14ac:dyDescent="0.4">
      <c r="A437" s="4"/>
      <c r="N437" s="4"/>
      <c r="T437" s="20">
        <v>412</v>
      </c>
      <c r="U437" s="20">
        <v>13982.51134175398</v>
      </c>
      <c r="V437" s="20">
        <v>117.48865824602035</v>
      </c>
      <c r="W437"/>
      <c r="X437"/>
      <c r="Y437"/>
      <c r="Z437"/>
      <c r="AA437"/>
      <c r="AB437"/>
      <c r="AE437" s="4"/>
      <c r="AM437" s="21">
        <v>412</v>
      </c>
      <c r="AN437" s="21">
        <v>11023.272513737858</v>
      </c>
      <c r="AO437" s="21">
        <v>-873.27251373785839</v>
      </c>
      <c r="AP437"/>
      <c r="AQ437"/>
      <c r="AR437"/>
      <c r="AS437"/>
      <c r="AT437"/>
      <c r="AU437"/>
      <c r="AY437" s="20">
        <v>411</v>
      </c>
      <c r="AZ437" s="20">
        <v>13500.236655507113</v>
      </c>
      <c r="BA437" s="20">
        <v>599.76334449288697</v>
      </c>
      <c r="BB437"/>
      <c r="BC437"/>
      <c r="BD437"/>
      <c r="BE437"/>
      <c r="BF437"/>
      <c r="BG437"/>
      <c r="BL437" s="20">
        <v>410</v>
      </c>
      <c r="BM437" s="20">
        <v>13303.029665686819</v>
      </c>
      <c r="BN437" s="20">
        <v>-1203.0296656868195</v>
      </c>
      <c r="BO437"/>
      <c r="BP437"/>
      <c r="BQ437"/>
      <c r="BR437"/>
      <c r="BS437"/>
      <c r="BT437"/>
    </row>
    <row r="438" spans="1:72" ht="15" thickBot="1" x14ac:dyDescent="0.4">
      <c r="A438" s="4"/>
      <c r="N438" s="4"/>
      <c r="T438" s="21">
        <v>413</v>
      </c>
      <c r="U438" s="21">
        <v>11085.756835290724</v>
      </c>
      <c r="V438" s="21">
        <v>-935.75683529072376</v>
      </c>
      <c r="W438"/>
      <c r="X438"/>
      <c r="Y438"/>
      <c r="Z438"/>
      <c r="AA438"/>
      <c r="AB438"/>
      <c r="AE438" s="4"/>
      <c r="AY438" s="21">
        <v>412</v>
      </c>
      <c r="AZ438" s="21">
        <v>11661.006232249209</v>
      </c>
      <c r="BA438" s="21">
        <v>-1511.0062322492086</v>
      </c>
      <c r="BB438"/>
      <c r="BC438"/>
      <c r="BD438"/>
      <c r="BE438"/>
      <c r="BF438"/>
      <c r="BG438"/>
      <c r="BL438" s="20">
        <v>411</v>
      </c>
      <c r="BM438" s="20">
        <v>13589.862036715167</v>
      </c>
      <c r="BN438" s="20">
        <v>510.13796328483295</v>
      </c>
      <c r="BO438"/>
      <c r="BP438"/>
      <c r="BQ438"/>
      <c r="BR438"/>
      <c r="BS438"/>
      <c r="BT438"/>
    </row>
    <row r="439" spans="1:72" ht="15" thickBot="1" x14ac:dyDescent="0.4">
      <c r="A439" s="4"/>
      <c r="N439" s="4"/>
      <c r="AE439" s="4"/>
      <c r="BL439" s="21">
        <v>412</v>
      </c>
      <c r="BM439" s="21">
        <v>11291.409783569456</v>
      </c>
      <c r="BN439" s="21">
        <v>-1141.4097835694556</v>
      </c>
      <c r="BO439"/>
      <c r="BP439"/>
      <c r="BQ439"/>
      <c r="BR439"/>
      <c r="BS439"/>
      <c r="BT439"/>
    </row>
    <row r="440" spans="1:72" x14ac:dyDescent="0.35">
      <c r="A440" s="4"/>
      <c r="N440" s="4"/>
      <c r="AE440" s="4"/>
    </row>
    <row r="441" spans="1:72" x14ac:dyDescent="0.35">
      <c r="A441" s="4"/>
      <c r="N441" s="4"/>
      <c r="AE441" s="4"/>
    </row>
    <row r="442" spans="1:72" x14ac:dyDescent="0.35">
      <c r="A442" s="4"/>
      <c r="N442" s="4"/>
      <c r="AE442" s="4"/>
    </row>
    <row r="443" spans="1:72" x14ac:dyDescent="0.35">
      <c r="A443" s="4"/>
      <c r="N443" s="4"/>
      <c r="AE443" s="4"/>
    </row>
    <row r="444" spans="1:72" x14ac:dyDescent="0.35">
      <c r="A444" s="4"/>
      <c r="N444" s="4"/>
      <c r="AE444" s="4"/>
    </row>
    <row r="445" spans="1:72" x14ac:dyDescent="0.35">
      <c r="A445" s="4"/>
      <c r="N445" s="4"/>
      <c r="AE445" s="4"/>
    </row>
    <row r="446" spans="1:72" x14ac:dyDescent="0.35">
      <c r="A446" s="4"/>
      <c r="N446" s="4"/>
      <c r="AE446" s="4"/>
    </row>
    <row r="447" spans="1:72" x14ac:dyDescent="0.35">
      <c r="A447" s="4"/>
      <c r="N447" s="4"/>
      <c r="AE447" s="4"/>
    </row>
    <row r="448" spans="1:72" x14ac:dyDescent="0.35">
      <c r="A448" s="4"/>
      <c r="N448" s="4"/>
      <c r="AE448" s="4"/>
    </row>
    <row r="449" spans="1:31" x14ac:dyDescent="0.35">
      <c r="A449" s="4"/>
      <c r="N449" s="4"/>
      <c r="AE449" s="4"/>
    </row>
    <row r="450" spans="1:31" x14ac:dyDescent="0.35">
      <c r="A450" s="4"/>
      <c r="N450" s="4"/>
      <c r="AE450" s="4"/>
    </row>
    <row r="451" spans="1:31" x14ac:dyDescent="0.35">
      <c r="A451" s="4"/>
      <c r="N451" s="4"/>
      <c r="AE451" s="4"/>
    </row>
    <row r="452" spans="1:31" x14ac:dyDescent="0.35">
      <c r="A452" s="4"/>
      <c r="N452" s="4"/>
      <c r="AE452" s="4"/>
    </row>
    <row r="453" spans="1:31" x14ac:dyDescent="0.35">
      <c r="A453" s="4"/>
      <c r="N453" s="4"/>
      <c r="AE453" s="4"/>
    </row>
    <row r="454" spans="1:31" x14ac:dyDescent="0.35">
      <c r="A454" s="4"/>
      <c r="N454" s="4"/>
      <c r="AE454" s="4"/>
    </row>
    <row r="455" spans="1:31" x14ac:dyDescent="0.35">
      <c r="A455" s="4"/>
      <c r="N455" s="4"/>
      <c r="AE455" s="4"/>
    </row>
    <row r="456" spans="1:31" x14ac:dyDescent="0.35">
      <c r="A456" s="4"/>
      <c r="N456" s="4"/>
      <c r="AE456" s="4"/>
    </row>
    <row r="457" spans="1:31" x14ac:dyDescent="0.35">
      <c r="A457" s="4"/>
      <c r="N457" s="4"/>
      <c r="AE457" s="4"/>
    </row>
    <row r="458" spans="1:31" x14ac:dyDescent="0.35">
      <c r="A458" s="4"/>
      <c r="N458" s="4"/>
      <c r="AE458" s="4"/>
    </row>
    <row r="459" spans="1:31" x14ac:dyDescent="0.35">
      <c r="A459" s="4"/>
      <c r="N459" s="4"/>
      <c r="AE459" s="4"/>
    </row>
    <row r="460" spans="1:31" x14ac:dyDescent="0.35">
      <c r="A460" s="4"/>
      <c r="N460" s="4"/>
      <c r="AE460" s="4"/>
    </row>
    <row r="461" spans="1:31" x14ac:dyDescent="0.35">
      <c r="A461" s="4"/>
      <c r="N461" s="4"/>
      <c r="AE461" s="4"/>
    </row>
    <row r="462" spans="1:31" x14ac:dyDescent="0.35">
      <c r="A462" s="4"/>
      <c r="N462" s="4"/>
      <c r="AE462" s="4"/>
    </row>
    <row r="463" spans="1:31" x14ac:dyDescent="0.35">
      <c r="A463" s="4"/>
      <c r="N463" s="4"/>
      <c r="AE463" s="4"/>
    </row>
    <row r="464" spans="1:31" x14ac:dyDescent="0.35">
      <c r="A464" s="4"/>
      <c r="N464" s="4"/>
      <c r="AE464" s="4"/>
    </row>
    <row r="465" spans="1:31" x14ac:dyDescent="0.35">
      <c r="A465" s="4"/>
      <c r="N465" s="4"/>
      <c r="AE465" s="4"/>
    </row>
    <row r="466" spans="1:31" x14ac:dyDescent="0.35">
      <c r="A466" s="4"/>
      <c r="N466" s="4"/>
      <c r="AE466" s="4"/>
    </row>
    <row r="467" spans="1:31" x14ac:dyDescent="0.35">
      <c r="A467" s="4"/>
      <c r="N467" s="4"/>
      <c r="AE467" s="4"/>
    </row>
    <row r="468" spans="1:31" x14ac:dyDescent="0.35">
      <c r="A468" s="4"/>
      <c r="N468" s="4"/>
      <c r="AE468" s="4"/>
    </row>
    <row r="469" spans="1:31" x14ac:dyDescent="0.35">
      <c r="A469" s="4"/>
      <c r="N469" s="4"/>
      <c r="AE469" s="4"/>
    </row>
    <row r="470" spans="1:31" x14ac:dyDescent="0.35">
      <c r="A470" s="4"/>
      <c r="N470" s="4"/>
      <c r="AE470" s="4"/>
    </row>
    <row r="471" spans="1:31" x14ac:dyDescent="0.35">
      <c r="A471" s="4"/>
      <c r="N471" s="4"/>
      <c r="AE471" s="4"/>
    </row>
    <row r="472" spans="1:31" x14ac:dyDescent="0.35">
      <c r="A472" s="4"/>
      <c r="N472" s="4"/>
      <c r="AE472" s="4"/>
    </row>
    <row r="473" spans="1:31" x14ac:dyDescent="0.35">
      <c r="A473" s="4"/>
      <c r="N473" s="4"/>
      <c r="AE473" s="4"/>
    </row>
    <row r="474" spans="1:31" x14ac:dyDescent="0.35">
      <c r="A474" s="4"/>
      <c r="N474" s="4"/>
      <c r="AE474" s="4"/>
    </row>
    <row r="475" spans="1:31" x14ac:dyDescent="0.35">
      <c r="A475" s="4"/>
      <c r="N475" s="4"/>
      <c r="AE475" s="4"/>
    </row>
    <row r="476" spans="1:31" x14ac:dyDescent="0.35">
      <c r="A476" s="4"/>
      <c r="N476" s="4"/>
      <c r="AE476" s="4"/>
    </row>
    <row r="477" spans="1:31" x14ac:dyDescent="0.35">
      <c r="A477" s="4"/>
      <c r="N477" s="4"/>
      <c r="AE477" s="4"/>
    </row>
    <row r="478" spans="1:31" x14ac:dyDescent="0.35">
      <c r="A478" s="4"/>
      <c r="N478" s="4"/>
      <c r="AE478" s="4"/>
    </row>
    <row r="479" spans="1:31" x14ac:dyDescent="0.35">
      <c r="A479" s="4"/>
      <c r="N479" s="4"/>
      <c r="AE479" s="4"/>
    </row>
    <row r="480" spans="1:31" x14ac:dyDescent="0.35">
      <c r="A480" s="4"/>
      <c r="N480" s="4"/>
      <c r="AE480" s="4"/>
    </row>
    <row r="481" spans="1:31" x14ac:dyDescent="0.35">
      <c r="A481" s="4"/>
      <c r="N481" s="4"/>
      <c r="AE481" s="4"/>
    </row>
    <row r="482" spans="1:31" x14ac:dyDescent="0.35">
      <c r="A482" s="4"/>
      <c r="N482" s="4"/>
      <c r="AE482" s="4"/>
    </row>
    <row r="483" spans="1:31" x14ac:dyDescent="0.35">
      <c r="A483" s="4"/>
      <c r="N483" s="4"/>
      <c r="AE483" s="4"/>
    </row>
    <row r="484" spans="1:31" x14ac:dyDescent="0.35">
      <c r="A484" s="4"/>
      <c r="N484" s="4"/>
      <c r="AE484" s="4"/>
    </row>
    <row r="485" spans="1:31" x14ac:dyDescent="0.35">
      <c r="A485" s="4"/>
      <c r="N485" s="4"/>
      <c r="AE485" s="4"/>
    </row>
    <row r="486" spans="1:31" x14ac:dyDescent="0.35">
      <c r="A486" s="4"/>
      <c r="N486" s="4"/>
      <c r="AE486" s="4"/>
    </row>
    <row r="487" spans="1:31" x14ac:dyDescent="0.35">
      <c r="A487" s="4"/>
      <c r="N487" s="4"/>
      <c r="AE487" s="4"/>
    </row>
    <row r="488" spans="1:31" x14ac:dyDescent="0.35">
      <c r="A488" s="4"/>
      <c r="N488" s="4"/>
      <c r="AE488" s="4"/>
    </row>
    <row r="489" spans="1:31" x14ac:dyDescent="0.35">
      <c r="A489" s="4"/>
      <c r="N489" s="4"/>
      <c r="AE489" s="4"/>
    </row>
    <row r="490" spans="1:31" x14ac:dyDescent="0.35">
      <c r="A490" s="4"/>
      <c r="N490" s="4"/>
      <c r="AE490" s="4"/>
    </row>
    <row r="491" spans="1:31" x14ac:dyDescent="0.35">
      <c r="A491" s="4"/>
      <c r="N491" s="4"/>
      <c r="AE491" s="4"/>
    </row>
    <row r="492" spans="1:31" x14ac:dyDescent="0.35">
      <c r="A492" s="4"/>
      <c r="N492" s="4"/>
      <c r="AE492" s="4"/>
    </row>
    <row r="493" spans="1:31" x14ac:dyDescent="0.35">
      <c r="A493" s="4"/>
      <c r="N493" s="4"/>
      <c r="AE493" s="4"/>
    </row>
    <row r="494" spans="1:31" x14ac:dyDescent="0.35">
      <c r="A494" s="4"/>
      <c r="N494" s="4"/>
      <c r="AE494" s="4"/>
    </row>
    <row r="495" spans="1:31" x14ac:dyDescent="0.35">
      <c r="A495" s="4"/>
      <c r="N495" s="4"/>
      <c r="AE495" s="4"/>
    </row>
    <row r="496" spans="1:31" x14ac:dyDescent="0.35">
      <c r="A496" s="4"/>
      <c r="N496" s="4"/>
      <c r="AE496" s="4"/>
    </row>
    <row r="497" spans="1:31" x14ac:dyDescent="0.35">
      <c r="A497" s="4"/>
      <c r="N497" s="4"/>
      <c r="AE497" s="4"/>
    </row>
    <row r="498" spans="1:31" x14ac:dyDescent="0.35">
      <c r="A498" s="4"/>
      <c r="N498" s="4"/>
      <c r="AE498" s="4"/>
    </row>
    <row r="499" spans="1:31" x14ac:dyDescent="0.35">
      <c r="A499" s="4"/>
      <c r="N499" s="4"/>
      <c r="AE499" s="4"/>
    </row>
    <row r="500" spans="1:31" x14ac:dyDescent="0.35">
      <c r="A500" s="4"/>
      <c r="N500" s="4"/>
      <c r="AE500" s="4"/>
    </row>
    <row r="501" spans="1:31" x14ac:dyDescent="0.35">
      <c r="A501" s="4"/>
      <c r="N501" s="4"/>
      <c r="AE501" s="4"/>
    </row>
    <row r="502" spans="1:31" x14ac:dyDescent="0.35">
      <c r="A502" s="4"/>
      <c r="N502" s="4"/>
      <c r="AE502" s="4"/>
    </row>
    <row r="503" spans="1:31" x14ac:dyDescent="0.35">
      <c r="A503" s="4"/>
      <c r="N503" s="4"/>
      <c r="AE503" s="4"/>
    </row>
    <row r="504" spans="1:31" x14ac:dyDescent="0.35">
      <c r="A504" s="4"/>
      <c r="N504" s="4"/>
      <c r="AE504" s="4"/>
    </row>
    <row r="505" spans="1:31" x14ac:dyDescent="0.35">
      <c r="A505" s="4"/>
      <c r="N505" s="4"/>
      <c r="AE505" s="4"/>
    </row>
    <row r="506" spans="1:31" x14ac:dyDescent="0.35">
      <c r="A506" s="4"/>
      <c r="N506" s="4"/>
      <c r="AE506" s="4"/>
    </row>
    <row r="507" spans="1:31" x14ac:dyDescent="0.35">
      <c r="A507" s="4"/>
      <c r="N507" s="4"/>
      <c r="AE507" s="4"/>
    </row>
    <row r="508" spans="1:31" x14ac:dyDescent="0.35">
      <c r="A508" s="4"/>
      <c r="N508" s="4"/>
      <c r="AE508" s="4"/>
    </row>
    <row r="509" spans="1:31" x14ac:dyDescent="0.35">
      <c r="A509" s="4"/>
      <c r="N509" s="4"/>
      <c r="AE509" s="4"/>
    </row>
    <row r="510" spans="1:31" x14ac:dyDescent="0.35">
      <c r="A510" s="4"/>
      <c r="N510" s="4"/>
      <c r="AE510" s="4"/>
    </row>
    <row r="511" spans="1:31" x14ac:dyDescent="0.35">
      <c r="A511" s="4"/>
      <c r="N511" s="4"/>
      <c r="AE511" s="4"/>
    </row>
    <row r="512" spans="1:31" x14ac:dyDescent="0.35">
      <c r="A512" s="4"/>
      <c r="N512" s="4"/>
      <c r="AE512" s="4"/>
    </row>
    <row r="513" spans="1:31" x14ac:dyDescent="0.35">
      <c r="A513" s="4"/>
      <c r="N513" s="4"/>
      <c r="AE513" s="4"/>
    </row>
    <row r="514" spans="1:31" x14ac:dyDescent="0.35">
      <c r="A514" s="4"/>
      <c r="N514" s="4"/>
      <c r="AE514" s="4"/>
    </row>
    <row r="515" spans="1:31" x14ac:dyDescent="0.35">
      <c r="A515" s="4"/>
      <c r="N515" s="4"/>
      <c r="AE515" s="4"/>
    </row>
    <row r="516" spans="1:31" x14ac:dyDescent="0.35">
      <c r="A516" s="4"/>
      <c r="N516" s="4"/>
      <c r="AE516" s="4"/>
    </row>
    <row r="517" spans="1:31" x14ac:dyDescent="0.35">
      <c r="A517" s="4"/>
      <c r="N517" s="4"/>
      <c r="AE517" s="4"/>
    </row>
    <row r="518" spans="1:31" x14ac:dyDescent="0.35">
      <c r="A518" s="4"/>
      <c r="N518" s="4"/>
      <c r="AE518" s="4"/>
    </row>
    <row r="519" spans="1:31" x14ac:dyDescent="0.35">
      <c r="A519" s="4"/>
      <c r="N519" s="4"/>
      <c r="AE519" s="4"/>
    </row>
    <row r="520" spans="1:31" x14ac:dyDescent="0.35">
      <c r="A520" s="4"/>
      <c r="N520" s="4"/>
      <c r="AE520" s="4"/>
    </row>
    <row r="521" spans="1:31" x14ac:dyDescent="0.35">
      <c r="A521" s="4"/>
      <c r="N521" s="4"/>
      <c r="AE521" s="4"/>
    </row>
    <row r="522" spans="1:31" x14ac:dyDescent="0.35">
      <c r="A522" s="4"/>
      <c r="N522" s="4"/>
      <c r="AE522" s="4"/>
    </row>
    <row r="523" spans="1:31" x14ac:dyDescent="0.35">
      <c r="A523" s="4"/>
      <c r="N523" s="4"/>
      <c r="AE523" s="4"/>
    </row>
    <row r="524" spans="1:31" x14ac:dyDescent="0.35">
      <c r="A524" s="4"/>
      <c r="N524" s="4"/>
      <c r="AE524" s="4"/>
    </row>
    <row r="525" spans="1:31" x14ac:dyDescent="0.35">
      <c r="A525" s="4"/>
      <c r="N525" s="4"/>
      <c r="AE525" s="4"/>
    </row>
    <row r="526" spans="1:31" x14ac:dyDescent="0.35">
      <c r="A526" s="4"/>
      <c r="N526" s="4"/>
      <c r="AE526" s="4"/>
    </row>
    <row r="527" spans="1:31" x14ac:dyDescent="0.35">
      <c r="A527" s="4"/>
      <c r="N527" s="4"/>
      <c r="AE527" s="4"/>
    </row>
    <row r="528" spans="1:31" x14ac:dyDescent="0.35">
      <c r="A528" s="4"/>
      <c r="N528" s="4"/>
      <c r="AE528" s="4"/>
    </row>
    <row r="529" spans="1:31" x14ac:dyDescent="0.35">
      <c r="A529" s="4"/>
      <c r="N529" s="4"/>
      <c r="AE529" s="4"/>
    </row>
    <row r="530" spans="1:31" x14ac:dyDescent="0.35">
      <c r="A530" s="4"/>
      <c r="N530" s="4"/>
      <c r="AE530" s="4"/>
    </row>
    <row r="531" spans="1:31" x14ac:dyDescent="0.35">
      <c r="A531" s="4"/>
      <c r="N531" s="4"/>
      <c r="AE531" s="4"/>
    </row>
    <row r="532" spans="1:31" x14ac:dyDescent="0.35">
      <c r="A532" s="4"/>
      <c r="N532" s="4"/>
      <c r="AE532" s="4"/>
    </row>
    <row r="533" spans="1:31" x14ac:dyDescent="0.35">
      <c r="A533" s="4"/>
      <c r="N533" s="4"/>
      <c r="AE533" s="4"/>
    </row>
    <row r="534" spans="1:31" x14ac:dyDescent="0.35">
      <c r="A534" s="4"/>
      <c r="N534" s="4"/>
      <c r="AE534" s="4"/>
    </row>
    <row r="535" spans="1:31" x14ac:dyDescent="0.35">
      <c r="A535" s="4"/>
      <c r="N535" s="4"/>
      <c r="AE535" s="4"/>
    </row>
    <row r="536" spans="1:31" x14ac:dyDescent="0.35">
      <c r="A536" s="4"/>
      <c r="N536" s="4"/>
      <c r="AE536" s="4"/>
    </row>
    <row r="537" spans="1:31" x14ac:dyDescent="0.35">
      <c r="A537" s="4"/>
      <c r="N537" s="4"/>
      <c r="AE537" s="4"/>
    </row>
    <row r="538" spans="1:31" x14ac:dyDescent="0.35">
      <c r="A538" s="4"/>
      <c r="N538" s="4"/>
      <c r="AE538" s="4"/>
    </row>
    <row r="539" spans="1:31" x14ac:dyDescent="0.35">
      <c r="A539" s="4"/>
      <c r="N539" s="4"/>
      <c r="AE539" s="4"/>
    </row>
    <row r="540" spans="1:31" x14ac:dyDescent="0.35">
      <c r="A540" s="4"/>
      <c r="N540" s="4"/>
      <c r="AE540" s="4"/>
    </row>
    <row r="541" spans="1:31" x14ac:dyDescent="0.35">
      <c r="A541" s="4"/>
      <c r="N541" s="4"/>
      <c r="AE541" s="4"/>
    </row>
    <row r="542" spans="1:31" x14ac:dyDescent="0.35">
      <c r="A542" s="4"/>
      <c r="N542" s="4"/>
      <c r="AE542" s="4"/>
    </row>
    <row r="543" spans="1:31" x14ac:dyDescent="0.35">
      <c r="A543" s="4"/>
      <c r="N543" s="4"/>
      <c r="AE543" s="4"/>
    </row>
    <row r="544" spans="1:31" x14ac:dyDescent="0.35">
      <c r="A544" s="4"/>
      <c r="N544" s="4"/>
      <c r="AE544" s="4"/>
    </row>
    <row r="545" spans="1:31" x14ac:dyDescent="0.35">
      <c r="A545" s="4"/>
      <c r="N545" s="4"/>
      <c r="AE545" s="4"/>
    </row>
    <row r="546" spans="1:31" x14ac:dyDescent="0.35">
      <c r="A546" s="4"/>
      <c r="N546" s="4"/>
      <c r="AE546" s="4"/>
    </row>
    <row r="547" spans="1:31" x14ac:dyDescent="0.35">
      <c r="A547" s="4"/>
      <c r="N547" s="4"/>
      <c r="AE547" s="4"/>
    </row>
    <row r="548" spans="1:31" x14ac:dyDescent="0.35">
      <c r="A548" s="4"/>
      <c r="N548" s="4"/>
      <c r="AE548" s="4"/>
    </row>
    <row r="549" spans="1:31" x14ac:dyDescent="0.35">
      <c r="A549" s="4"/>
      <c r="N549" s="4"/>
      <c r="AE549" s="4"/>
    </row>
    <row r="550" spans="1:31" x14ac:dyDescent="0.35">
      <c r="A550" s="4"/>
      <c r="N550" s="4"/>
      <c r="AE550" s="4"/>
    </row>
    <row r="551" spans="1:31" x14ac:dyDescent="0.35">
      <c r="A551" s="4"/>
      <c r="N551" s="4"/>
      <c r="AE551" s="4"/>
    </row>
    <row r="552" spans="1:31" x14ac:dyDescent="0.35">
      <c r="A552" s="4"/>
      <c r="N552" s="4"/>
      <c r="AE552" s="4"/>
    </row>
    <row r="553" spans="1:31" x14ac:dyDescent="0.35">
      <c r="A553" s="4"/>
      <c r="N553" s="4"/>
      <c r="AE553" s="4"/>
    </row>
    <row r="554" spans="1:31" x14ac:dyDescent="0.35">
      <c r="A554" s="4"/>
      <c r="N554" s="4"/>
      <c r="AE554" s="4"/>
    </row>
    <row r="555" spans="1:31" x14ac:dyDescent="0.35">
      <c r="A555" s="4"/>
      <c r="N555" s="4"/>
      <c r="AE555" s="4"/>
    </row>
    <row r="556" spans="1:31" x14ac:dyDescent="0.35">
      <c r="A556" s="4"/>
      <c r="N556" s="4"/>
      <c r="AE556" s="4"/>
    </row>
    <row r="557" spans="1:31" x14ac:dyDescent="0.35">
      <c r="A557" s="4"/>
      <c r="N557" s="4"/>
      <c r="AE557" s="4"/>
    </row>
    <row r="558" spans="1:31" x14ac:dyDescent="0.35">
      <c r="A558" s="4"/>
      <c r="N558" s="4"/>
      <c r="AE558" s="4"/>
    </row>
    <row r="559" spans="1:31" x14ac:dyDescent="0.35">
      <c r="A559" s="4"/>
      <c r="N559" s="4"/>
      <c r="AE559" s="4"/>
    </row>
    <row r="560" spans="1:31" x14ac:dyDescent="0.35">
      <c r="A560" s="4"/>
      <c r="N560" s="4"/>
      <c r="AE560" s="4"/>
    </row>
    <row r="561" spans="1:31" x14ac:dyDescent="0.35">
      <c r="A561" s="4"/>
      <c r="N561" s="4"/>
      <c r="AE561" s="4"/>
    </row>
    <row r="562" spans="1:31" x14ac:dyDescent="0.35">
      <c r="A562" s="4"/>
      <c r="N562" s="4"/>
      <c r="AE562" s="4"/>
    </row>
    <row r="563" spans="1:31" x14ac:dyDescent="0.35">
      <c r="A563" s="4"/>
      <c r="N563" s="4"/>
      <c r="AE563" s="4"/>
    </row>
    <row r="564" spans="1:31" x14ac:dyDescent="0.35">
      <c r="A564" s="4"/>
      <c r="N564" s="4"/>
      <c r="AE564" s="4"/>
    </row>
    <row r="565" spans="1:31" x14ac:dyDescent="0.35">
      <c r="A565" s="4"/>
      <c r="N565" s="4"/>
      <c r="AE565" s="4"/>
    </row>
    <row r="566" spans="1:31" x14ac:dyDescent="0.35">
      <c r="A566" s="4"/>
      <c r="N566" s="4"/>
      <c r="AE566" s="4"/>
    </row>
    <row r="567" spans="1:31" x14ac:dyDescent="0.35">
      <c r="A567" s="4"/>
      <c r="N567" s="4"/>
      <c r="AE567" s="4"/>
    </row>
    <row r="568" spans="1:31" x14ac:dyDescent="0.35">
      <c r="A568" s="4"/>
      <c r="N568" s="4"/>
      <c r="AE568" s="4"/>
    </row>
    <row r="569" spans="1:31" x14ac:dyDescent="0.35">
      <c r="A569" s="4"/>
      <c r="N569" s="4"/>
      <c r="AE569" s="4"/>
    </row>
    <row r="570" spans="1:31" x14ac:dyDescent="0.35">
      <c r="A570" s="4"/>
      <c r="N570" s="4"/>
      <c r="AE570" s="4"/>
    </row>
    <row r="571" spans="1:31" x14ac:dyDescent="0.35">
      <c r="A571" s="4"/>
      <c r="N571" s="4"/>
      <c r="AE571" s="4"/>
    </row>
    <row r="572" spans="1:31" x14ac:dyDescent="0.35">
      <c r="A572" s="4"/>
      <c r="N572" s="4"/>
      <c r="AE572" s="4"/>
    </row>
    <row r="573" spans="1:31" x14ac:dyDescent="0.35">
      <c r="A573" s="4"/>
      <c r="N573" s="4"/>
      <c r="AE573" s="4"/>
    </row>
    <row r="574" spans="1:31" x14ac:dyDescent="0.35">
      <c r="A574" s="4"/>
      <c r="N574" s="4"/>
      <c r="AE574" s="4"/>
    </row>
    <row r="575" spans="1:31" x14ac:dyDescent="0.35">
      <c r="A575" s="4"/>
      <c r="N575" s="4"/>
      <c r="AE575" s="4"/>
    </row>
    <row r="576" spans="1:31" x14ac:dyDescent="0.35">
      <c r="A576" s="4"/>
      <c r="N576" s="4"/>
      <c r="AE576" s="4"/>
    </row>
    <row r="577" spans="1:31" x14ac:dyDescent="0.35">
      <c r="A577" s="4"/>
      <c r="N577" s="4"/>
      <c r="AE577" s="4"/>
    </row>
    <row r="578" spans="1:31" x14ac:dyDescent="0.35">
      <c r="A578" s="4"/>
      <c r="N578" s="4"/>
      <c r="AE578" s="4"/>
    </row>
    <row r="579" spans="1:31" x14ac:dyDescent="0.35">
      <c r="A579" s="4"/>
      <c r="N579" s="4"/>
      <c r="AE579" s="4"/>
    </row>
    <row r="580" spans="1:31" x14ac:dyDescent="0.35">
      <c r="A580" s="4"/>
      <c r="N580" s="4"/>
      <c r="AE580" s="4"/>
    </row>
    <row r="581" spans="1:31" x14ac:dyDescent="0.35">
      <c r="A581" s="4"/>
      <c r="N581" s="4"/>
      <c r="AE581" s="4"/>
    </row>
    <row r="582" spans="1:31" x14ac:dyDescent="0.35">
      <c r="A582" s="4"/>
      <c r="N582" s="4"/>
      <c r="AE582" s="4"/>
    </row>
    <row r="583" spans="1:31" x14ac:dyDescent="0.35">
      <c r="A583" s="4"/>
      <c r="N583" s="4"/>
      <c r="AE583" s="4"/>
    </row>
    <row r="584" spans="1:31" x14ac:dyDescent="0.35">
      <c r="A584" s="4"/>
      <c r="N584" s="4"/>
      <c r="AE584" s="4"/>
    </row>
    <row r="585" spans="1:31" x14ac:dyDescent="0.35">
      <c r="A585" s="4"/>
      <c r="N585" s="4"/>
      <c r="AE585" s="4"/>
    </row>
    <row r="586" spans="1:31" x14ac:dyDescent="0.35">
      <c r="A586" s="4"/>
      <c r="N586" s="4"/>
      <c r="AE586" s="4"/>
    </row>
    <row r="587" spans="1:31" x14ac:dyDescent="0.35">
      <c r="A587" s="4"/>
      <c r="N587" s="4"/>
      <c r="AE587" s="4"/>
    </row>
    <row r="588" spans="1:31" x14ac:dyDescent="0.35">
      <c r="A588" s="4"/>
      <c r="N588" s="4"/>
      <c r="AE588" s="4"/>
    </row>
    <row r="589" spans="1:31" x14ac:dyDescent="0.35">
      <c r="A589" s="4"/>
      <c r="N589" s="4"/>
      <c r="AE589" s="4"/>
    </row>
    <row r="590" spans="1:31" x14ac:dyDescent="0.35">
      <c r="A590" s="4"/>
      <c r="N590" s="4"/>
      <c r="AE590" s="4"/>
    </row>
    <row r="591" spans="1:31" x14ac:dyDescent="0.35">
      <c r="A591" s="4"/>
      <c r="N591" s="4"/>
      <c r="AE591" s="4"/>
    </row>
    <row r="592" spans="1:31" x14ac:dyDescent="0.35">
      <c r="A592" s="4"/>
      <c r="N592" s="4"/>
      <c r="AE592" s="4"/>
    </row>
    <row r="593" spans="1:31" x14ac:dyDescent="0.35">
      <c r="A593" s="4"/>
      <c r="N593" s="4"/>
      <c r="AE593" s="4"/>
    </row>
    <row r="594" spans="1:31" x14ac:dyDescent="0.35">
      <c r="A594" s="4"/>
      <c r="N594" s="4"/>
      <c r="AE594" s="4"/>
    </row>
    <row r="595" spans="1:31" x14ac:dyDescent="0.35">
      <c r="A595" s="4"/>
      <c r="N595" s="4"/>
      <c r="AE595" s="4"/>
    </row>
    <row r="596" spans="1:31" x14ac:dyDescent="0.35">
      <c r="A596" s="4"/>
      <c r="N596" s="4"/>
      <c r="AE596" s="4"/>
    </row>
    <row r="597" spans="1:31" x14ac:dyDescent="0.35">
      <c r="A597" s="4"/>
      <c r="N597" s="4"/>
      <c r="AE597" s="4"/>
    </row>
    <row r="598" spans="1:31" x14ac:dyDescent="0.35">
      <c r="A598" s="4"/>
      <c r="N598" s="4"/>
      <c r="AE598" s="4"/>
    </row>
    <row r="599" spans="1:31" x14ac:dyDescent="0.35">
      <c r="A599" s="4"/>
      <c r="N599" s="4"/>
      <c r="AE599" s="4"/>
    </row>
    <row r="600" spans="1:31" x14ac:dyDescent="0.35">
      <c r="A600" s="4"/>
      <c r="N600" s="4"/>
      <c r="AE600" s="4"/>
    </row>
    <row r="601" spans="1:31" x14ac:dyDescent="0.35">
      <c r="A601" s="4"/>
      <c r="N601" s="4"/>
      <c r="AE601" s="4"/>
    </row>
    <row r="602" spans="1:31" x14ac:dyDescent="0.35">
      <c r="A602" s="4"/>
      <c r="N602" s="4"/>
      <c r="AE602" s="4"/>
    </row>
    <row r="603" spans="1:31" x14ac:dyDescent="0.35">
      <c r="A603" s="4"/>
      <c r="N603" s="4"/>
      <c r="AE603" s="4"/>
    </row>
    <row r="604" spans="1:31" x14ac:dyDescent="0.35">
      <c r="A604" s="4"/>
      <c r="N604" s="4"/>
      <c r="AE604" s="4"/>
    </row>
    <row r="605" spans="1:31" x14ac:dyDescent="0.35">
      <c r="A605" s="4"/>
      <c r="N605" s="4"/>
      <c r="AE605" s="4"/>
    </row>
    <row r="606" spans="1:31" x14ac:dyDescent="0.35">
      <c r="A606" s="4"/>
      <c r="N606" s="4"/>
      <c r="AE606" s="4"/>
    </row>
    <row r="607" spans="1:31" x14ac:dyDescent="0.35">
      <c r="A607" s="4"/>
      <c r="N607" s="4"/>
      <c r="AE607" s="4"/>
    </row>
    <row r="608" spans="1:31" x14ac:dyDescent="0.35">
      <c r="A608" s="4"/>
      <c r="N608" s="4"/>
      <c r="AE608" s="4"/>
    </row>
    <row r="609" spans="1:31" x14ac:dyDescent="0.35">
      <c r="A609" s="4"/>
      <c r="N609" s="4"/>
      <c r="AE609" s="4"/>
    </row>
    <row r="610" spans="1:31" x14ac:dyDescent="0.35">
      <c r="A610" s="4"/>
      <c r="N610" s="4"/>
      <c r="AE610" s="4"/>
    </row>
    <row r="611" spans="1:31" x14ac:dyDescent="0.35">
      <c r="A611" s="4"/>
      <c r="N611" s="4"/>
      <c r="AE611" s="4"/>
    </row>
    <row r="612" spans="1:31" x14ac:dyDescent="0.35">
      <c r="A612" s="4"/>
      <c r="N612" s="4"/>
      <c r="AE612" s="4"/>
    </row>
    <row r="613" spans="1:31" x14ac:dyDescent="0.35">
      <c r="A613" s="4"/>
      <c r="N613" s="4"/>
      <c r="AE613" s="4"/>
    </row>
    <row r="614" spans="1:31" x14ac:dyDescent="0.35">
      <c r="A614" s="4"/>
      <c r="N614" s="4"/>
      <c r="AE614" s="4"/>
    </row>
    <row r="615" spans="1:31" x14ac:dyDescent="0.35">
      <c r="A615" s="4"/>
      <c r="N615" s="4"/>
      <c r="AE615" s="4"/>
    </row>
    <row r="616" spans="1:31" x14ac:dyDescent="0.35">
      <c r="A616" s="4"/>
      <c r="N616" s="4"/>
      <c r="AE616" s="4"/>
    </row>
    <row r="617" spans="1:31" x14ac:dyDescent="0.35">
      <c r="A617" s="4"/>
      <c r="N617" s="4"/>
      <c r="AE617" s="4"/>
    </row>
    <row r="618" spans="1:31" x14ac:dyDescent="0.35">
      <c r="A618" s="4"/>
      <c r="N618" s="4"/>
      <c r="AE618" s="4"/>
    </row>
    <row r="619" spans="1:31" x14ac:dyDescent="0.35">
      <c r="A619" s="4"/>
      <c r="N619" s="4"/>
      <c r="AE619" s="4"/>
    </row>
    <row r="620" spans="1:31" x14ac:dyDescent="0.35">
      <c r="A620" s="4"/>
      <c r="N620" s="4"/>
      <c r="AE620" s="4"/>
    </row>
    <row r="621" spans="1:31" x14ac:dyDescent="0.35">
      <c r="A621" s="4"/>
      <c r="N621" s="4"/>
      <c r="AE621" s="4"/>
    </row>
    <row r="622" spans="1:31" x14ac:dyDescent="0.35">
      <c r="A622" s="4"/>
      <c r="N622" s="4"/>
      <c r="AE622" s="4"/>
    </row>
    <row r="623" spans="1:31" x14ac:dyDescent="0.35">
      <c r="A623" s="4"/>
      <c r="N623" s="4"/>
      <c r="AE623" s="4"/>
    </row>
    <row r="624" spans="1:31" x14ac:dyDescent="0.35">
      <c r="A624" s="4"/>
      <c r="N624" s="4"/>
      <c r="AE624" s="4"/>
    </row>
    <row r="625" spans="1:31" x14ac:dyDescent="0.35">
      <c r="A625" s="4"/>
      <c r="N625" s="4"/>
      <c r="AE625" s="4"/>
    </row>
    <row r="626" spans="1:31" x14ac:dyDescent="0.35">
      <c r="A626" s="4"/>
      <c r="N626" s="4"/>
      <c r="AE626" s="4"/>
    </row>
    <row r="627" spans="1:31" x14ac:dyDescent="0.35">
      <c r="A627" s="4"/>
      <c r="N627" s="4"/>
      <c r="AE627" s="4"/>
    </row>
    <row r="628" spans="1:31" x14ac:dyDescent="0.35">
      <c r="A628" s="4"/>
      <c r="N628" s="4"/>
      <c r="AE628" s="4"/>
    </row>
    <row r="629" spans="1:31" x14ac:dyDescent="0.35">
      <c r="A629" s="4"/>
      <c r="N629" s="4"/>
      <c r="AE629" s="4"/>
    </row>
    <row r="630" spans="1:31" x14ac:dyDescent="0.35">
      <c r="A630" s="4"/>
      <c r="N630" s="4"/>
      <c r="AE630" s="4"/>
    </row>
    <row r="631" spans="1:31" x14ac:dyDescent="0.35">
      <c r="A631" s="4"/>
      <c r="N631" s="4"/>
      <c r="AE631" s="4"/>
    </row>
    <row r="632" spans="1:31" x14ac:dyDescent="0.35">
      <c r="A632" s="4"/>
      <c r="N632" s="4"/>
      <c r="AE632" s="4"/>
    </row>
    <row r="633" spans="1:31" x14ac:dyDescent="0.35">
      <c r="A633" s="4"/>
      <c r="N633" s="4"/>
      <c r="AE633" s="4"/>
    </row>
    <row r="634" spans="1:31" x14ac:dyDescent="0.35">
      <c r="A634" s="4"/>
      <c r="N634" s="4"/>
      <c r="AE634" s="4"/>
    </row>
    <row r="635" spans="1:31" x14ac:dyDescent="0.35">
      <c r="A635" s="4"/>
      <c r="N635" s="4"/>
      <c r="AE635" s="4"/>
    </row>
    <row r="636" spans="1:31" x14ac:dyDescent="0.35">
      <c r="A636" s="4"/>
      <c r="N636" s="4"/>
      <c r="AE636" s="4"/>
    </row>
    <row r="637" spans="1:31" x14ac:dyDescent="0.35">
      <c r="A637" s="4"/>
      <c r="N637" s="4"/>
      <c r="AE637" s="4"/>
    </row>
    <row r="638" spans="1:31" x14ac:dyDescent="0.35">
      <c r="A638" s="4"/>
      <c r="N638" s="4"/>
      <c r="AE638" s="4"/>
    </row>
    <row r="639" spans="1:31" x14ac:dyDescent="0.35">
      <c r="A639" s="4"/>
      <c r="N639" s="4"/>
      <c r="AE639" s="4"/>
    </row>
    <row r="640" spans="1:31" x14ac:dyDescent="0.35">
      <c r="A640" s="4"/>
      <c r="N640" s="4"/>
      <c r="AE640" s="4"/>
    </row>
    <row r="641" spans="1:31" x14ac:dyDescent="0.35">
      <c r="A641" s="4"/>
      <c r="N641" s="4"/>
      <c r="AE641" s="4"/>
    </row>
    <row r="642" spans="1:31" x14ac:dyDescent="0.35">
      <c r="A642" s="4"/>
      <c r="N642" s="4"/>
      <c r="AE642" s="4"/>
    </row>
    <row r="643" spans="1:31" x14ac:dyDescent="0.35">
      <c r="A643" s="4"/>
      <c r="N643" s="4"/>
      <c r="AE643" s="4"/>
    </row>
    <row r="644" spans="1:31" x14ac:dyDescent="0.35">
      <c r="A644" s="4"/>
      <c r="N644" s="4"/>
      <c r="AE644" s="4"/>
    </row>
    <row r="645" spans="1:31" x14ac:dyDescent="0.35">
      <c r="A645" s="4"/>
      <c r="N645" s="4"/>
      <c r="AE645" s="4"/>
    </row>
    <row r="646" spans="1:31" x14ac:dyDescent="0.35">
      <c r="A646" s="4"/>
      <c r="N646" s="4"/>
      <c r="AE646" s="4"/>
    </row>
    <row r="647" spans="1:31" x14ac:dyDescent="0.35">
      <c r="A647" s="4"/>
      <c r="N647" s="4"/>
      <c r="AE647" s="4"/>
    </row>
    <row r="648" spans="1:31" x14ac:dyDescent="0.35">
      <c r="A648" s="4"/>
      <c r="N648" s="4"/>
      <c r="AE648" s="4"/>
    </row>
    <row r="649" spans="1:31" x14ac:dyDescent="0.35">
      <c r="A649" s="4"/>
      <c r="N649" s="4"/>
      <c r="AE649" s="4"/>
    </row>
    <row r="650" spans="1:31" x14ac:dyDescent="0.35">
      <c r="A650" s="4"/>
      <c r="N650" s="4"/>
      <c r="AE650" s="4"/>
    </row>
    <row r="651" spans="1:31" x14ac:dyDescent="0.35">
      <c r="A651" s="4"/>
      <c r="N651" s="4"/>
      <c r="AE651" s="4"/>
    </row>
    <row r="652" spans="1:31" x14ac:dyDescent="0.35">
      <c r="A652" s="4"/>
      <c r="N652" s="4"/>
      <c r="AE652" s="4"/>
    </row>
    <row r="653" spans="1:31" x14ac:dyDescent="0.35">
      <c r="A653" s="4"/>
      <c r="N653" s="4"/>
      <c r="AE653" s="4"/>
    </row>
    <row r="654" spans="1:31" x14ac:dyDescent="0.35">
      <c r="A654" s="4"/>
      <c r="N654" s="4"/>
      <c r="AE654" s="4"/>
    </row>
    <row r="655" spans="1:31" x14ac:dyDescent="0.35">
      <c r="A655" s="4"/>
      <c r="N655" s="4"/>
      <c r="AE655" s="4"/>
    </row>
    <row r="656" spans="1:31" x14ac:dyDescent="0.35">
      <c r="A656" s="4"/>
      <c r="N656" s="4"/>
      <c r="AE656" s="4"/>
    </row>
    <row r="657" spans="1:31" x14ac:dyDescent="0.35">
      <c r="A657" s="4"/>
      <c r="N657" s="4"/>
      <c r="AE657" s="4"/>
    </row>
    <row r="658" spans="1:31" x14ac:dyDescent="0.35">
      <c r="A658" s="4"/>
      <c r="N658" s="4"/>
      <c r="AE658" s="4"/>
    </row>
    <row r="659" spans="1:31" x14ac:dyDescent="0.35">
      <c r="A659" s="4"/>
      <c r="N659" s="4"/>
      <c r="AE659" s="4"/>
    </row>
    <row r="660" spans="1:31" x14ac:dyDescent="0.35">
      <c r="A660" s="4"/>
      <c r="N660" s="4"/>
      <c r="AE660" s="4"/>
    </row>
    <row r="661" spans="1:31" x14ac:dyDescent="0.35">
      <c r="A661" s="4"/>
      <c r="N661" s="4"/>
      <c r="AE661" s="4"/>
    </row>
    <row r="662" spans="1:31" x14ac:dyDescent="0.35">
      <c r="A662" s="4"/>
      <c r="N662" s="4"/>
      <c r="AE662" s="4"/>
    </row>
    <row r="663" spans="1:31" x14ac:dyDescent="0.35">
      <c r="A663" s="4"/>
      <c r="N663" s="4"/>
      <c r="AE663" s="4"/>
    </row>
    <row r="664" spans="1:31" x14ac:dyDescent="0.35">
      <c r="A664" s="4"/>
      <c r="N664" s="4"/>
      <c r="AE664" s="4"/>
    </row>
    <row r="665" spans="1:31" x14ac:dyDescent="0.35">
      <c r="A665" s="4"/>
      <c r="N665" s="4"/>
      <c r="AE665" s="4"/>
    </row>
    <row r="666" spans="1:31" x14ac:dyDescent="0.35">
      <c r="A666" s="4"/>
      <c r="N666" s="4"/>
      <c r="AE666" s="4"/>
    </row>
    <row r="667" spans="1:31" x14ac:dyDescent="0.35">
      <c r="A667" s="4"/>
      <c r="N667" s="4"/>
      <c r="AE667" s="4"/>
    </row>
    <row r="668" spans="1:31" x14ac:dyDescent="0.35">
      <c r="A668" s="4"/>
      <c r="N668" s="4"/>
      <c r="AE668" s="4"/>
    </row>
    <row r="669" spans="1:31" x14ac:dyDescent="0.35">
      <c r="A669" s="4"/>
      <c r="N669" s="4"/>
      <c r="AE669" s="4"/>
    </row>
    <row r="670" spans="1:31" x14ac:dyDescent="0.35">
      <c r="A670" s="4"/>
      <c r="N670" s="4"/>
      <c r="AE670" s="4"/>
    </row>
    <row r="671" spans="1:31" x14ac:dyDescent="0.35">
      <c r="A671" s="4"/>
      <c r="N671" s="4"/>
      <c r="AE671" s="4"/>
    </row>
    <row r="672" spans="1:31" x14ac:dyDescent="0.35">
      <c r="A672" s="4"/>
      <c r="N672" s="4"/>
      <c r="AE672" s="4"/>
    </row>
    <row r="673" spans="1:31" x14ac:dyDescent="0.35">
      <c r="A673" s="4"/>
      <c r="N673" s="4"/>
      <c r="AE673" s="4"/>
    </row>
    <row r="674" spans="1:31" x14ac:dyDescent="0.35">
      <c r="A674" s="4"/>
      <c r="N674" s="4"/>
      <c r="AE674" s="4"/>
    </row>
    <row r="675" spans="1:31" x14ac:dyDescent="0.35">
      <c r="A675" s="4"/>
      <c r="N675" s="4"/>
      <c r="AE675" s="4"/>
    </row>
    <row r="676" spans="1:31" x14ac:dyDescent="0.35">
      <c r="A676" s="4"/>
      <c r="N676" s="4"/>
      <c r="AE676" s="4"/>
    </row>
    <row r="677" spans="1:31" x14ac:dyDescent="0.35">
      <c r="A677" s="4"/>
      <c r="N677" s="4"/>
      <c r="AE677" s="4"/>
    </row>
    <row r="678" spans="1:31" x14ac:dyDescent="0.35">
      <c r="A678" s="4"/>
      <c r="N678" s="4"/>
      <c r="AE678" s="4"/>
    </row>
    <row r="679" spans="1:31" x14ac:dyDescent="0.35">
      <c r="A679" s="4"/>
      <c r="N679" s="4"/>
      <c r="AE679" s="4"/>
    </row>
    <row r="680" spans="1:31" x14ac:dyDescent="0.35">
      <c r="A680" s="4"/>
      <c r="N680" s="4"/>
      <c r="AE680" s="4"/>
    </row>
    <row r="681" spans="1:31" x14ac:dyDescent="0.35">
      <c r="A681" s="4"/>
      <c r="N681" s="4"/>
      <c r="AE681" s="4"/>
    </row>
    <row r="682" spans="1:31" x14ac:dyDescent="0.35">
      <c r="A682" s="4"/>
      <c r="N682" s="4"/>
      <c r="AE682" s="4"/>
    </row>
    <row r="683" spans="1:31" x14ac:dyDescent="0.35">
      <c r="A683" s="4"/>
      <c r="N683" s="4"/>
      <c r="AE683" s="4"/>
    </row>
    <row r="684" spans="1:31" x14ac:dyDescent="0.35">
      <c r="A684" s="4"/>
      <c r="N684" s="4"/>
      <c r="AE684" s="4"/>
    </row>
    <row r="685" spans="1:31" x14ac:dyDescent="0.35">
      <c r="A685" s="4"/>
      <c r="N685" s="4"/>
      <c r="AE685" s="4"/>
    </row>
    <row r="686" spans="1:31" x14ac:dyDescent="0.35">
      <c r="A686" s="4"/>
      <c r="N686" s="4"/>
      <c r="AE686" s="4"/>
    </row>
    <row r="687" spans="1:31" x14ac:dyDescent="0.35">
      <c r="A687" s="4"/>
      <c r="N687" s="4"/>
      <c r="AE687" s="4"/>
    </row>
    <row r="688" spans="1:31" x14ac:dyDescent="0.35">
      <c r="A688" s="4"/>
      <c r="N688" s="4"/>
      <c r="AE688" s="4"/>
    </row>
    <row r="689" spans="1:31" x14ac:dyDescent="0.35">
      <c r="A689" s="4"/>
      <c r="N689" s="4"/>
      <c r="AE689" s="4"/>
    </row>
    <row r="690" spans="1:31" x14ac:dyDescent="0.35">
      <c r="A690" s="4"/>
      <c r="N690" s="4"/>
      <c r="AE690" s="4"/>
    </row>
    <row r="691" spans="1:31" x14ac:dyDescent="0.35">
      <c r="A691" s="4"/>
      <c r="N691" s="4"/>
      <c r="AE691" s="4"/>
    </row>
    <row r="692" spans="1:31" x14ac:dyDescent="0.35">
      <c r="A692" s="4"/>
      <c r="N692" s="4"/>
      <c r="AE692" s="4"/>
    </row>
    <row r="693" spans="1:31" x14ac:dyDescent="0.35">
      <c r="A693" s="4"/>
      <c r="N693" s="4"/>
      <c r="AE693" s="4"/>
    </row>
    <row r="694" spans="1:31" x14ac:dyDescent="0.35">
      <c r="A694" s="4"/>
      <c r="N694" s="4"/>
      <c r="AE694" s="4"/>
    </row>
    <row r="695" spans="1:31" x14ac:dyDescent="0.35">
      <c r="A695" s="4"/>
      <c r="N695" s="4"/>
      <c r="AE695" s="4"/>
    </row>
    <row r="696" spans="1:31" x14ac:dyDescent="0.35">
      <c r="A696" s="4"/>
      <c r="N696" s="4"/>
      <c r="AE696" s="4"/>
    </row>
    <row r="697" spans="1:31" x14ac:dyDescent="0.35">
      <c r="A697" s="4"/>
      <c r="N697" s="4"/>
      <c r="AE697" s="4"/>
    </row>
    <row r="698" spans="1:31" x14ac:dyDescent="0.35">
      <c r="A698" s="4"/>
      <c r="N698" s="4"/>
      <c r="AE698" s="4"/>
    </row>
    <row r="699" spans="1:31" x14ac:dyDescent="0.35">
      <c r="A699" s="4"/>
      <c r="N699" s="4"/>
      <c r="AE699" s="4"/>
    </row>
    <row r="700" spans="1:31" x14ac:dyDescent="0.35">
      <c r="A700" s="4"/>
      <c r="N700" s="4"/>
      <c r="AE700" s="4"/>
    </row>
    <row r="701" spans="1:31" x14ac:dyDescent="0.35">
      <c r="A701" s="4"/>
      <c r="N701" s="4"/>
      <c r="AE701" s="4"/>
    </row>
    <row r="702" spans="1:31" x14ac:dyDescent="0.35">
      <c r="A702" s="4"/>
      <c r="N702" s="4"/>
      <c r="AE702" s="4"/>
    </row>
    <row r="703" spans="1:31" x14ac:dyDescent="0.35">
      <c r="A703" s="4"/>
      <c r="N703" s="4"/>
      <c r="AE703" s="4"/>
    </row>
    <row r="704" spans="1:31" x14ac:dyDescent="0.35">
      <c r="A704" s="4"/>
      <c r="N704" s="4"/>
      <c r="AE704" s="4"/>
    </row>
    <row r="705" spans="1:31" x14ac:dyDescent="0.35">
      <c r="A705" s="4"/>
      <c r="N705" s="4"/>
      <c r="AE705" s="4"/>
    </row>
    <row r="706" spans="1:31" x14ac:dyDescent="0.35">
      <c r="A706" s="4"/>
      <c r="N706" s="4"/>
      <c r="AE706" s="4"/>
    </row>
    <row r="707" spans="1:31" x14ac:dyDescent="0.35">
      <c r="A707" s="4"/>
      <c r="N707" s="4"/>
      <c r="AE707" s="4"/>
    </row>
    <row r="708" spans="1:31" x14ac:dyDescent="0.35">
      <c r="A708" s="4"/>
      <c r="N708" s="4"/>
      <c r="AE708" s="4"/>
    </row>
    <row r="709" spans="1:31" x14ac:dyDescent="0.35">
      <c r="A709" s="4"/>
      <c r="N709" s="4"/>
      <c r="AE709" s="4"/>
    </row>
    <row r="710" spans="1:31" x14ac:dyDescent="0.35">
      <c r="A710" s="4"/>
      <c r="N710" s="4"/>
      <c r="AE710" s="4"/>
    </row>
    <row r="711" spans="1:31" x14ac:dyDescent="0.35">
      <c r="A711" s="4"/>
      <c r="N711" s="4"/>
      <c r="AE711" s="4"/>
    </row>
    <row r="712" spans="1:31" x14ac:dyDescent="0.35">
      <c r="A712" s="4"/>
      <c r="N712" s="4"/>
      <c r="AE712" s="4"/>
    </row>
    <row r="713" spans="1:31" x14ac:dyDescent="0.35">
      <c r="A713" s="4"/>
      <c r="N713" s="4"/>
      <c r="AE713" s="4"/>
    </row>
    <row r="714" spans="1:31" x14ac:dyDescent="0.35">
      <c r="A714" s="4"/>
      <c r="N714" s="4"/>
      <c r="AE714" s="4"/>
    </row>
    <row r="715" spans="1:31" x14ac:dyDescent="0.35">
      <c r="A715" s="4"/>
      <c r="N715" s="4"/>
      <c r="AE715" s="4"/>
    </row>
    <row r="716" spans="1:31" x14ac:dyDescent="0.35">
      <c r="A716" s="4"/>
      <c r="N716" s="4"/>
      <c r="AE716" s="4"/>
    </row>
    <row r="717" spans="1:31" x14ac:dyDescent="0.35">
      <c r="A717" s="4"/>
      <c r="N717" s="4"/>
      <c r="AE717" s="4"/>
    </row>
    <row r="718" spans="1:31" x14ac:dyDescent="0.35">
      <c r="A718" s="4"/>
      <c r="N718" s="4"/>
      <c r="AE718" s="4"/>
    </row>
    <row r="719" spans="1:31" x14ac:dyDescent="0.35">
      <c r="A719" s="4"/>
      <c r="N719" s="4"/>
      <c r="AE719" s="4"/>
    </row>
    <row r="720" spans="1:31" x14ac:dyDescent="0.35">
      <c r="A720" s="4"/>
      <c r="N720" s="4"/>
      <c r="AE720" s="4"/>
    </row>
    <row r="721" spans="1:31" x14ac:dyDescent="0.35">
      <c r="A721" s="4"/>
      <c r="N721" s="4"/>
      <c r="AE721" s="4"/>
    </row>
    <row r="722" spans="1:31" x14ac:dyDescent="0.35">
      <c r="A722" s="4"/>
      <c r="N722" s="4"/>
      <c r="AE722" s="4"/>
    </row>
    <row r="723" spans="1:31" x14ac:dyDescent="0.35">
      <c r="A723" s="4"/>
      <c r="N723" s="4"/>
      <c r="AE723" s="4"/>
    </row>
    <row r="724" spans="1:31" x14ac:dyDescent="0.35">
      <c r="A724" s="4"/>
      <c r="N724" s="4"/>
      <c r="AE724" s="4"/>
    </row>
    <row r="725" spans="1:31" x14ac:dyDescent="0.35">
      <c r="A725" s="4"/>
      <c r="N725" s="4"/>
      <c r="AE725" s="4"/>
    </row>
    <row r="726" spans="1:31" x14ac:dyDescent="0.35">
      <c r="A726" s="4"/>
      <c r="N726" s="4"/>
      <c r="AE726" s="4"/>
    </row>
    <row r="727" spans="1:31" x14ac:dyDescent="0.35">
      <c r="A727" s="4"/>
      <c r="N727" s="4"/>
      <c r="AE727" s="4"/>
    </row>
    <row r="728" spans="1:31" x14ac:dyDescent="0.35">
      <c r="A728" s="4"/>
      <c r="N728" s="4"/>
      <c r="AE728" s="4"/>
    </row>
    <row r="729" spans="1:31" x14ac:dyDescent="0.35">
      <c r="A729" s="4"/>
      <c r="N729" s="4"/>
      <c r="AE729" s="4"/>
    </row>
    <row r="730" spans="1:31" x14ac:dyDescent="0.35">
      <c r="A730" s="4"/>
      <c r="N730" s="4"/>
      <c r="AE730" s="4"/>
    </row>
    <row r="731" spans="1:31" x14ac:dyDescent="0.35">
      <c r="A731" s="4"/>
      <c r="N731" s="4"/>
      <c r="AE731" s="4"/>
    </row>
    <row r="732" spans="1:31" x14ac:dyDescent="0.35">
      <c r="A732" s="4"/>
      <c r="N732" s="4"/>
      <c r="AE732" s="4"/>
    </row>
    <row r="733" spans="1:31" x14ac:dyDescent="0.35">
      <c r="A733" s="4"/>
      <c r="N733" s="4"/>
      <c r="AE733" s="4"/>
    </row>
    <row r="734" spans="1:31" x14ac:dyDescent="0.35">
      <c r="A734" s="4"/>
      <c r="N734" s="4"/>
      <c r="AE734" s="4"/>
    </row>
    <row r="735" spans="1:31" x14ac:dyDescent="0.35">
      <c r="A735" s="4"/>
      <c r="N735" s="4"/>
      <c r="AE735" s="4"/>
    </row>
    <row r="736" spans="1:31" x14ac:dyDescent="0.35">
      <c r="A736" s="4"/>
      <c r="N736" s="4"/>
      <c r="AE736" s="4"/>
    </row>
    <row r="737" spans="1:31" x14ac:dyDescent="0.35">
      <c r="A737" s="4"/>
      <c r="N737" s="4"/>
      <c r="AE737" s="4"/>
    </row>
    <row r="738" spans="1:31" x14ac:dyDescent="0.35">
      <c r="A738" s="4"/>
      <c r="N738" s="4"/>
      <c r="AE738" s="4"/>
    </row>
    <row r="739" spans="1:31" x14ac:dyDescent="0.35">
      <c r="A739" s="4"/>
      <c r="N739" s="4"/>
      <c r="AE739" s="4"/>
    </row>
    <row r="740" spans="1:31" x14ac:dyDescent="0.35">
      <c r="A740" s="4"/>
      <c r="N740" s="4"/>
      <c r="AE740" s="4"/>
    </row>
    <row r="741" spans="1:31" x14ac:dyDescent="0.35">
      <c r="A741" s="4"/>
      <c r="N741" s="4"/>
      <c r="AE741" s="4"/>
    </row>
    <row r="742" spans="1:31" x14ac:dyDescent="0.35">
      <c r="A742" s="4"/>
      <c r="N742" s="4"/>
      <c r="AE742" s="4"/>
    </row>
    <row r="743" spans="1:31" x14ac:dyDescent="0.35">
      <c r="A743" s="4"/>
      <c r="N743" s="4"/>
      <c r="AE743" s="4"/>
    </row>
    <row r="744" spans="1:31" x14ac:dyDescent="0.35">
      <c r="A744" s="4"/>
      <c r="N744" s="4"/>
      <c r="AE744" s="4"/>
    </row>
    <row r="745" spans="1:31" x14ac:dyDescent="0.35">
      <c r="A745" s="4"/>
      <c r="N745" s="4"/>
      <c r="AE745" s="4"/>
    </row>
    <row r="746" spans="1:31" x14ac:dyDescent="0.35">
      <c r="A746" s="4"/>
      <c r="N746" s="4"/>
      <c r="AE746" s="4"/>
    </row>
    <row r="747" spans="1:31" x14ac:dyDescent="0.35">
      <c r="A747" s="4"/>
      <c r="N747" s="4"/>
      <c r="AE747" s="4"/>
    </row>
    <row r="748" spans="1:31" x14ac:dyDescent="0.35">
      <c r="A748" s="4"/>
      <c r="N748" s="4"/>
      <c r="AE748" s="4"/>
    </row>
    <row r="749" spans="1:31" x14ac:dyDescent="0.35">
      <c r="A749" s="4"/>
      <c r="N749" s="4"/>
      <c r="AE749" s="4"/>
    </row>
    <row r="750" spans="1:31" x14ac:dyDescent="0.35">
      <c r="A750" s="4"/>
      <c r="N750" s="4"/>
      <c r="AE750" s="4"/>
    </row>
    <row r="751" spans="1:31" x14ac:dyDescent="0.35">
      <c r="A751" s="4"/>
      <c r="N751" s="4"/>
      <c r="AE751" s="4"/>
    </row>
    <row r="752" spans="1:31" x14ac:dyDescent="0.35">
      <c r="A752" s="4"/>
      <c r="N752" s="4"/>
      <c r="AE752" s="4"/>
    </row>
    <row r="753" spans="1:31" x14ac:dyDescent="0.35">
      <c r="A753" s="4"/>
      <c r="N753" s="4"/>
      <c r="AE753" s="4"/>
    </row>
    <row r="754" spans="1:31" x14ac:dyDescent="0.35">
      <c r="A754" s="4"/>
      <c r="N754" s="4"/>
      <c r="AE754" s="4"/>
    </row>
    <row r="755" spans="1:31" x14ac:dyDescent="0.35">
      <c r="A755" s="4"/>
      <c r="N755" s="4"/>
      <c r="AE755" s="4"/>
    </row>
    <row r="756" spans="1:31" x14ac:dyDescent="0.35">
      <c r="A756" s="4"/>
      <c r="N756" s="4"/>
      <c r="AE756" s="4"/>
    </row>
    <row r="757" spans="1:31" x14ac:dyDescent="0.35">
      <c r="A757" s="4"/>
      <c r="N757" s="4"/>
      <c r="AE757" s="4"/>
    </row>
    <row r="758" spans="1:31" x14ac:dyDescent="0.35">
      <c r="A758" s="4"/>
      <c r="N758" s="4"/>
      <c r="AE758" s="4"/>
    </row>
    <row r="759" spans="1:31" x14ac:dyDescent="0.35">
      <c r="A759" s="4"/>
      <c r="N759" s="4"/>
      <c r="AE759" s="4"/>
    </row>
    <row r="760" spans="1:31" x14ac:dyDescent="0.35">
      <c r="A760" s="4"/>
      <c r="N760" s="4"/>
      <c r="AE760" s="4"/>
    </row>
    <row r="761" spans="1:31" x14ac:dyDescent="0.35">
      <c r="A761" s="4"/>
      <c r="N761" s="4"/>
      <c r="AE761" s="4"/>
    </row>
    <row r="762" spans="1:31" x14ac:dyDescent="0.35">
      <c r="A762" s="4"/>
      <c r="N762" s="4"/>
      <c r="AE762" s="4"/>
    </row>
    <row r="763" spans="1:31" x14ac:dyDescent="0.35">
      <c r="A763" s="4"/>
      <c r="N763" s="4"/>
      <c r="AE763" s="4"/>
    </row>
    <row r="764" spans="1:31" x14ac:dyDescent="0.35">
      <c r="A764" s="4"/>
      <c r="N764" s="4"/>
      <c r="AE764" s="4"/>
    </row>
    <row r="765" spans="1:31" x14ac:dyDescent="0.35">
      <c r="A765" s="4"/>
      <c r="N765" s="4"/>
      <c r="AE765" s="4"/>
    </row>
    <row r="766" spans="1:31" x14ac:dyDescent="0.35">
      <c r="A766" s="4"/>
      <c r="N766" s="4"/>
      <c r="AE766" s="4"/>
    </row>
    <row r="767" spans="1:31" x14ac:dyDescent="0.35">
      <c r="A767" s="4"/>
      <c r="N767" s="4"/>
      <c r="AE767" s="4"/>
    </row>
    <row r="768" spans="1:31" x14ac:dyDescent="0.35">
      <c r="A768" s="4"/>
      <c r="N768" s="4"/>
      <c r="AE768" s="4"/>
    </row>
    <row r="769" spans="1:31" x14ac:dyDescent="0.35">
      <c r="A769" s="4"/>
      <c r="N769" s="4"/>
      <c r="AE769" s="4"/>
    </row>
    <row r="770" spans="1:31" x14ac:dyDescent="0.35">
      <c r="A770" s="4"/>
      <c r="N770" s="4"/>
      <c r="AE770" s="4"/>
    </row>
    <row r="771" spans="1:31" x14ac:dyDescent="0.35">
      <c r="A771" s="4"/>
      <c r="N771" s="4"/>
      <c r="AE771" s="4"/>
    </row>
    <row r="772" spans="1:31" x14ac:dyDescent="0.35">
      <c r="A772" s="4"/>
      <c r="N772" s="4"/>
      <c r="AE772" s="4"/>
    </row>
    <row r="773" spans="1:31" x14ac:dyDescent="0.35">
      <c r="A773" s="4"/>
      <c r="N773" s="4"/>
      <c r="AE773" s="4"/>
    </row>
    <row r="774" spans="1:31" x14ac:dyDescent="0.35">
      <c r="A774" s="4"/>
      <c r="N774" s="4"/>
      <c r="AE774" s="4"/>
    </row>
    <row r="775" spans="1:31" x14ac:dyDescent="0.35">
      <c r="A775" s="4"/>
      <c r="N775" s="4"/>
      <c r="AE775" s="4"/>
    </row>
    <row r="776" spans="1:31" x14ac:dyDescent="0.35">
      <c r="A776" s="4"/>
      <c r="N776" s="4"/>
      <c r="AE776" s="4"/>
    </row>
    <row r="777" spans="1:31" x14ac:dyDescent="0.35">
      <c r="A777" s="4"/>
      <c r="N777" s="4"/>
      <c r="AE777" s="4"/>
    </row>
    <row r="778" spans="1:31" x14ac:dyDescent="0.35">
      <c r="A778" s="4"/>
      <c r="N778" s="4"/>
      <c r="AE778" s="4"/>
    </row>
    <row r="779" spans="1:31" x14ac:dyDescent="0.35">
      <c r="A779" s="4"/>
      <c r="N779" s="4"/>
      <c r="AE779" s="4"/>
    </row>
    <row r="780" spans="1:31" x14ac:dyDescent="0.35">
      <c r="A780" s="4"/>
      <c r="N780" s="4"/>
      <c r="AE780" s="4"/>
    </row>
    <row r="781" spans="1:31" x14ac:dyDescent="0.35">
      <c r="A781" s="4"/>
      <c r="N781" s="4"/>
      <c r="AE781" s="4"/>
    </row>
    <row r="782" spans="1:31" x14ac:dyDescent="0.35">
      <c r="A782" s="4"/>
      <c r="N782" s="4"/>
      <c r="AE782" s="4"/>
    </row>
    <row r="783" spans="1:31" x14ac:dyDescent="0.35">
      <c r="A783" s="4"/>
      <c r="N783" s="4"/>
      <c r="AE783" s="4"/>
    </row>
    <row r="784" spans="1:31" x14ac:dyDescent="0.35">
      <c r="A784" s="4"/>
      <c r="N784" s="4"/>
      <c r="AE784" s="4"/>
    </row>
    <row r="785" spans="1:31" x14ac:dyDescent="0.35">
      <c r="A785" s="4"/>
      <c r="N785" s="4"/>
      <c r="AE785" s="4"/>
    </row>
    <row r="786" spans="1:31" x14ac:dyDescent="0.35">
      <c r="A786" s="4"/>
      <c r="N786" s="4"/>
      <c r="AE786" s="4"/>
    </row>
    <row r="787" spans="1:31" x14ac:dyDescent="0.35">
      <c r="A787" s="4"/>
      <c r="N787" s="4"/>
      <c r="AE787" s="4"/>
    </row>
    <row r="788" spans="1:31" x14ac:dyDescent="0.35">
      <c r="A788" s="4"/>
      <c r="N788" s="4"/>
      <c r="AE788" s="4"/>
    </row>
    <row r="789" spans="1:31" x14ac:dyDescent="0.35">
      <c r="A789" s="4"/>
      <c r="N789" s="4"/>
      <c r="AE789" s="4"/>
    </row>
    <row r="790" spans="1:31" x14ac:dyDescent="0.35">
      <c r="A790" s="4"/>
      <c r="N790" s="4"/>
      <c r="AE790" s="4"/>
    </row>
    <row r="791" spans="1:31" x14ac:dyDescent="0.35">
      <c r="A791" s="4"/>
      <c r="N791" s="4"/>
      <c r="AE791" s="4"/>
    </row>
    <row r="792" spans="1:31" x14ac:dyDescent="0.35">
      <c r="A792" s="4"/>
      <c r="N792" s="4"/>
      <c r="AE792" s="4"/>
    </row>
    <row r="793" spans="1:31" x14ac:dyDescent="0.35">
      <c r="A793" s="4"/>
      <c r="N793" s="4"/>
      <c r="AE793" s="4"/>
    </row>
    <row r="794" spans="1:31" x14ac:dyDescent="0.35">
      <c r="A794" s="4"/>
      <c r="N794" s="4"/>
      <c r="AE794" s="4"/>
    </row>
    <row r="795" spans="1:31" x14ac:dyDescent="0.35">
      <c r="A795" s="4"/>
      <c r="N795" s="4"/>
      <c r="AE795" s="4"/>
    </row>
    <row r="796" spans="1:31" x14ac:dyDescent="0.35">
      <c r="A796" s="4"/>
      <c r="N796" s="4"/>
      <c r="AE796" s="4"/>
    </row>
    <row r="797" spans="1:31" x14ac:dyDescent="0.35">
      <c r="A797" s="4"/>
      <c r="N797" s="4"/>
      <c r="AE797" s="4"/>
    </row>
    <row r="798" spans="1:31" x14ac:dyDescent="0.35">
      <c r="A798" s="4"/>
      <c r="N798" s="4"/>
      <c r="AE798" s="4"/>
    </row>
    <row r="799" spans="1:31" x14ac:dyDescent="0.35">
      <c r="A799" s="4"/>
      <c r="N799" s="4"/>
      <c r="AE799" s="4"/>
    </row>
    <row r="800" spans="1:31" x14ac:dyDescent="0.35">
      <c r="A800" s="4"/>
      <c r="N800" s="4"/>
      <c r="AE800" s="4"/>
    </row>
    <row r="801" spans="1:31" x14ac:dyDescent="0.35">
      <c r="A801" s="4"/>
      <c r="N801" s="4"/>
      <c r="AE801" s="4"/>
    </row>
    <row r="802" spans="1:31" x14ac:dyDescent="0.35">
      <c r="A802" s="4"/>
      <c r="N802" s="4"/>
      <c r="AE802" s="4"/>
    </row>
    <row r="803" spans="1:31" x14ac:dyDescent="0.35">
      <c r="A803" s="4"/>
      <c r="N803" s="4"/>
      <c r="AE803" s="4"/>
    </row>
    <row r="804" spans="1:31" x14ac:dyDescent="0.35">
      <c r="A804" s="4"/>
      <c r="N804" s="4"/>
      <c r="AE804" s="4"/>
    </row>
    <row r="805" spans="1:31" x14ac:dyDescent="0.35">
      <c r="A805" s="4"/>
      <c r="N805" s="4"/>
      <c r="AE805" s="4"/>
    </row>
    <row r="806" spans="1:31" x14ac:dyDescent="0.35">
      <c r="A806" s="4"/>
      <c r="N806" s="4"/>
      <c r="AE806" s="4"/>
    </row>
    <row r="807" spans="1:31" x14ac:dyDescent="0.35">
      <c r="A807" s="4"/>
      <c r="N807" s="4"/>
      <c r="AE807" s="4"/>
    </row>
    <row r="808" spans="1:31" x14ac:dyDescent="0.35">
      <c r="A808" s="4"/>
      <c r="N808" s="4"/>
      <c r="AE808" s="4"/>
    </row>
    <row r="809" spans="1:31" x14ac:dyDescent="0.35">
      <c r="A809" s="4"/>
      <c r="N809" s="4"/>
      <c r="AE809" s="4"/>
    </row>
    <row r="810" spans="1:31" x14ac:dyDescent="0.35">
      <c r="A810" s="4"/>
      <c r="N810" s="4"/>
      <c r="AE810" s="4"/>
    </row>
    <row r="811" spans="1:31" x14ac:dyDescent="0.35">
      <c r="A811" s="4"/>
      <c r="N811" s="4"/>
      <c r="AE811" s="4"/>
    </row>
    <row r="812" spans="1:31" x14ac:dyDescent="0.35">
      <c r="A812" s="4"/>
      <c r="N812" s="4"/>
      <c r="AE812" s="4"/>
    </row>
    <row r="813" spans="1:31" x14ac:dyDescent="0.35">
      <c r="A813" s="4"/>
      <c r="N813" s="4"/>
      <c r="AE813" s="4"/>
    </row>
    <row r="814" spans="1:31" x14ac:dyDescent="0.35">
      <c r="A814" s="4"/>
      <c r="N814" s="4"/>
      <c r="AE814" s="4"/>
    </row>
    <row r="815" spans="1:31" x14ac:dyDescent="0.35">
      <c r="A815" s="4"/>
      <c r="N815" s="4"/>
      <c r="AE815" s="4"/>
    </row>
    <row r="816" spans="1:31" x14ac:dyDescent="0.35">
      <c r="A816" s="4"/>
      <c r="N816" s="4"/>
      <c r="AE816" s="4"/>
    </row>
    <row r="817" spans="1:31" x14ac:dyDescent="0.35">
      <c r="A817" s="4"/>
      <c r="N817" s="4"/>
      <c r="AE817" s="4"/>
    </row>
    <row r="818" spans="1:31" x14ac:dyDescent="0.35">
      <c r="A818" s="4"/>
      <c r="N818" s="4"/>
      <c r="AE818" s="4"/>
    </row>
    <row r="819" spans="1:31" x14ac:dyDescent="0.35">
      <c r="A819" s="4"/>
      <c r="N819" s="4"/>
      <c r="AE819" s="4"/>
    </row>
    <row r="820" spans="1:31" x14ac:dyDescent="0.35">
      <c r="A820" s="4"/>
      <c r="N820" s="4"/>
      <c r="AE820" s="4"/>
    </row>
    <row r="821" spans="1:31" x14ac:dyDescent="0.35">
      <c r="A821" s="4"/>
      <c r="N821" s="4"/>
      <c r="AE821" s="4"/>
    </row>
    <row r="822" spans="1:31" x14ac:dyDescent="0.35">
      <c r="A822" s="4"/>
      <c r="N822" s="4"/>
      <c r="AE822" s="4"/>
    </row>
    <row r="823" spans="1:31" x14ac:dyDescent="0.35">
      <c r="A823" s="4"/>
      <c r="N823" s="4"/>
      <c r="AE823" s="4"/>
    </row>
    <row r="824" spans="1:31" x14ac:dyDescent="0.35">
      <c r="A824" s="4"/>
      <c r="N824" s="4"/>
      <c r="AE824" s="4"/>
    </row>
    <row r="825" spans="1:31" x14ac:dyDescent="0.35">
      <c r="A825" s="4"/>
      <c r="N825" s="4"/>
      <c r="AE825" s="4"/>
    </row>
    <row r="826" spans="1:31" x14ac:dyDescent="0.35">
      <c r="A826" s="4"/>
      <c r="N826" s="4"/>
      <c r="AE826" s="4"/>
    </row>
    <row r="827" spans="1:31" x14ac:dyDescent="0.35">
      <c r="A827" s="4"/>
      <c r="N827" s="4"/>
      <c r="AE827" s="4"/>
    </row>
    <row r="828" spans="1:31" x14ac:dyDescent="0.35">
      <c r="A828" s="4"/>
      <c r="N828" s="4"/>
      <c r="AE828" s="4"/>
    </row>
    <row r="829" spans="1:31" x14ac:dyDescent="0.35">
      <c r="A829" s="4"/>
      <c r="N829" s="4"/>
      <c r="AE829" s="4"/>
    </row>
    <row r="830" spans="1:31" x14ac:dyDescent="0.35">
      <c r="A830" s="4"/>
      <c r="N830" s="4"/>
      <c r="AE830" s="4"/>
    </row>
    <row r="831" spans="1:31" x14ac:dyDescent="0.35">
      <c r="A831" s="4"/>
      <c r="N831" s="4"/>
      <c r="AE831" s="4"/>
    </row>
    <row r="832" spans="1:31" x14ac:dyDescent="0.35">
      <c r="A832" s="4"/>
      <c r="N832" s="4"/>
      <c r="AE832" s="4"/>
    </row>
    <row r="833" spans="1:31" x14ac:dyDescent="0.35">
      <c r="A833" s="4"/>
      <c r="N833" s="4"/>
      <c r="AE833" s="4"/>
    </row>
    <row r="834" spans="1:31" x14ac:dyDescent="0.35">
      <c r="A834" s="4"/>
      <c r="N834" s="4"/>
      <c r="AE834" s="4"/>
    </row>
    <row r="835" spans="1:31" x14ac:dyDescent="0.35">
      <c r="A835" s="4"/>
      <c r="N835" s="4"/>
      <c r="AE835" s="4"/>
    </row>
    <row r="836" spans="1:31" x14ac:dyDescent="0.35">
      <c r="A836" s="4"/>
      <c r="N836" s="4"/>
      <c r="AE836" s="4"/>
    </row>
    <row r="837" spans="1:31" x14ac:dyDescent="0.35">
      <c r="A837" s="4"/>
      <c r="N837" s="4"/>
      <c r="AE837" s="4"/>
    </row>
    <row r="838" spans="1:31" x14ac:dyDescent="0.35">
      <c r="A838" s="4"/>
      <c r="N838" s="4"/>
      <c r="AE838" s="4"/>
    </row>
    <row r="839" spans="1:31" x14ac:dyDescent="0.35">
      <c r="A839" s="4"/>
      <c r="N839" s="4"/>
      <c r="AE839" s="4"/>
    </row>
    <row r="840" spans="1:31" x14ac:dyDescent="0.35">
      <c r="A840" s="4"/>
      <c r="N840" s="4"/>
      <c r="AE840" s="4"/>
    </row>
    <row r="841" spans="1:31" x14ac:dyDescent="0.35">
      <c r="A841" s="4"/>
      <c r="N841" s="4"/>
      <c r="AE841" s="4"/>
    </row>
    <row r="842" spans="1:31" x14ac:dyDescent="0.35">
      <c r="A842" s="4"/>
      <c r="N842" s="4"/>
      <c r="AE842" s="4"/>
    </row>
    <row r="843" spans="1:31" x14ac:dyDescent="0.35">
      <c r="A843" s="4"/>
      <c r="N843" s="4"/>
      <c r="AE843" s="4"/>
    </row>
    <row r="844" spans="1:31" x14ac:dyDescent="0.35">
      <c r="A844" s="4"/>
      <c r="N844" s="4"/>
      <c r="AE844" s="4"/>
    </row>
    <row r="845" spans="1:31" x14ac:dyDescent="0.35">
      <c r="A845" s="4"/>
      <c r="N845" s="4"/>
      <c r="AE845" s="4"/>
    </row>
    <row r="846" spans="1:31" x14ac:dyDescent="0.35">
      <c r="A846" s="4"/>
      <c r="N846" s="4"/>
      <c r="AE846" s="4"/>
    </row>
    <row r="847" spans="1:31" x14ac:dyDescent="0.35">
      <c r="A847" s="4"/>
      <c r="N847" s="4"/>
      <c r="AE847" s="4"/>
    </row>
    <row r="848" spans="1:31" x14ac:dyDescent="0.35">
      <c r="A848" s="4"/>
      <c r="N848" s="4"/>
      <c r="AE848" s="4"/>
    </row>
    <row r="849" spans="1:31" x14ac:dyDescent="0.35">
      <c r="A849" s="4"/>
      <c r="N849" s="4"/>
      <c r="AE849" s="4"/>
    </row>
    <row r="850" spans="1:31" x14ac:dyDescent="0.35">
      <c r="A850" s="4"/>
      <c r="N850" s="4"/>
      <c r="AE850" s="4"/>
    </row>
    <row r="851" spans="1:31" x14ac:dyDescent="0.35">
      <c r="A851" s="4"/>
      <c r="N851" s="4"/>
      <c r="AE851" s="4"/>
    </row>
    <row r="852" spans="1:31" x14ac:dyDescent="0.35">
      <c r="A852" s="4"/>
      <c r="N852" s="4"/>
      <c r="AE852" s="4"/>
    </row>
    <row r="853" spans="1:31" x14ac:dyDescent="0.35">
      <c r="A853" s="4"/>
      <c r="N853" s="4"/>
      <c r="AE853" s="4"/>
    </row>
    <row r="854" spans="1:31" x14ac:dyDescent="0.35">
      <c r="A854" s="4"/>
      <c r="N854" s="4"/>
      <c r="AE854" s="4"/>
    </row>
    <row r="855" spans="1:31" x14ac:dyDescent="0.35">
      <c r="A855" s="4"/>
      <c r="N855" s="4"/>
      <c r="AE855" s="4"/>
    </row>
    <row r="856" spans="1:31" x14ac:dyDescent="0.35">
      <c r="A856" s="4"/>
      <c r="N856" s="4"/>
      <c r="AE856" s="4"/>
    </row>
    <row r="857" spans="1:31" x14ac:dyDescent="0.35">
      <c r="A857" s="4"/>
      <c r="N857" s="4"/>
      <c r="AE857" s="4"/>
    </row>
    <row r="858" spans="1:31" x14ac:dyDescent="0.35">
      <c r="A858" s="4"/>
      <c r="N858" s="4"/>
      <c r="AE858" s="4"/>
    </row>
    <row r="859" spans="1:31" x14ac:dyDescent="0.35">
      <c r="A859" s="4"/>
      <c r="N859" s="4"/>
      <c r="AE859" s="4"/>
    </row>
    <row r="860" spans="1:31" x14ac:dyDescent="0.35">
      <c r="A860" s="4"/>
      <c r="N860" s="4"/>
      <c r="AE860" s="4"/>
    </row>
    <row r="861" spans="1:31" x14ac:dyDescent="0.35">
      <c r="A861" s="4"/>
      <c r="N861" s="4"/>
      <c r="AE861" s="4"/>
    </row>
    <row r="862" spans="1:31" x14ac:dyDescent="0.35">
      <c r="A862" s="4"/>
      <c r="N862" s="4"/>
      <c r="AE862" s="4"/>
    </row>
    <row r="863" spans="1:31" x14ac:dyDescent="0.35">
      <c r="A863" s="4"/>
      <c r="N863" s="4"/>
      <c r="AE863" s="4"/>
    </row>
    <row r="864" spans="1:31" x14ac:dyDescent="0.35">
      <c r="A864" s="4"/>
      <c r="N864" s="4"/>
      <c r="AE864" s="4"/>
    </row>
    <row r="865" spans="1:31" x14ac:dyDescent="0.35">
      <c r="A865" s="4"/>
      <c r="N865" s="4"/>
      <c r="AE865" s="4"/>
    </row>
    <row r="866" spans="1:31" x14ac:dyDescent="0.35">
      <c r="A866" s="4"/>
      <c r="N866" s="4"/>
      <c r="AE866" s="4"/>
    </row>
    <row r="867" spans="1:31" x14ac:dyDescent="0.35">
      <c r="A867" s="4"/>
      <c r="N867" s="4"/>
      <c r="AE867" s="4"/>
    </row>
    <row r="868" spans="1:31" x14ac:dyDescent="0.35">
      <c r="A868" s="4"/>
      <c r="N868" s="4"/>
      <c r="AE868" s="4"/>
    </row>
    <row r="869" spans="1:31" x14ac:dyDescent="0.35">
      <c r="A869" s="4"/>
      <c r="N869" s="4"/>
      <c r="AE869" s="4"/>
    </row>
    <row r="870" spans="1:31" x14ac:dyDescent="0.35">
      <c r="A870" s="4"/>
      <c r="N870" s="4"/>
      <c r="AE870" s="4"/>
    </row>
    <row r="871" spans="1:31" x14ac:dyDescent="0.35">
      <c r="A871" s="4"/>
      <c r="N871" s="4"/>
      <c r="AE871" s="4"/>
    </row>
    <row r="872" spans="1:31" x14ac:dyDescent="0.35">
      <c r="A872" s="4"/>
      <c r="N872" s="4"/>
      <c r="AE872" s="4"/>
    </row>
    <row r="873" spans="1:31" x14ac:dyDescent="0.35">
      <c r="A873" s="4"/>
      <c r="N873" s="4"/>
      <c r="AE873" s="4"/>
    </row>
    <row r="874" spans="1:31" x14ac:dyDescent="0.35">
      <c r="A874" s="4"/>
      <c r="N874" s="4"/>
      <c r="AE874" s="4"/>
    </row>
    <row r="875" spans="1:31" x14ac:dyDescent="0.35">
      <c r="A875" s="4"/>
      <c r="N875" s="4"/>
      <c r="AE875" s="4"/>
    </row>
    <row r="876" spans="1:31" x14ac:dyDescent="0.35">
      <c r="A876" s="4"/>
      <c r="N876" s="4"/>
      <c r="AE876" s="4"/>
    </row>
    <row r="877" spans="1:31" x14ac:dyDescent="0.35">
      <c r="A877" s="4"/>
      <c r="N877" s="4"/>
      <c r="AE877" s="4"/>
    </row>
    <row r="878" spans="1:31" x14ac:dyDescent="0.35">
      <c r="A878" s="4"/>
      <c r="N878" s="4"/>
      <c r="AE878" s="4"/>
    </row>
    <row r="879" spans="1:31" x14ac:dyDescent="0.35">
      <c r="A879" s="4"/>
      <c r="N879" s="4"/>
      <c r="AE879" s="4"/>
    </row>
    <row r="880" spans="1:31" x14ac:dyDescent="0.35">
      <c r="A880" s="4"/>
      <c r="N880" s="4"/>
      <c r="AE880" s="4"/>
    </row>
    <row r="881" spans="1:31" x14ac:dyDescent="0.35">
      <c r="A881" s="4"/>
      <c r="N881" s="4"/>
      <c r="AE881" s="4"/>
    </row>
    <row r="882" spans="1:31" x14ac:dyDescent="0.35">
      <c r="A882" s="4"/>
      <c r="N882" s="4"/>
      <c r="AE882" s="4"/>
    </row>
    <row r="883" spans="1:31" x14ac:dyDescent="0.35">
      <c r="A883" s="4"/>
      <c r="N883" s="4"/>
      <c r="AE883" s="4"/>
    </row>
    <row r="884" spans="1:31" x14ac:dyDescent="0.35">
      <c r="A884" s="4"/>
      <c r="N884" s="4"/>
      <c r="AE884" s="4"/>
    </row>
    <row r="885" spans="1:31" x14ac:dyDescent="0.35">
      <c r="A885" s="4"/>
      <c r="N885" s="4"/>
      <c r="AE885" s="4"/>
    </row>
    <row r="886" spans="1:31" x14ac:dyDescent="0.35">
      <c r="A886" s="4"/>
      <c r="N886" s="4"/>
      <c r="AE886" s="4"/>
    </row>
    <row r="887" spans="1:31" x14ac:dyDescent="0.35">
      <c r="A887" s="4"/>
      <c r="N887" s="4"/>
      <c r="AE887" s="4"/>
    </row>
    <row r="888" spans="1:31" x14ac:dyDescent="0.35">
      <c r="A888" s="4"/>
      <c r="N888" s="4"/>
      <c r="AE888" s="4"/>
    </row>
    <row r="889" spans="1:31" x14ac:dyDescent="0.35">
      <c r="A889" s="4"/>
      <c r="N889" s="4"/>
      <c r="AE889" s="4"/>
    </row>
    <row r="890" spans="1:31" x14ac:dyDescent="0.35">
      <c r="A890" s="4"/>
      <c r="N890" s="4"/>
      <c r="AE890" s="4"/>
    </row>
    <row r="891" spans="1:31" x14ac:dyDescent="0.35">
      <c r="A891" s="4"/>
      <c r="N891" s="4"/>
      <c r="AE891" s="4"/>
    </row>
    <row r="892" spans="1:31" x14ac:dyDescent="0.35">
      <c r="A892" s="4"/>
      <c r="N892" s="4"/>
      <c r="AE892" s="4"/>
    </row>
    <row r="893" spans="1:31" x14ac:dyDescent="0.35">
      <c r="A893" s="4"/>
      <c r="N893" s="4"/>
      <c r="AE893" s="4"/>
    </row>
    <row r="894" spans="1:31" x14ac:dyDescent="0.35">
      <c r="A894" s="4"/>
      <c r="N894" s="4"/>
      <c r="AE894" s="4"/>
    </row>
    <row r="895" spans="1:31" x14ac:dyDescent="0.35">
      <c r="A895" s="4"/>
      <c r="N895" s="4"/>
      <c r="AE895" s="4"/>
    </row>
    <row r="896" spans="1:31" x14ac:dyDescent="0.35">
      <c r="A896" s="4"/>
      <c r="N896" s="4"/>
      <c r="AE896" s="4"/>
    </row>
    <row r="897" spans="1:31" x14ac:dyDescent="0.35">
      <c r="A897" s="4"/>
      <c r="N897" s="4"/>
      <c r="AE897" s="4"/>
    </row>
    <row r="898" spans="1:31" x14ac:dyDescent="0.35">
      <c r="A898" s="4"/>
      <c r="N898" s="4"/>
      <c r="AE898" s="4"/>
    </row>
    <row r="899" spans="1:31" x14ac:dyDescent="0.35">
      <c r="A899" s="4"/>
      <c r="N899" s="4"/>
      <c r="AE899" s="4"/>
    </row>
    <row r="900" spans="1:31" x14ac:dyDescent="0.35">
      <c r="A900" s="4"/>
      <c r="N900" s="4"/>
      <c r="AE900" s="4"/>
    </row>
    <row r="901" spans="1:31" x14ac:dyDescent="0.35">
      <c r="A901" s="4"/>
      <c r="N901" s="4"/>
      <c r="AE901" s="4"/>
    </row>
    <row r="902" spans="1:31" x14ac:dyDescent="0.35">
      <c r="A902" s="4"/>
      <c r="N902" s="4"/>
      <c r="AE902" s="4"/>
    </row>
    <row r="903" spans="1:31" x14ac:dyDescent="0.35">
      <c r="A903" s="4"/>
      <c r="N903" s="4"/>
      <c r="AE903" s="4"/>
    </row>
    <row r="904" spans="1:31" x14ac:dyDescent="0.35">
      <c r="A904" s="4"/>
      <c r="N904" s="4"/>
      <c r="AE904" s="4"/>
    </row>
    <row r="905" spans="1:31" x14ac:dyDescent="0.35">
      <c r="A905" s="4"/>
      <c r="N905" s="4"/>
      <c r="AE905" s="4"/>
    </row>
    <row r="906" spans="1:31" x14ac:dyDescent="0.35">
      <c r="A906" s="4"/>
      <c r="N906" s="4"/>
      <c r="AE906" s="4"/>
    </row>
    <row r="907" spans="1:31" x14ac:dyDescent="0.35">
      <c r="A907" s="4"/>
      <c r="N907" s="4"/>
      <c r="AE907" s="4"/>
    </row>
    <row r="908" spans="1:31" x14ac:dyDescent="0.35">
      <c r="A908" s="4"/>
      <c r="N908" s="4"/>
      <c r="AE908" s="4"/>
    </row>
    <row r="909" spans="1:31" x14ac:dyDescent="0.35">
      <c r="A909" s="4"/>
      <c r="N909" s="4"/>
      <c r="AE909" s="4"/>
    </row>
    <row r="910" spans="1:31" x14ac:dyDescent="0.35">
      <c r="A910" s="4"/>
      <c r="N910" s="4"/>
      <c r="AE910" s="4"/>
    </row>
    <row r="911" spans="1:31" x14ac:dyDescent="0.35">
      <c r="A911" s="4"/>
      <c r="N911" s="4"/>
      <c r="AE911" s="4"/>
    </row>
    <row r="912" spans="1:31" x14ac:dyDescent="0.35">
      <c r="A912" s="4"/>
      <c r="N912" s="4"/>
      <c r="AE912" s="4"/>
    </row>
    <row r="913" spans="1:31" x14ac:dyDescent="0.35">
      <c r="A913" s="4"/>
      <c r="N913" s="4"/>
      <c r="AE913" s="4"/>
    </row>
    <row r="914" spans="1:31" x14ac:dyDescent="0.35">
      <c r="A914" s="4"/>
      <c r="N914" s="4"/>
      <c r="AE914" s="4"/>
    </row>
    <row r="915" spans="1:31" x14ac:dyDescent="0.35">
      <c r="A915" s="4"/>
      <c r="N915" s="4"/>
      <c r="AE915" s="4"/>
    </row>
    <row r="916" spans="1:31" x14ac:dyDescent="0.35">
      <c r="A916" s="4"/>
      <c r="N916" s="4"/>
      <c r="AE916" s="4"/>
    </row>
    <row r="917" spans="1:31" x14ac:dyDescent="0.35">
      <c r="A917" s="4"/>
      <c r="N917" s="4"/>
      <c r="AE917" s="4"/>
    </row>
    <row r="918" spans="1:31" x14ac:dyDescent="0.35">
      <c r="A918" s="4"/>
      <c r="N918" s="4"/>
      <c r="AE918" s="4"/>
    </row>
    <row r="919" spans="1:31" x14ac:dyDescent="0.35">
      <c r="A919" s="4"/>
      <c r="N919" s="4"/>
      <c r="AE919" s="4"/>
    </row>
    <row r="920" spans="1:31" x14ac:dyDescent="0.35">
      <c r="A920" s="4"/>
      <c r="N920" s="4"/>
      <c r="AE920" s="4"/>
    </row>
    <row r="921" spans="1:31" x14ac:dyDescent="0.35">
      <c r="A921" s="4"/>
      <c r="N921" s="4"/>
      <c r="AE921" s="4"/>
    </row>
    <row r="922" spans="1:31" x14ac:dyDescent="0.35">
      <c r="A922" s="4"/>
      <c r="N922" s="4"/>
      <c r="AE922" s="4"/>
    </row>
    <row r="923" spans="1:31" x14ac:dyDescent="0.35">
      <c r="A923" s="4"/>
      <c r="N923" s="4"/>
      <c r="AE923" s="4"/>
    </row>
    <row r="924" spans="1:31" x14ac:dyDescent="0.35">
      <c r="A924" s="4"/>
      <c r="N924" s="4"/>
      <c r="AE924" s="4"/>
    </row>
    <row r="925" spans="1:31" x14ac:dyDescent="0.35">
      <c r="A925" s="4"/>
      <c r="N925" s="4"/>
      <c r="AE925" s="4"/>
    </row>
    <row r="926" spans="1:31" x14ac:dyDescent="0.35">
      <c r="A926" s="4"/>
      <c r="N926" s="4"/>
      <c r="AE926" s="4"/>
    </row>
    <row r="927" spans="1:31" x14ac:dyDescent="0.35">
      <c r="A927" s="4"/>
      <c r="N927" s="4"/>
      <c r="AE927" s="4"/>
    </row>
    <row r="928" spans="1:31" x14ac:dyDescent="0.35">
      <c r="A928" s="4"/>
      <c r="N928" s="4"/>
      <c r="AE928" s="4"/>
    </row>
    <row r="929" spans="1:31" x14ac:dyDescent="0.35">
      <c r="A929" s="4"/>
      <c r="N929" s="4"/>
      <c r="AE929" s="4"/>
    </row>
    <row r="930" spans="1:31" x14ac:dyDescent="0.35">
      <c r="A930" s="4"/>
      <c r="N930" s="4"/>
      <c r="AE930" s="4"/>
    </row>
    <row r="931" spans="1:31" x14ac:dyDescent="0.35">
      <c r="A931" s="4"/>
      <c r="N931" s="4"/>
      <c r="AE931" s="4"/>
    </row>
    <row r="932" spans="1:31" x14ac:dyDescent="0.35">
      <c r="A932" s="4"/>
      <c r="N932" s="4"/>
      <c r="AE932" s="4"/>
    </row>
    <row r="933" spans="1:31" x14ac:dyDescent="0.35">
      <c r="A933" s="4"/>
      <c r="N933" s="4"/>
      <c r="AE933" s="4"/>
    </row>
    <row r="934" spans="1:31" x14ac:dyDescent="0.35">
      <c r="A934" s="4"/>
      <c r="N934" s="4"/>
      <c r="AE934" s="4"/>
    </row>
    <row r="935" spans="1:31" x14ac:dyDescent="0.35">
      <c r="A935" s="4"/>
      <c r="N935" s="4"/>
      <c r="AE935" s="4"/>
    </row>
    <row r="936" spans="1:31" x14ac:dyDescent="0.35">
      <c r="A936" s="4"/>
      <c r="N936" s="4"/>
      <c r="AE936" s="4"/>
    </row>
    <row r="937" spans="1:31" x14ac:dyDescent="0.35">
      <c r="A937" s="4"/>
      <c r="N937" s="4"/>
      <c r="AE937" s="4"/>
    </row>
    <row r="938" spans="1:31" x14ac:dyDescent="0.35">
      <c r="A938" s="4"/>
      <c r="N938" s="4"/>
      <c r="AE938" s="4"/>
    </row>
    <row r="939" spans="1:31" x14ac:dyDescent="0.35">
      <c r="A939" s="4"/>
      <c r="N939" s="4"/>
      <c r="AE939" s="4"/>
    </row>
    <row r="940" spans="1:31" x14ac:dyDescent="0.35">
      <c r="A940" s="4"/>
      <c r="N940" s="4"/>
      <c r="AE940" s="4"/>
    </row>
    <row r="941" spans="1:31" x14ac:dyDescent="0.35">
      <c r="A941" s="4"/>
      <c r="N941" s="4"/>
      <c r="AE941" s="4"/>
    </row>
    <row r="942" spans="1:31" x14ac:dyDescent="0.35">
      <c r="A942" s="4"/>
      <c r="N942" s="4"/>
      <c r="AE942" s="4"/>
    </row>
    <row r="943" spans="1:31" x14ac:dyDescent="0.35">
      <c r="A943" s="4"/>
      <c r="N943" s="4"/>
      <c r="AE943" s="4"/>
    </row>
    <row r="944" spans="1:31" x14ac:dyDescent="0.35">
      <c r="A944" s="4"/>
      <c r="N944" s="4"/>
      <c r="AE944" s="4"/>
    </row>
    <row r="945" spans="1:31" x14ac:dyDescent="0.35">
      <c r="A945" s="4"/>
      <c r="N945" s="4"/>
      <c r="AE945" s="4"/>
    </row>
    <row r="946" spans="1:31" x14ac:dyDescent="0.35">
      <c r="A946" s="4"/>
      <c r="N946" s="4"/>
      <c r="AE946" s="4"/>
    </row>
    <row r="947" spans="1:31" x14ac:dyDescent="0.35">
      <c r="A947" s="4"/>
      <c r="N947" s="4"/>
      <c r="AE947" s="4"/>
    </row>
    <row r="948" spans="1:31" x14ac:dyDescent="0.35">
      <c r="A948" s="4"/>
      <c r="N948" s="4"/>
      <c r="AE948" s="4"/>
    </row>
    <row r="949" spans="1:31" x14ac:dyDescent="0.35">
      <c r="A949" s="4"/>
      <c r="N949" s="4"/>
      <c r="AE949" s="4"/>
    </row>
    <row r="950" spans="1:31" x14ac:dyDescent="0.35">
      <c r="A950" s="4"/>
      <c r="N950" s="4"/>
      <c r="AE950" s="4"/>
    </row>
    <row r="951" spans="1:31" x14ac:dyDescent="0.35">
      <c r="A951" s="4"/>
      <c r="N951" s="4"/>
      <c r="AE951" s="4"/>
    </row>
    <row r="952" spans="1:31" x14ac:dyDescent="0.35">
      <c r="A952" s="4"/>
      <c r="N952" s="4"/>
      <c r="AE952" s="4"/>
    </row>
    <row r="953" spans="1:31" x14ac:dyDescent="0.35">
      <c r="A953" s="4"/>
      <c r="N953" s="4"/>
      <c r="AE953" s="4"/>
    </row>
    <row r="954" spans="1:31" x14ac:dyDescent="0.35">
      <c r="A954" s="4"/>
      <c r="N954" s="4"/>
      <c r="AE954" s="4"/>
    </row>
    <row r="955" spans="1:31" x14ac:dyDescent="0.35">
      <c r="A955" s="4"/>
      <c r="N955" s="4"/>
      <c r="AE955" s="4"/>
    </row>
    <row r="956" spans="1:31" x14ac:dyDescent="0.35">
      <c r="A956" s="4"/>
      <c r="N956" s="4"/>
      <c r="AE956" s="4"/>
    </row>
    <row r="957" spans="1:31" x14ac:dyDescent="0.35">
      <c r="A957" s="4"/>
      <c r="N957" s="4"/>
      <c r="AE957" s="4"/>
    </row>
    <row r="958" spans="1:31" x14ac:dyDescent="0.35">
      <c r="A958" s="4"/>
      <c r="N958" s="4"/>
      <c r="AE958" s="4"/>
    </row>
    <row r="959" spans="1:31" x14ac:dyDescent="0.35">
      <c r="A959" s="4"/>
      <c r="N959" s="4"/>
      <c r="AE959" s="4"/>
    </row>
    <row r="960" spans="1:31" x14ac:dyDescent="0.35">
      <c r="A960" s="4"/>
      <c r="N960" s="4"/>
      <c r="AE960" s="4"/>
    </row>
    <row r="961" spans="1:31" x14ac:dyDescent="0.35">
      <c r="A961" s="4"/>
      <c r="N961" s="4"/>
      <c r="AE961" s="4"/>
    </row>
    <row r="962" spans="1:31" x14ac:dyDescent="0.35">
      <c r="A962" s="4"/>
      <c r="N962" s="4"/>
      <c r="AE962" s="4"/>
    </row>
    <row r="963" spans="1:31" x14ac:dyDescent="0.35">
      <c r="A963" s="4"/>
      <c r="N963" s="4"/>
      <c r="AE963" s="4"/>
    </row>
    <row r="964" spans="1:31" x14ac:dyDescent="0.35">
      <c r="A964" s="4"/>
      <c r="N964" s="4"/>
      <c r="AE964" s="4"/>
    </row>
    <row r="965" spans="1:31" x14ac:dyDescent="0.35">
      <c r="A965" s="4"/>
      <c r="N965" s="4"/>
      <c r="AE965" s="4"/>
    </row>
    <row r="966" spans="1:31" x14ac:dyDescent="0.35">
      <c r="A966" s="4"/>
      <c r="N966" s="4"/>
      <c r="AE966" s="4"/>
    </row>
    <row r="967" spans="1:31" x14ac:dyDescent="0.35">
      <c r="A967" s="4"/>
      <c r="N967" s="4"/>
      <c r="AE967" s="4"/>
    </row>
    <row r="968" spans="1:31" x14ac:dyDescent="0.35">
      <c r="A968" s="4"/>
      <c r="N968" s="4"/>
      <c r="AE968" s="4"/>
    </row>
    <row r="969" spans="1:31" x14ac:dyDescent="0.35">
      <c r="A969" s="4"/>
      <c r="N969" s="4"/>
      <c r="AE969" s="4"/>
    </row>
    <row r="970" spans="1:31" x14ac:dyDescent="0.35">
      <c r="A970" s="4"/>
      <c r="N970" s="4"/>
      <c r="AE970" s="4"/>
    </row>
    <row r="971" spans="1:31" x14ac:dyDescent="0.35">
      <c r="A971" s="4"/>
      <c r="N971" s="4"/>
      <c r="AE971" s="4"/>
    </row>
    <row r="972" spans="1:31" x14ac:dyDescent="0.35">
      <c r="A972" s="4"/>
      <c r="N972" s="4"/>
      <c r="AE972" s="4"/>
    </row>
    <row r="973" spans="1:31" x14ac:dyDescent="0.35">
      <c r="A973" s="4"/>
      <c r="N973" s="4"/>
      <c r="AE973" s="4"/>
    </row>
    <row r="974" spans="1:31" x14ac:dyDescent="0.35">
      <c r="A974" s="4"/>
      <c r="N974" s="4"/>
      <c r="AE974" s="4"/>
    </row>
    <row r="975" spans="1:31" x14ac:dyDescent="0.35">
      <c r="A975" s="4"/>
      <c r="N975" s="4"/>
      <c r="AE975" s="4"/>
    </row>
    <row r="976" spans="1:31" x14ac:dyDescent="0.35">
      <c r="A976" s="4"/>
      <c r="N976" s="4"/>
      <c r="AE976" s="4"/>
    </row>
    <row r="977" spans="1:31" x14ac:dyDescent="0.35">
      <c r="A977" s="4"/>
      <c r="N977" s="4"/>
      <c r="AE977" s="4"/>
    </row>
    <row r="978" spans="1:31" x14ac:dyDescent="0.35">
      <c r="A978" s="4"/>
      <c r="N978" s="4"/>
      <c r="AE978" s="4"/>
    </row>
    <row r="979" spans="1:31" x14ac:dyDescent="0.35">
      <c r="A979" s="4"/>
      <c r="N979" s="4"/>
      <c r="AE979" s="4"/>
    </row>
    <row r="980" spans="1:31" x14ac:dyDescent="0.35">
      <c r="A980" s="4"/>
      <c r="N980" s="4"/>
      <c r="AE980" s="4"/>
    </row>
    <row r="981" spans="1:31" x14ac:dyDescent="0.35">
      <c r="A981" s="4"/>
      <c r="N981" s="4"/>
      <c r="AE981" s="4"/>
    </row>
    <row r="982" spans="1:31" x14ac:dyDescent="0.35">
      <c r="A982" s="4"/>
      <c r="N982" s="4"/>
      <c r="AE982" s="4"/>
    </row>
    <row r="983" spans="1:31" x14ac:dyDescent="0.35">
      <c r="A983" s="4"/>
      <c r="N983" s="4"/>
      <c r="AE983" s="4"/>
    </row>
    <row r="984" spans="1:31" x14ac:dyDescent="0.35">
      <c r="A984" s="4"/>
      <c r="N984" s="4"/>
      <c r="AE984" s="4"/>
    </row>
    <row r="985" spans="1:31" x14ac:dyDescent="0.35">
      <c r="A985" s="4"/>
      <c r="N985" s="4"/>
      <c r="AE985" s="4"/>
    </row>
    <row r="986" spans="1:31" x14ac:dyDescent="0.35">
      <c r="A986" s="4"/>
      <c r="N986" s="4"/>
      <c r="AE986" s="4"/>
    </row>
    <row r="987" spans="1:31" x14ac:dyDescent="0.35">
      <c r="A987" s="4"/>
      <c r="N987" s="4"/>
      <c r="AE987" s="4"/>
    </row>
    <row r="988" spans="1:31" x14ac:dyDescent="0.35">
      <c r="A988" s="4"/>
      <c r="N988" s="4"/>
      <c r="AE988" s="4"/>
    </row>
    <row r="989" spans="1:31" x14ac:dyDescent="0.35">
      <c r="A989" s="4"/>
      <c r="N989" s="4"/>
      <c r="AE989" s="4"/>
    </row>
    <row r="990" spans="1:31" x14ac:dyDescent="0.35">
      <c r="A990" s="4"/>
      <c r="N990" s="4"/>
      <c r="AE990" s="4"/>
    </row>
    <row r="991" spans="1:31" x14ac:dyDescent="0.35">
      <c r="A991" s="4"/>
      <c r="N991" s="4"/>
      <c r="AE991" s="4"/>
    </row>
    <row r="992" spans="1:31" x14ac:dyDescent="0.35">
      <c r="A992" s="4"/>
      <c r="N992" s="4"/>
      <c r="AE992" s="4"/>
    </row>
    <row r="993" spans="1:31" x14ac:dyDescent="0.35">
      <c r="A993" s="4"/>
      <c r="N993" s="4"/>
      <c r="AE993" s="4"/>
    </row>
    <row r="994" spans="1:31" x14ac:dyDescent="0.35">
      <c r="A994" s="4"/>
      <c r="N994" s="4"/>
      <c r="AE994" s="4"/>
    </row>
    <row r="995" spans="1:31" x14ac:dyDescent="0.35">
      <c r="A995" s="4"/>
      <c r="N995" s="4"/>
      <c r="AE995" s="4"/>
    </row>
    <row r="996" spans="1:31" x14ac:dyDescent="0.35">
      <c r="A996" s="4"/>
      <c r="N996" s="4"/>
      <c r="AE996" s="4"/>
    </row>
    <row r="997" spans="1:31" x14ac:dyDescent="0.35">
      <c r="A997" s="4"/>
      <c r="N997" s="4"/>
      <c r="AE997" s="4"/>
    </row>
    <row r="998" spans="1:31" x14ac:dyDescent="0.35">
      <c r="A998" s="4"/>
      <c r="N998" s="4"/>
      <c r="AE998" s="4"/>
    </row>
    <row r="999" spans="1:31" x14ac:dyDescent="0.35">
      <c r="A999" s="4"/>
      <c r="N999" s="4"/>
      <c r="AE999" s="4"/>
    </row>
    <row r="1000" spans="1:31" x14ac:dyDescent="0.35">
      <c r="A1000" s="4"/>
      <c r="N1000" s="4"/>
      <c r="AE1000" s="4"/>
    </row>
    <row r="1001" spans="1:31" x14ac:dyDescent="0.35">
      <c r="A1001" s="4"/>
      <c r="N1001" s="4"/>
      <c r="AE1001" s="4"/>
    </row>
    <row r="1002" spans="1:31" x14ac:dyDescent="0.35">
      <c r="A1002" s="4"/>
      <c r="N1002" s="4"/>
      <c r="AE1002" s="4"/>
    </row>
    <row r="1003" spans="1:31" x14ac:dyDescent="0.35">
      <c r="A1003" s="4"/>
      <c r="N1003" s="4"/>
      <c r="AE1003" s="4"/>
    </row>
    <row r="1004" spans="1:31" x14ac:dyDescent="0.35">
      <c r="A1004" s="4"/>
      <c r="N1004" s="4"/>
      <c r="AE1004" s="4"/>
    </row>
    <row r="1005" spans="1:31" x14ac:dyDescent="0.35">
      <c r="A1005" s="4"/>
      <c r="N1005" s="4"/>
      <c r="AE1005" s="4"/>
    </row>
    <row r="1006" spans="1:31" x14ac:dyDescent="0.35">
      <c r="A1006" s="4"/>
      <c r="N1006" s="4"/>
      <c r="AE1006" s="4"/>
    </row>
    <row r="1007" spans="1:31" x14ac:dyDescent="0.35">
      <c r="A1007" s="4"/>
      <c r="N1007" s="4"/>
      <c r="AE1007" s="4"/>
    </row>
    <row r="1008" spans="1:31" x14ac:dyDescent="0.35">
      <c r="A1008" s="4"/>
      <c r="N1008" s="4"/>
      <c r="AE1008" s="4"/>
    </row>
    <row r="1009" spans="1:31" x14ac:dyDescent="0.35">
      <c r="A1009" s="4"/>
      <c r="N1009" s="4"/>
      <c r="AE1009" s="4"/>
    </row>
    <row r="1010" spans="1:31" x14ac:dyDescent="0.35">
      <c r="A1010" s="4"/>
      <c r="N1010" s="4"/>
      <c r="AE1010" s="4"/>
    </row>
    <row r="1011" spans="1:31" x14ac:dyDescent="0.35">
      <c r="A1011" s="4"/>
      <c r="N1011" s="4"/>
      <c r="AE1011" s="4"/>
    </row>
    <row r="1012" spans="1:31" x14ac:dyDescent="0.35">
      <c r="A1012" s="4"/>
      <c r="N1012" s="4"/>
      <c r="AE1012" s="4"/>
    </row>
    <row r="1013" spans="1:31" x14ac:dyDescent="0.35">
      <c r="A1013" s="4"/>
      <c r="N1013" s="4"/>
      <c r="AE1013" s="4"/>
    </row>
    <row r="1014" spans="1:31" x14ac:dyDescent="0.35">
      <c r="A1014" s="4"/>
      <c r="N1014" s="4"/>
      <c r="AE1014" s="4"/>
    </row>
    <row r="1015" spans="1:31" x14ac:dyDescent="0.35">
      <c r="A1015" s="4"/>
      <c r="N1015" s="4"/>
      <c r="AE1015" s="4"/>
    </row>
    <row r="1016" spans="1:31" x14ac:dyDescent="0.35">
      <c r="A1016" s="4"/>
      <c r="N1016" s="4"/>
      <c r="AE1016" s="4"/>
    </row>
    <row r="1017" spans="1:31" x14ac:dyDescent="0.35">
      <c r="A1017" s="4"/>
      <c r="N1017" s="4"/>
      <c r="AE1017" s="4"/>
    </row>
    <row r="1018" spans="1:31" x14ac:dyDescent="0.35">
      <c r="A1018" s="4"/>
      <c r="N1018" s="4"/>
      <c r="AE1018" s="4"/>
    </row>
    <row r="1019" spans="1:31" x14ac:dyDescent="0.35">
      <c r="A1019" s="4"/>
      <c r="N1019" s="4"/>
      <c r="AE1019" s="4"/>
    </row>
    <row r="1020" spans="1:31" x14ac:dyDescent="0.35">
      <c r="A1020" s="4"/>
      <c r="N1020" s="4"/>
      <c r="AE1020" s="4"/>
    </row>
    <row r="1021" spans="1:31" x14ac:dyDescent="0.35">
      <c r="A1021" s="4"/>
      <c r="N1021" s="4"/>
      <c r="AE1021" s="4"/>
    </row>
    <row r="1022" spans="1:31" x14ac:dyDescent="0.35">
      <c r="A1022" s="4"/>
      <c r="N1022" s="4"/>
      <c r="AE1022" s="4"/>
    </row>
    <row r="1023" spans="1:31" x14ac:dyDescent="0.35">
      <c r="A1023" s="4"/>
      <c r="N1023" s="4"/>
      <c r="AE1023" s="4"/>
    </row>
    <row r="1024" spans="1:31" x14ac:dyDescent="0.35">
      <c r="A1024" s="4"/>
      <c r="N1024" s="4"/>
      <c r="AE1024" s="4"/>
    </row>
    <row r="1025" spans="1:31" x14ac:dyDescent="0.35">
      <c r="A1025" s="4"/>
      <c r="N1025" s="4"/>
      <c r="AE1025" s="4"/>
    </row>
    <row r="1026" spans="1:31" x14ac:dyDescent="0.35">
      <c r="A1026" s="4"/>
      <c r="N1026" s="4"/>
      <c r="AE1026" s="4"/>
    </row>
    <row r="1027" spans="1:31" x14ac:dyDescent="0.35">
      <c r="A1027" s="4"/>
      <c r="N1027" s="4"/>
      <c r="AE1027" s="4"/>
    </row>
    <row r="1028" spans="1:31" x14ac:dyDescent="0.35">
      <c r="A1028" s="4"/>
      <c r="N1028" s="4"/>
      <c r="AE1028" s="4"/>
    </row>
    <row r="1029" spans="1:31" x14ac:dyDescent="0.35">
      <c r="A1029" s="4"/>
      <c r="N1029" s="4"/>
      <c r="AE1029" s="4"/>
    </row>
    <row r="1030" spans="1:31" x14ac:dyDescent="0.35">
      <c r="A1030" s="4"/>
      <c r="N1030" s="4"/>
      <c r="AE1030" s="4"/>
    </row>
    <row r="1031" spans="1:31" x14ac:dyDescent="0.35">
      <c r="A1031" s="4"/>
      <c r="N1031" s="4"/>
      <c r="AE1031" s="4"/>
    </row>
    <row r="1032" spans="1:31" x14ac:dyDescent="0.35">
      <c r="A1032" s="4"/>
      <c r="N1032" s="4"/>
      <c r="AE1032" s="4"/>
    </row>
    <row r="1033" spans="1:31" x14ac:dyDescent="0.35">
      <c r="A1033" s="4"/>
      <c r="N1033" s="4"/>
      <c r="AE1033" s="4"/>
    </row>
    <row r="1034" spans="1:31" x14ac:dyDescent="0.35">
      <c r="A1034" s="4"/>
      <c r="N1034" s="4"/>
      <c r="AE1034" s="4"/>
    </row>
    <row r="1035" spans="1:31" x14ac:dyDescent="0.35">
      <c r="A1035" s="4"/>
      <c r="N1035" s="4"/>
      <c r="AE1035" s="4"/>
    </row>
    <row r="1036" spans="1:31" x14ac:dyDescent="0.35">
      <c r="A1036" s="4"/>
      <c r="N1036" s="4"/>
      <c r="AE1036" s="4"/>
    </row>
    <row r="1037" spans="1:31" x14ac:dyDescent="0.35">
      <c r="A1037" s="4"/>
      <c r="N1037" s="4"/>
      <c r="AE1037" s="4"/>
    </row>
    <row r="1038" spans="1:31" x14ac:dyDescent="0.35">
      <c r="A1038" s="4"/>
      <c r="N1038" s="4"/>
      <c r="AE1038" s="4"/>
    </row>
    <row r="1039" spans="1:31" x14ac:dyDescent="0.35">
      <c r="A1039" s="4"/>
      <c r="N1039" s="4"/>
      <c r="AE1039" s="4"/>
    </row>
    <row r="1040" spans="1:31" x14ac:dyDescent="0.35">
      <c r="A1040" s="4"/>
      <c r="N1040" s="4"/>
      <c r="AE1040" s="4"/>
    </row>
    <row r="1041" spans="1:31" x14ac:dyDescent="0.35">
      <c r="A1041" s="4"/>
      <c r="N1041" s="4"/>
      <c r="AE1041" s="4"/>
    </row>
    <row r="1042" spans="1:31" x14ac:dyDescent="0.35">
      <c r="A1042" s="4"/>
      <c r="N1042" s="4"/>
      <c r="AE1042" s="4"/>
    </row>
    <row r="1043" spans="1:31" x14ac:dyDescent="0.35">
      <c r="A1043" s="4"/>
      <c r="N1043" s="4"/>
      <c r="AE1043" s="4"/>
    </row>
    <row r="1044" spans="1:31" x14ac:dyDescent="0.35">
      <c r="A1044" s="4"/>
      <c r="N1044" s="4"/>
      <c r="AE1044" s="4"/>
    </row>
    <row r="1045" spans="1:31" x14ac:dyDescent="0.35">
      <c r="A1045" s="4"/>
      <c r="N1045" s="4"/>
      <c r="AE1045" s="4"/>
    </row>
    <row r="1046" spans="1:31" x14ac:dyDescent="0.35">
      <c r="A1046" s="4"/>
      <c r="N1046" s="4"/>
      <c r="AE1046" s="4"/>
    </row>
    <row r="1047" spans="1:31" x14ac:dyDescent="0.35">
      <c r="A1047" s="4"/>
      <c r="N1047" s="4"/>
      <c r="AE1047" s="4"/>
    </row>
    <row r="1048" spans="1:31" x14ac:dyDescent="0.35">
      <c r="A1048" s="4"/>
      <c r="N1048" s="4"/>
      <c r="AE1048" s="4"/>
    </row>
    <row r="1049" spans="1:31" x14ac:dyDescent="0.35">
      <c r="A1049" s="4"/>
      <c r="N1049" s="4"/>
      <c r="AE1049" s="4"/>
    </row>
    <row r="1050" spans="1:31" x14ac:dyDescent="0.35">
      <c r="A1050" s="4"/>
      <c r="N1050" s="4"/>
      <c r="AE1050" s="4"/>
    </row>
    <row r="1051" spans="1:31" x14ac:dyDescent="0.35">
      <c r="A1051" s="4"/>
      <c r="N1051" s="4"/>
      <c r="AE1051" s="4"/>
    </row>
    <row r="1052" spans="1:31" x14ac:dyDescent="0.35">
      <c r="A1052" s="4"/>
      <c r="N1052" s="4"/>
      <c r="AE1052" s="4"/>
    </row>
    <row r="1053" spans="1:31" x14ac:dyDescent="0.35">
      <c r="A1053" s="4"/>
      <c r="N1053" s="4"/>
      <c r="AE1053" s="4"/>
    </row>
    <row r="1054" spans="1:31" x14ac:dyDescent="0.35">
      <c r="A1054" s="4"/>
      <c r="N1054" s="4"/>
      <c r="AE1054" s="4"/>
    </row>
    <row r="1055" spans="1:31" x14ac:dyDescent="0.35">
      <c r="A1055" s="4"/>
      <c r="N1055" s="4"/>
      <c r="AE1055" s="4"/>
    </row>
    <row r="1056" spans="1:31" x14ac:dyDescent="0.35">
      <c r="A1056" s="4"/>
      <c r="N1056" s="4"/>
      <c r="AE1056" s="4"/>
    </row>
    <row r="1057" spans="1:31" x14ac:dyDescent="0.35">
      <c r="A1057" s="4"/>
      <c r="N1057" s="4"/>
      <c r="AE1057" s="4"/>
    </row>
    <row r="1058" spans="1:31" x14ac:dyDescent="0.35">
      <c r="A1058" s="4"/>
      <c r="N1058" s="4"/>
      <c r="AE1058" s="4"/>
    </row>
    <row r="1059" spans="1:31" x14ac:dyDescent="0.35">
      <c r="A1059" s="4"/>
      <c r="N1059" s="4"/>
      <c r="AE1059" s="4"/>
    </row>
    <row r="1060" spans="1:31" x14ac:dyDescent="0.35">
      <c r="A1060" s="4"/>
      <c r="N1060" s="4"/>
      <c r="AE1060" s="4"/>
    </row>
    <row r="1061" spans="1:31" x14ac:dyDescent="0.35">
      <c r="A1061" s="4"/>
      <c r="N1061" s="4"/>
      <c r="AE1061" s="4"/>
    </row>
    <row r="1062" spans="1:31" x14ac:dyDescent="0.35">
      <c r="A1062" s="4"/>
      <c r="N1062" s="4"/>
      <c r="AE1062" s="4"/>
    </row>
    <row r="1063" spans="1:31" x14ac:dyDescent="0.35">
      <c r="A1063" s="4"/>
      <c r="N1063" s="4"/>
      <c r="AE1063" s="4"/>
    </row>
    <row r="1064" spans="1:31" x14ac:dyDescent="0.35">
      <c r="A1064" s="4"/>
      <c r="N1064" s="4"/>
      <c r="AE1064" s="4"/>
    </row>
    <row r="1065" spans="1:31" x14ac:dyDescent="0.35">
      <c r="A1065" s="4"/>
      <c r="N1065" s="4"/>
      <c r="AE1065" s="4"/>
    </row>
    <row r="1066" spans="1:31" x14ac:dyDescent="0.35">
      <c r="A1066" s="4"/>
      <c r="N1066" s="4"/>
      <c r="AE1066" s="4"/>
    </row>
    <row r="1067" spans="1:31" x14ac:dyDescent="0.35">
      <c r="A1067" s="4"/>
      <c r="N1067" s="4"/>
      <c r="AE1067" s="4"/>
    </row>
    <row r="1068" spans="1:31" x14ac:dyDescent="0.35">
      <c r="A1068" s="4"/>
      <c r="N1068" s="4"/>
      <c r="AE1068" s="4"/>
    </row>
    <row r="1069" spans="1:31" x14ac:dyDescent="0.35">
      <c r="A1069" s="4"/>
      <c r="N1069" s="4"/>
      <c r="AE1069" s="4"/>
    </row>
    <row r="1070" spans="1:31" x14ac:dyDescent="0.35">
      <c r="A1070" s="4"/>
      <c r="N1070" s="4"/>
      <c r="AE1070" s="4"/>
    </row>
    <row r="1071" spans="1:31" x14ac:dyDescent="0.35">
      <c r="A1071" s="4"/>
      <c r="N1071" s="4"/>
      <c r="AE1071" s="4"/>
    </row>
    <row r="1072" spans="1:31" x14ac:dyDescent="0.35">
      <c r="A1072" s="4"/>
      <c r="N1072" s="4"/>
      <c r="AE1072" s="4"/>
    </row>
    <row r="1073" spans="1:31" x14ac:dyDescent="0.35">
      <c r="A1073" s="4"/>
      <c r="N1073" s="4"/>
      <c r="AE1073" s="4"/>
    </row>
    <row r="1074" spans="1:31" x14ac:dyDescent="0.35">
      <c r="A1074" s="4"/>
      <c r="N1074" s="4"/>
      <c r="AE1074" s="4"/>
    </row>
    <row r="1075" spans="1:31" x14ac:dyDescent="0.35">
      <c r="A1075" s="4"/>
      <c r="N1075" s="4"/>
      <c r="AE1075" s="4"/>
    </row>
    <row r="1076" spans="1:31" x14ac:dyDescent="0.35">
      <c r="A1076" s="4"/>
      <c r="N1076" s="4"/>
      <c r="AE1076" s="4"/>
    </row>
    <row r="1077" spans="1:31" x14ac:dyDescent="0.35">
      <c r="A1077" s="4"/>
      <c r="N1077" s="4"/>
      <c r="AE1077" s="4"/>
    </row>
    <row r="1078" spans="1:31" x14ac:dyDescent="0.35">
      <c r="A1078" s="4"/>
      <c r="N1078" s="4"/>
      <c r="AE1078" s="4"/>
    </row>
    <row r="1079" spans="1:31" x14ac:dyDescent="0.35">
      <c r="A1079" s="4"/>
      <c r="N1079" s="4"/>
      <c r="AE1079" s="4"/>
    </row>
    <row r="1080" spans="1:31" x14ac:dyDescent="0.35">
      <c r="A1080" s="4"/>
      <c r="N1080" s="4"/>
      <c r="AE1080" s="4"/>
    </row>
    <row r="1081" spans="1:31" x14ac:dyDescent="0.35">
      <c r="A1081" s="4"/>
      <c r="N1081" s="4"/>
      <c r="AE1081" s="4"/>
    </row>
    <row r="1082" spans="1:31" x14ac:dyDescent="0.35">
      <c r="A1082" s="4"/>
      <c r="N1082" s="4"/>
      <c r="AE1082" s="4"/>
    </row>
    <row r="1083" spans="1:31" x14ac:dyDescent="0.35">
      <c r="A1083" s="4"/>
      <c r="N1083" s="4"/>
      <c r="AE1083" s="4"/>
    </row>
    <row r="1084" spans="1:31" x14ac:dyDescent="0.35">
      <c r="A1084" s="4"/>
      <c r="N1084" s="4"/>
      <c r="AE1084" s="4"/>
    </row>
    <row r="1085" spans="1:31" x14ac:dyDescent="0.35">
      <c r="A1085" s="4"/>
      <c r="N1085" s="4"/>
      <c r="AE1085" s="4"/>
    </row>
    <row r="1086" spans="1:31" x14ac:dyDescent="0.35">
      <c r="A1086" s="4"/>
      <c r="N1086" s="4"/>
      <c r="AE1086" s="4"/>
    </row>
    <row r="1087" spans="1:31" x14ac:dyDescent="0.35">
      <c r="A1087" s="4"/>
      <c r="N1087" s="4"/>
      <c r="AE1087" s="4"/>
    </row>
    <row r="1088" spans="1:31" x14ac:dyDescent="0.35">
      <c r="A1088" s="4"/>
      <c r="N1088" s="4"/>
      <c r="AE1088" s="4"/>
    </row>
    <row r="1089" spans="1:31" x14ac:dyDescent="0.35">
      <c r="A1089" s="4"/>
      <c r="N1089" s="4"/>
      <c r="AE1089" s="4"/>
    </row>
    <row r="1090" spans="1:31" x14ac:dyDescent="0.35">
      <c r="A1090" s="4"/>
      <c r="N1090" s="4"/>
      <c r="AE1090" s="4"/>
    </row>
    <row r="1091" spans="1:31" x14ac:dyDescent="0.35">
      <c r="A1091" s="4"/>
      <c r="N1091" s="4"/>
      <c r="AE1091" s="4"/>
    </row>
    <row r="1092" spans="1:31" x14ac:dyDescent="0.35">
      <c r="A1092" s="4"/>
      <c r="N1092" s="4"/>
      <c r="AE1092" s="4"/>
    </row>
    <row r="1093" spans="1:31" x14ac:dyDescent="0.35">
      <c r="A1093" s="4"/>
      <c r="N1093" s="4"/>
      <c r="AE1093" s="4"/>
    </row>
    <row r="1094" spans="1:31" x14ac:dyDescent="0.35">
      <c r="A1094" s="4"/>
      <c r="N1094" s="4"/>
      <c r="AE1094" s="4"/>
    </row>
    <row r="1095" spans="1:31" x14ac:dyDescent="0.35">
      <c r="A1095" s="4"/>
      <c r="N1095" s="4"/>
      <c r="AE1095" s="4"/>
    </row>
    <row r="1096" spans="1:31" x14ac:dyDescent="0.35">
      <c r="A1096" s="4"/>
      <c r="N1096" s="4"/>
      <c r="AE1096" s="4"/>
    </row>
    <row r="1097" spans="1:31" x14ac:dyDescent="0.35">
      <c r="A1097" s="4"/>
      <c r="N1097" s="4"/>
      <c r="AE1097" s="4"/>
    </row>
    <row r="1098" spans="1:31" x14ac:dyDescent="0.35">
      <c r="A1098" s="4"/>
      <c r="N1098" s="4"/>
      <c r="AE1098" s="4"/>
    </row>
    <row r="1099" spans="1:31" x14ac:dyDescent="0.35">
      <c r="A1099" s="4"/>
      <c r="N1099" s="4"/>
      <c r="AE1099" s="4"/>
    </row>
    <row r="1100" spans="1:31" x14ac:dyDescent="0.35">
      <c r="A1100" s="4"/>
      <c r="N1100" s="4"/>
      <c r="AE1100" s="4"/>
    </row>
    <row r="1101" spans="1:31" x14ac:dyDescent="0.35">
      <c r="A1101" s="4"/>
      <c r="N1101" s="4"/>
      <c r="AE1101" s="4"/>
    </row>
    <row r="1102" spans="1:31" x14ac:dyDescent="0.35">
      <c r="A1102" s="4"/>
      <c r="N1102" s="4"/>
      <c r="AE1102" s="4"/>
    </row>
    <row r="1103" spans="1:31" x14ac:dyDescent="0.35">
      <c r="A1103" s="4"/>
      <c r="N1103" s="4"/>
      <c r="AE1103" s="4"/>
    </row>
    <row r="1104" spans="1:31" x14ac:dyDescent="0.35">
      <c r="A1104" s="4"/>
      <c r="N1104" s="4"/>
      <c r="AE1104" s="4"/>
    </row>
    <row r="1105" spans="1:31" x14ac:dyDescent="0.35">
      <c r="A1105" s="4"/>
      <c r="N1105" s="4"/>
      <c r="AE1105" s="4"/>
    </row>
    <row r="1106" spans="1:31" x14ac:dyDescent="0.35">
      <c r="A1106" s="4"/>
      <c r="N1106" s="4"/>
      <c r="AE1106" s="4"/>
    </row>
    <row r="1107" spans="1:31" x14ac:dyDescent="0.35">
      <c r="A1107" s="4"/>
      <c r="N1107" s="4"/>
      <c r="AE1107" s="4"/>
    </row>
    <row r="1108" spans="1:31" x14ac:dyDescent="0.35">
      <c r="A1108" s="4"/>
      <c r="N1108" s="4"/>
      <c r="AE1108" s="4"/>
    </row>
    <row r="1109" spans="1:31" x14ac:dyDescent="0.35">
      <c r="A1109" s="4"/>
      <c r="N1109" s="4"/>
      <c r="AE1109" s="4"/>
    </row>
    <row r="1110" spans="1:31" x14ac:dyDescent="0.35">
      <c r="A1110" s="4"/>
      <c r="N1110" s="4"/>
      <c r="AE1110" s="4"/>
    </row>
    <row r="1111" spans="1:31" x14ac:dyDescent="0.35">
      <c r="A1111" s="4"/>
      <c r="N1111" s="4"/>
      <c r="AE1111" s="4"/>
    </row>
    <row r="1112" spans="1:31" x14ac:dyDescent="0.35">
      <c r="A1112" s="4"/>
      <c r="N1112" s="4"/>
      <c r="AE1112" s="4"/>
    </row>
    <row r="1113" spans="1:31" x14ac:dyDescent="0.35">
      <c r="A1113" s="4"/>
      <c r="N1113" s="4"/>
      <c r="AE1113" s="4"/>
    </row>
    <row r="1114" spans="1:31" x14ac:dyDescent="0.35">
      <c r="A1114" s="4"/>
      <c r="N1114" s="4"/>
      <c r="AE1114" s="4"/>
    </row>
    <row r="1115" spans="1:31" x14ac:dyDescent="0.35">
      <c r="A1115" s="4"/>
      <c r="N1115" s="4"/>
      <c r="AE1115" s="4"/>
    </row>
    <row r="1116" spans="1:31" x14ac:dyDescent="0.35">
      <c r="A1116" s="4"/>
      <c r="N1116" s="4"/>
      <c r="AE1116" s="4"/>
    </row>
    <row r="1117" spans="1:31" x14ac:dyDescent="0.35">
      <c r="A1117" s="4"/>
      <c r="N1117" s="4"/>
      <c r="AE1117" s="4"/>
    </row>
    <row r="1118" spans="1:31" x14ac:dyDescent="0.35">
      <c r="A1118" s="4"/>
      <c r="N1118" s="4"/>
      <c r="AE1118" s="4"/>
    </row>
    <row r="1119" spans="1:31" x14ac:dyDescent="0.35">
      <c r="A1119" s="4"/>
      <c r="N1119" s="4"/>
      <c r="AE1119" s="4"/>
    </row>
    <row r="1120" spans="1:31" x14ac:dyDescent="0.35">
      <c r="A1120" s="4"/>
      <c r="N1120" s="4"/>
      <c r="AE1120" s="4"/>
    </row>
    <row r="1121" spans="1:31" x14ac:dyDescent="0.35">
      <c r="A1121" s="4"/>
      <c r="N1121" s="4"/>
      <c r="AE1121" s="4"/>
    </row>
    <row r="1122" spans="1:31" x14ac:dyDescent="0.35">
      <c r="A1122" s="4"/>
      <c r="N1122" s="4"/>
      <c r="AE1122" s="4"/>
    </row>
    <row r="1123" spans="1:31" x14ac:dyDescent="0.35">
      <c r="A1123" s="4"/>
      <c r="N1123" s="4"/>
      <c r="AE1123" s="4"/>
    </row>
    <row r="1124" spans="1:31" x14ac:dyDescent="0.35">
      <c r="A1124" s="4"/>
      <c r="N1124" s="4"/>
      <c r="AE1124" s="4"/>
    </row>
    <row r="1125" spans="1:31" x14ac:dyDescent="0.35">
      <c r="A1125" s="4"/>
      <c r="N1125" s="4"/>
      <c r="AE1125" s="4"/>
    </row>
    <row r="1126" spans="1:31" x14ac:dyDescent="0.35">
      <c r="A1126" s="4"/>
      <c r="N1126" s="4"/>
      <c r="AE1126" s="4"/>
    </row>
    <row r="1127" spans="1:31" x14ac:dyDescent="0.35">
      <c r="A1127" s="4"/>
      <c r="N1127" s="4"/>
      <c r="AE1127" s="4"/>
    </row>
    <row r="1128" spans="1:31" x14ac:dyDescent="0.35">
      <c r="A1128" s="4"/>
      <c r="N1128" s="4"/>
      <c r="AE1128" s="4"/>
    </row>
    <row r="1129" spans="1:31" x14ac:dyDescent="0.35">
      <c r="A1129" s="4"/>
      <c r="N1129" s="4"/>
      <c r="AE1129" s="4"/>
    </row>
    <row r="1130" spans="1:31" x14ac:dyDescent="0.35">
      <c r="A1130" s="4"/>
      <c r="N1130" s="4"/>
      <c r="AE1130" s="4"/>
    </row>
    <row r="1131" spans="1:31" x14ac:dyDescent="0.35">
      <c r="A1131" s="4"/>
      <c r="N1131" s="4"/>
      <c r="AE1131" s="4"/>
    </row>
    <row r="1132" spans="1:31" x14ac:dyDescent="0.35">
      <c r="A1132" s="4"/>
      <c r="N1132" s="4"/>
      <c r="AE1132" s="4"/>
    </row>
    <row r="1133" spans="1:31" x14ac:dyDescent="0.35">
      <c r="A1133" s="4"/>
      <c r="N1133" s="4"/>
      <c r="AE1133" s="4"/>
    </row>
    <row r="1134" spans="1:31" x14ac:dyDescent="0.35">
      <c r="A1134" s="4"/>
      <c r="N1134" s="4"/>
      <c r="AE1134" s="4"/>
    </row>
    <row r="1135" spans="1:31" x14ac:dyDescent="0.35">
      <c r="A1135" s="4"/>
      <c r="N1135" s="4"/>
      <c r="AE1135" s="4"/>
    </row>
    <row r="1136" spans="1:31" x14ac:dyDescent="0.35">
      <c r="A1136" s="4"/>
      <c r="N1136" s="4"/>
      <c r="AE1136" s="4"/>
    </row>
    <row r="1137" spans="1:31" x14ac:dyDescent="0.35">
      <c r="A1137" s="4"/>
      <c r="N1137" s="4"/>
      <c r="AE1137" s="4"/>
    </row>
    <row r="1138" spans="1:31" x14ac:dyDescent="0.35">
      <c r="A1138" s="4"/>
      <c r="N1138" s="4"/>
      <c r="AE1138" s="4"/>
    </row>
    <row r="1139" spans="1:31" x14ac:dyDescent="0.35">
      <c r="A1139" s="4"/>
      <c r="N1139" s="4"/>
      <c r="AE1139" s="4"/>
    </row>
    <row r="1140" spans="1:31" x14ac:dyDescent="0.35">
      <c r="A1140" s="4"/>
      <c r="N1140" s="4"/>
      <c r="AE1140" s="4"/>
    </row>
    <row r="1141" spans="1:31" x14ac:dyDescent="0.35">
      <c r="A1141" s="4"/>
      <c r="N1141" s="4"/>
      <c r="AE1141" s="4"/>
    </row>
    <row r="1142" spans="1:31" x14ac:dyDescent="0.35">
      <c r="A1142" s="4"/>
      <c r="N1142" s="4"/>
      <c r="AE1142" s="4"/>
    </row>
    <row r="1143" spans="1:31" x14ac:dyDescent="0.35">
      <c r="A1143" s="4"/>
      <c r="N1143" s="4"/>
      <c r="AE1143" s="4"/>
    </row>
    <row r="1144" spans="1:31" x14ac:dyDescent="0.35">
      <c r="A1144" s="4"/>
      <c r="N1144" s="4"/>
      <c r="AE1144" s="4"/>
    </row>
    <row r="1145" spans="1:31" x14ac:dyDescent="0.35">
      <c r="A1145" s="4"/>
      <c r="N1145" s="4"/>
      <c r="AE1145" s="4"/>
    </row>
    <row r="1146" spans="1:31" x14ac:dyDescent="0.35">
      <c r="A1146" s="4"/>
      <c r="N1146" s="4"/>
      <c r="AE1146" s="4"/>
    </row>
    <row r="1147" spans="1:31" x14ac:dyDescent="0.35">
      <c r="A1147" s="4"/>
      <c r="N1147" s="4"/>
      <c r="AE1147" s="4"/>
    </row>
    <row r="1148" spans="1:31" x14ac:dyDescent="0.35">
      <c r="A1148" s="4"/>
      <c r="N1148" s="4"/>
      <c r="AE1148" s="4"/>
    </row>
    <row r="1149" spans="1:31" x14ac:dyDescent="0.35">
      <c r="A1149" s="4"/>
      <c r="N1149" s="4"/>
      <c r="AE1149" s="4"/>
    </row>
    <row r="1150" spans="1:31" x14ac:dyDescent="0.35">
      <c r="A1150" s="4"/>
      <c r="N1150" s="4"/>
      <c r="AE1150" s="4"/>
    </row>
    <row r="1151" spans="1:31" x14ac:dyDescent="0.35">
      <c r="A1151" s="4"/>
      <c r="N1151" s="4"/>
      <c r="AE1151" s="4"/>
    </row>
    <row r="1152" spans="1:31" x14ac:dyDescent="0.35">
      <c r="A1152" s="4"/>
      <c r="N1152" s="4"/>
      <c r="AE1152" s="4"/>
    </row>
    <row r="1153" spans="1:31" x14ac:dyDescent="0.35">
      <c r="A1153" s="4"/>
      <c r="N1153" s="4"/>
      <c r="AE1153" s="4"/>
    </row>
    <row r="1154" spans="1:31" x14ac:dyDescent="0.35">
      <c r="A1154" s="4"/>
      <c r="N1154" s="4"/>
      <c r="AE1154" s="4"/>
    </row>
    <row r="1155" spans="1:31" x14ac:dyDescent="0.35">
      <c r="A1155" s="4"/>
      <c r="N1155" s="4"/>
      <c r="AE1155" s="4"/>
    </row>
    <row r="1156" spans="1:31" x14ac:dyDescent="0.35">
      <c r="A1156" s="4"/>
      <c r="N1156" s="4"/>
      <c r="AE1156" s="4"/>
    </row>
    <row r="1157" spans="1:31" x14ac:dyDescent="0.35">
      <c r="A1157" s="4"/>
      <c r="N1157" s="4"/>
      <c r="AE1157" s="4"/>
    </row>
    <row r="1158" spans="1:31" x14ac:dyDescent="0.35">
      <c r="A1158" s="4"/>
      <c r="N1158" s="4"/>
      <c r="AE1158" s="4"/>
    </row>
    <row r="1159" spans="1:31" x14ac:dyDescent="0.35">
      <c r="A1159" s="4"/>
      <c r="N1159" s="4"/>
      <c r="AE1159" s="4"/>
    </row>
    <row r="1160" spans="1:31" x14ac:dyDescent="0.35">
      <c r="A1160" s="4"/>
      <c r="N1160" s="4"/>
      <c r="AE1160" s="4"/>
    </row>
    <row r="1161" spans="1:31" x14ac:dyDescent="0.35">
      <c r="A1161" s="4"/>
      <c r="N1161" s="4"/>
      <c r="AE1161" s="4"/>
    </row>
    <row r="1162" spans="1:31" x14ac:dyDescent="0.35">
      <c r="A1162" s="4"/>
      <c r="N1162" s="4"/>
      <c r="AE1162" s="4"/>
    </row>
    <row r="1163" spans="1:31" x14ac:dyDescent="0.35">
      <c r="A1163" s="4"/>
      <c r="N1163" s="4"/>
      <c r="AE1163" s="4"/>
    </row>
    <row r="1164" spans="1:31" x14ac:dyDescent="0.35">
      <c r="A1164" s="4"/>
      <c r="N1164" s="4"/>
      <c r="AE1164" s="4"/>
    </row>
    <row r="1165" spans="1:31" x14ac:dyDescent="0.35">
      <c r="A1165" s="4"/>
      <c r="N1165" s="4"/>
      <c r="AE1165" s="4"/>
    </row>
    <row r="1166" spans="1:31" x14ac:dyDescent="0.35">
      <c r="A1166" s="4"/>
      <c r="N1166" s="4"/>
      <c r="AE1166" s="4"/>
    </row>
    <row r="1167" spans="1:31" x14ac:dyDescent="0.35">
      <c r="A1167" s="4"/>
      <c r="N1167" s="4"/>
      <c r="AE1167" s="4"/>
    </row>
    <row r="1168" spans="1:31" x14ac:dyDescent="0.35">
      <c r="A1168" s="4"/>
      <c r="N1168" s="4"/>
      <c r="AE1168" s="4"/>
    </row>
    <row r="1169" spans="1:31" x14ac:dyDescent="0.35">
      <c r="A1169" s="4"/>
      <c r="N1169" s="4"/>
      <c r="AE1169" s="4"/>
    </row>
    <row r="1170" spans="1:31" x14ac:dyDescent="0.35">
      <c r="A1170" s="4"/>
      <c r="N1170" s="4"/>
      <c r="AE1170" s="4"/>
    </row>
    <row r="1171" spans="1:31" x14ac:dyDescent="0.35">
      <c r="A1171" s="4"/>
      <c r="N1171" s="4"/>
      <c r="AE1171" s="4"/>
    </row>
    <row r="1172" spans="1:31" x14ac:dyDescent="0.35">
      <c r="A1172" s="4"/>
      <c r="N1172" s="4"/>
      <c r="AE1172" s="4"/>
    </row>
    <row r="1173" spans="1:31" x14ac:dyDescent="0.35">
      <c r="A1173" s="4"/>
      <c r="N1173" s="4"/>
      <c r="AE1173" s="4"/>
    </row>
    <row r="1174" spans="1:31" x14ac:dyDescent="0.35">
      <c r="A1174" s="4"/>
      <c r="N1174" s="4"/>
      <c r="AE1174" s="4"/>
    </row>
    <row r="1175" spans="1:31" x14ac:dyDescent="0.35">
      <c r="A1175" s="4"/>
      <c r="N1175" s="4"/>
      <c r="AE1175" s="4"/>
    </row>
    <row r="1176" spans="1:31" x14ac:dyDescent="0.35">
      <c r="A1176" s="4"/>
      <c r="N1176" s="4"/>
      <c r="AE1176" s="4"/>
    </row>
    <row r="1177" spans="1:31" x14ac:dyDescent="0.35">
      <c r="A1177" s="4"/>
      <c r="N1177" s="4"/>
      <c r="AE1177" s="4"/>
    </row>
    <row r="1178" spans="1:31" x14ac:dyDescent="0.35">
      <c r="A1178" s="4"/>
      <c r="N1178" s="4"/>
      <c r="AE1178" s="4"/>
    </row>
    <row r="1179" spans="1:31" x14ac:dyDescent="0.35">
      <c r="A1179" s="4"/>
      <c r="N1179" s="4"/>
      <c r="AE1179" s="4"/>
    </row>
    <row r="1180" spans="1:31" x14ac:dyDescent="0.35">
      <c r="A1180" s="4"/>
      <c r="N1180" s="4"/>
      <c r="AE1180" s="4"/>
    </row>
    <row r="1181" spans="1:31" x14ac:dyDescent="0.35">
      <c r="A1181" s="4"/>
      <c r="N1181" s="4"/>
      <c r="AE1181" s="4"/>
    </row>
    <row r="1182" spans="1:31" x14ac:dyDescent="0.35">
      <c r="A1182" s="4"/>
      <c r="N1182" s="4"/>
      <c r="AE1182" s="4"/>
    </row>
    <row r="1183" spans="1:31" x14ac:dyDescent="0.35">
      <c r="A1183" s="4"/>
      <c r="N1183" s="4"/>
      <c r="AE1183" s="4"/>
    </row>
    <row r="1184" spans="1:31" x14ac:dyDescent="0.35">
      <c r="A1184" s="4"/>
      <c r="N1184" s="4"/>
      <c r="AE1184" s="4"/>
    </row>
    <row r="1185" spans="1:31" x14ac:dyDescent="0.35">
      <c r="A1185" s="4"/>
      <c r="N1185" s="4"/>
      <c r="AE1185" s="4"/>
    </row>
    <row r="1186" spans="1:31" x14ac:dyDescent="0.35">
      <c r="A1186" s="4"/>
      <c r="N1186" s="4"/>
      <c r="AE1186" s="4"/>
    </row>
    <row r="1187" spans="1:31" x14ac:dyDescent="0.35">
      <c r="A1187" s="4"/>
      <c r="N1187" s="4"/>
      <c r="AE1187" s="4"/>
    </row>
    <row r="1188" spans="1:31" x14ac:dyDescent="0.35">
      <c r="A1188" s="4"/>
      <c r="N1188" s="4"/>
      <c r="AE1188" s="4"/>
    </row>
    <row r="1189" spans="1:31" x14ac:dyDescent="0.35">
      <c r="A1189" s="4"/>
      <c r="N1189" s="4"/>
      <c r="AE1189" s="4"/>
    </row>
    <row r="1190" spans="1:31" x14ac:dyDescent="0.35">
      <c r="A1190" s="4"/>
      <c r="N1190" s="4"/>
      <c r="AE1190" s="4"/>
    </row>
    <row r="1191" spans="1:31" x14ac:dyDescent="0.35">
      <c r="A1191" s="4"/>
      <c r="N1191" s="4"/>
      <c r="AE1191" s="4"/>
    </row>
    <row r="1192" spans="1:31" x14ac:dyDescent="0.35">
      <c r="A1192" s="4"/>
      <c r="N1192" s="4"/>
      <c r="AE1192" s="4"/>
    </row>
    <row r="1193" spans="1:31" x14ac:dyDescent="0.35">
      <c r="A1193" s="4"/>
      <c r="N1193" s="4"/>
      <c r="AE1193" s="4"/>
    </row>
    <row r="1194" spans="1:31" x14ac:dyDescent="0.35">
      <c r="A1194" s="4"/>
      <c r="N1194" s="4"/>
      <c r="AE1194" s="4"/>
    </row>
    <row r="1195" spans="1:31" x14ac:dyDescent="0.35">
      <c r="A1195" s="4"/>
      <c r="N1195" s="4"/>
      <c r="AE1195" s="4"/>
    </row>
    <row r="1196" spans="1:31" x14ac:dyDescent="0.35">
      <c r="A1196" s="4"/>
      <c r="N1196" s="4"/>
      <c r="AE1196" s="4"/>
    </row>
    <row r="1197" spans="1:31" x14ac:dyDescent="0.35">
      <c r="A1197" s="4"/>
      <c r="N1197" s="4"/>
      <c r="AE1197" s="4"/>
    </row>
    <row r="1198" spans="1:31" x14ac:dyDescent="0.35">
      <c r="A1198" s="4"/>
      <c r="N1198" s="4"/>
      <c r="AE1198" s="4"/>
    </row>
    <row r="1199" spans="1:31" x14ac:dyDescent="0.35">
      <c r="A1199" s="4"/>
      <c r="N1199" s="4"/>
      <c r="AE1199" s="4"/>
    </row>
    <row r="1200" spans="1:31" x14ac:dyDescent="0.35">
      <c r="A1200" s="4"/>
      <c r="N1200" s="4"/>
      <c r="AE1200" s="4"/>
    </row>
    <row r="1201" spans="1:31" x14ac:dyDescent="0.35">
      <c r="A1201" s="4"/>
      <c r="N1201" s="4"/>
      <c r="AE1201" s="4"/>
    </row>
    <row r="1202" spans="1:31" x14ac:dyDescent="0.35">
      <c r="A1202" s="4"/>
      <c r="N1202" s="4"/>
      <c r="AE1202" s="4"/>
    </row>
    <row r="1203" spans="1:31" x14ac:dyDescent="0.35">
      <c r="A1203" s="4"/>
      <c r="N1203" s="4"/>
      <c r="AE1203" s="4"/>
    </row>
    <row r="1204" spans="1:31" x14ac:dyDescent="0.35">
      <c r="A1204" s="4"/>
      <c r="N1204" s="4"/>
      <c r="AE1204" s="4"/>
    </row>
    <row r="1205" spans="1:31" x14ac:dyDescent="0.35">
      <c r="A1205" s="4"/>
      <c r="N1205" s="4"/>
      <c r="AE1205" s="4"/>
    </row>
    <row r="1206" spans="1:31" x14ac:dyDescent="0.35">
      <c r="A1206" s="4"/>
      <c r="N1206" s="4"/>
      <c r="AE1206" s="4"/>
    </row>
    <row r="1207" spans="1:31" x14ac:dyDescent="0.35">
      <c r="A1207" s="4"/>
      <c r="N1207" s="4"/>
      <c r="AE1207" s="4"/>
    </row>
    <row r="1208" spans="1:31" x14ac:dyDescent="0.35">
      <c r="A1208" s="4"/>
      <c r="N1208" s="4"/>
      <c r="AE1208" s="4"/>
    </row>
    <row r="1209" spans="1:31" x14ac:dyDescent="0.35">
      <c r="A1209" s="4"/>
      <c r="N1209" s="4"/>
      <c r="AE1209" s="4"/>
    </row>
    <row r="1210" spans="1:31" x14ac:dyDescent="0.35">
      <c r="A1210" s="4"/>
      <c r="N1210" s="4"/>
      <c r="AE1210" s="4"/>
    </row>
    <row r="1211" spans="1:31" x14ac:dyDescent="0.35">
      <c r="A1211" s="4"/>
      <c r="N1211" s="4"/>
      <c r="AE1211" s="4"/>
    </row>
    <row r="1212" spans="1:31" x14ac:dyDescent="0.35">
      <c r="A1212" s="4"/>
      <c r="N1212" s="4"/>
      <c r="AE1212" s="4"/>
    </row>
    <row r="1213" spans="1:31" x14ac:dyDescent="0.35">
      <c r="A1213" s="4"/>
      <c r="N1213" s="4"/>
      <c r="AE1213" s="4"/>
    </row>
    <row r="1214" spans="1:31" x14ac:dyDescent="0.35">
      <c r="A1214" s="4"/>
      <c r="N1214" s="4"/>
      <c r="AE1214" s="4"/>
    </row>
    <row r="1215" spans="1:31" x14ac:dyDescent="0.35">
      <c r="A1215" s="4"/>
      <c r="N1215" s="4"/>
      <c r="AE1215" s="4"/>
    </row>
    <row r="1216" spans="1:31" x14ac:dyDescent="0.35">
      <c r="A1216" s="4"/>
      <c r="N1216" s="4"/>
      <c r="AE1216" s="4"/>
    </row>
    <row r="1217" spans="1:31" x14ac:dyDescent="0.35">
      <c r="A1217" s="4"/>
      <c r="N1217" s="4"/>
      <c r="AE1217" s="4"/>
    </row>
    <row r="1218" spans="1:31" x14ac:dyDescent="0.35">
      <c r="A1218" s="4"/>
      <c r="N1218" s="4"/>
      <c r="AE1218" s="4"/>
    </row>
    <row r="1219" spans="1:31" x14ac:dyDescent="0.35">
      <c r="A1219" s="4"/>
      <c r="N1219" s="4"/>
      <c r="AE1219" s="4"/>
    </row>
    <row r="1220" spans="1:31" x14ac:dyDescent="0.35">
      <c r="A1220" s="4"/>
      <c r="N1220" s="4"/>
      <c r="AE1220" s="4"/>
    </row>
    <row r="1221" spans="1:31" x14ac:dyDescent="0.35">
      <c r="A1221" s="4"/>
      <c r="N1221" s="4"/>
      <c r="AE1221" s="4"/>
    </row>
    <row r="1222" spans="1:31" x14ac:dyDescent="0.35">
      <c r="A1222" s="4"/>
      <c r="N1222" s="4"/>
      <c r="AE1222" s="4"/>
    </row>
    <row r="1223" spans="1:31" x14ac:dyDescent="0.35">
      <c r="A1223" s="4"/>
      <c r="N1223" s="4"/>
      <c r="AE1223" s="4"/>
    </row>
    <row r="1224" spans="1:31" x14ac:dyDescent="0.35">
      <c r="A1224" s="4"/>
      <c r="N1224" s="4"/>
      <c r="AE1224" s="4"/>
    </row>
    <row r="1225" spans="1:31" x14ac:dyDescent="0.35">
      <c r="A1225" s="4"/>
      <c r="N1225" s="4"/>
      <c r="AE1225" s="4"/>
    </row>
    <row r="1226" spans="1:31" x14ac:dyDescent="0.35">
      <c r="A1226" s="4"/>
      <c r="N1226" s="4"/>
      <c r="AE1226" s="4"/>
    </row>
    <row r="1227" spans="1:31" x14ac:dyDescent="0.35">
      <c r="A1227" s="4"/>
      <c r="N1227" s="4"/>
      <c r="AE1227" s="4"/>
    </row>
    <row r="1228" spans="1:31" x14ac:dyDescent="0.35">
      <c r="A1228" s="4"/>
      <c r="N1228" s="4"/>
      <c r="AE1228" s="4"/>
    </row>
    <row r="1229" spans="1:31" x14ac:dyDescent="0.35">
      <c r="A1229" s="4"/>
      <c r="N1229" s="4"/>
      <c r="AE1229" s="4"/>
    </row>
    <row r="1230" spans="1:31" x14ac:dyDescent="0.35">
      <c r="A1230" s="4"/>
      <c r="N1230" s="4"/>
      <c r="AE1230" s="4"/>
    </row>
    <row r="1231" spans="1:31" x14ac:dyDescent="0.35">
      <c r="A1231" s="4"/>
      <c r="N1231" s="4"/>
      <c r="AE1231" s="4"/>
    </row>
    <row r="1232" spans="1:31" x14ac:dyDescent="0.35">
      <c r="A1232" s="4"/>
      <c r="N1232" s="4"/>
      <c r="AE1232" s="4"/>
    </row>
    <row r="1233" spans="1:31" x14ac:dyDescent="0.35">
      <c r="A1233" s="4"/>
      <c r="N1233" s="4"/>
      <c r="AE1233" s="4"/>
    </row>
    <row r="1234" spans="1:31" x14ac:dyDescent="0.35">
      <c r="A1234" s="4"/>
      <c r="N1234" s="4"/>
      <c r="AE1234" s="4"/>
    </row>
    <row r="1235" spans="1:31" x14ac:dyDescent="0.35">
      <c r="A1235" s="4"/>
      <c r="N1235" s="4"/>
      <c r="AE1235" s="4"/>
    </row>
    <row r="1236" spans="1:31" x14ac:dyDescent="0.35">
      <c r="A1236" s="4"/>
      <c r="N1236" s="4"/>
      <c r="AE1236" s="4"/>
    </row>
    <row r="1237" spans="1:31" x14ac:dyDescent="0.35">
      <c r="A1237" s="4"/>
      <c r="N1237" s="4"/>
      <c r="AE1237" s="4"/>
    </row>
    <row r="1238" spans="1:31" x14ac:dyDescent="0.35">
      <c r="A1238" s="4"/>
      <c r="N1238" s="4"/>
      <c r="AE1238" s="4"/>
    </row>
    <row r="1239" spans="1:31" x14ac:dyDescent="0.35">
      <c r="A1239" s="4"/>
      <c r="N1239" s="4"/>
      <c r="AE1239" s="4"/>
    </row>
    <row r="1240" spans="1:31" x14ac:dyDescent="0.35">
      <c r="A1240" s="4"/>
      <c r="N1240" s="4"/>
      <c r="AE1240" s="4"/>
    </row>
    <row r="1241" spans="1:31" x14ac:dyDescent="0.35">
      <c r="A1241" s="4"/>
      <c r="N1241" s="4"/>
      <c r="AE1241" s="4"/>
    </row>
    <row r="1242" spans="1:31" x14ac:dyDescent="0.35">
      <c r="A1242" s="4"/>
      <c r="N1242" s="4"/>
      <c r="AE1242" s="4"/>
    </row>
    <row r="1243" spans="1:31" x14ac:dyDescent="0.35">
      <c r="A1243" s="4"/>
      <c r="N1243" s="4"/>
      <c r="AE1243" s="4"/>
    </row>
    <row r="1244" spans="1:31" x14ac:dyDescent="0.35">
      <c r="A1244" s="4"/>
      <c r="N1244" s="4"/>
      <c r="AE1244" s="4"/>
    </row>
    <row r="1245" spans="1:31" x14ac:dyDescent="0.35">
      <c r="A1245" s="4"/>
      <c r="N1245" s="4"/>
      <c r="AE1245" s="4"/>
    </row>
    <row r="1246" spans="1:31" x14ac:dyDescent="0.35">
      <c r="A1246" s="4"/>
      <c r="N1246" s="4"/>
      <c r="AE1246" s="4"/>
    </row>
    <row r="1247" spans="1:31" x14ac:dyDescent="0.35">
      <c r="A1247" s="4"/>
      <c r="N1247" s="4"/>
      <c r="AE1247" s="4"/>
    </row>
    <row r="1248" spans="1:31" x14ac:dyDescent="0.35">
      <c r="A1248" s="4"/>
      <c r="N1248" s="4"/>
      <c r="AE1248" s="4"/>
    </row>
    <row r="1249" spans="1:31" x14ac:dyDescent="0.35">
      <c r="A1249" s="4"/>
      <c r="N1249" s="4"/>
      <c r="AE1249" s="4"/>
    </row>
    <row r="1250" spans="1:31" x14ac:dyDescent="0.35">
      <c r="A1250" s="4"/>
      <c r="N1250" s="4"/>
      <c r="AE1250" s="4"/>
    </row>
    <row r="1251" spans="1:31" x14ac:dyDescent="0.35">
      <c r="A1251" s="4"/>
      <c r="N1251" s="4"/>
      <c r="AE1251" s="4"/>
    </row>
    <row r="1252" spans="1:31" x14ac:dyDescent="0.35">
      <c r="A1252" s="4"/>
      <c r="N1252" s="4"/>
      <c r="AE1252" s="4"/>
    </row>
    <row r="1253" spans="1:31" x14ac:dyDescent="0.35">
      <c r="A1253" s="4"/>
      <c r="N1253" s="4"/>
      <c r="AE1253" s="4"/>
    </row>
    <row r="1254" spans="1:31" x14ac:dyDescent="0.35">
      <c r="A1254" s="4"/>
      <c r="N1254" s="4"/>
      <c r="AE1254" s="4"/>
    </row>
    <row r="1255" spans="1:31" x14ac:dyDescent="0.35">
      <c r="A1255" s="4"/>
      <c r="N1255" s="4"/>
      <c r="AE1255" s="4"/>
    </row>
    <row r="1256" spans="1:31" x14ac:dyDescent="0.35">
      <c r="A1256" s="4"/>
      <c r="N1256" s="4"/>
      <c r="AE1256" s="4"/>
    </row>
    <row r="1257" spans="1:31" x14ac:dyDescent="0.35">
      <c r="A1257" s="4"/>
      <c r="N1257" s="4"/>
      <c r="AE1257" s="4"/>
    </row>
    <row r="1258" spans="1:31" x14ac:dyDescent="0.35">
      <c r="A1258" s="4"/>
      <c r="N1258" s="4"/>
      <c r="AE1258" s="4"/>
    </row>
    <row r="1259" spans="1:31" x14ac:dyDescent="0.35">
      <c r="A1259" s="4"/>
      <c r="N1259" s="4"/>
      <c r="AE1259" s="4"/>
    </row>
    <row r="1260" spans="1:31" x14ac:dyDescent="0.35">
      <c r="A1260" s="4"/>
      <c r="N1260" s="4"/>
      <c r="AE1260" s="4"/>
    </row>
    <row r="1261" spans="1:31" x14ac:dyDescent="0.35">
      <c r="A1261" s="4"/>
      <c r="N1261" s="4"/>
      <c r="AE1261" s="4"/>
    </row>
    <row r="1262" spans="1:31" x14ac:dyDescent="0.35">
      <c r="A1262" s="4"/>
      <c r="N1262" s="4"/>
      <c r="AE1262" s="4"/>
    </row>
    <row r="1263" spans="1:31" x14ac:dyDescent="0.35">
      <c r="A1263" s="4"/>
      <c r="N1263" s="4"/>
      <c r="AE1263" s="4"/>
    </row>
    <row r="1264" spans="1:31" x14ac:dyDescent="0.35">
      <c r="A1264" s="4"/>
      <c r="N1264" s="4"/>
      <c r="AE1264" s="4"/>
    </row>
    <row r="1265" spans="1:31" x14ac:dyDescent="0.35">
      <c r="A1265" s="4"/>
      <c r="N1265" s="4"/>
      <c r="AE1265" s="4"/>
    </row>
    <row r="1266" spans="1:31" x14ac:dyDescent="0.35">
      <c r="A1266" s="4"/>
      <c r="N1266" s="4"/>
      <c r="AE1266" s="4"/>
    </row>
    <row r="1267" spans="1:31" x14ac:dyDescent="0.35">
      <c r="A1267" s="4"/>
      <c r="N1267" s="4"/>
      <c r="AE1267" s="4"/>
    </row>
    <row r="1268" spans="1:31" x14ac:dyDescent="0.35">
      <c r="A1268" s="4"/>
      <c r="N1268" s="4"/>
      <c r="AE1268" s="4"/>
    </row>
    <row r="1269" spans="1:31" x14ac:dyDescent="0.35">
      <c r="A1269" s="4"/>
      <c r="N1269" s="4"/>
      <c r="AE1269" s="4"/>
    </row>
    <row r="1270" spans="1:31" x14ac:dyDescent="0.35">
      <c r="A1270" s="4"/>
      <c r="N1270" s="4"/>
      <c r="AE1270" s="4"/>
    </row>
    <row r="1271" spans="1:31" x14ac:dyDescent="0.35">
      <c r="A1271" s="4"/>
      <c r="N1271" s="4"/>
      <c r="AE1271" s="4"/>
    </row>
    <row r="1272" spans="1:31" x14ac:dyDescent="0.35">
      <c r="A1272" s="4"/>
      <c r="N1272" s="4"/>
      <c r="AE1272" s="4"/>
    </row>
    <row r="1273" spans="1:31" x14ac:dyDescent="0.35">
      <c r="A1273" s="4"/>
      <c r="N1273" s="4"/>
      <c r="AE1273" s="4"/>
    </row>
    <row r="1274" spans="1:31" x14ac:dyDescent="0.35">
      <c r="A1274" s="4"/>
      <c r="N1274" s="4"/>
      <c r="AE1274" s="4"/>
    </row>
    <row r="1275" spans="1:31" x14ac:dyDescent="0.35">
      <c r="A1275" s="4"/>
      <c r="N1275" s="4"/>
      <c r="AE1275" s="4"/>
    </row>
    <row r="1276" spans="1:31" x14ac:dyDescent="0.35">
      <c r="A1276" s="4"/>
      <c r="N1276" s="4"/>
      <c r="AE1276" s="4"/>
    </row>
    <row r="1277" spans="1:31" x14ac:dyDescent="0.35">
      <c r="A1277" s="4"/>
      <c r="N1277" s="4"/>
      <c r="AE1277" s="4"/>
    </row>
    <row r="1278" spans="1:31" x14ac:dyDescent="0.35">
      <c r="A1278" s="4"/>
      <c r="N1278" s="4"/>
      <c r="AE1278" s="4"/>
    </row>
    <row r="1279" spans="1:31" x14ac:dyDescent="0.35">
      <c r="A1279" s="4"/>
      <c r="N1279" s="4"/>
      <c r="AE1279" s="4"/>
    </row>
    <row r="1280" spans="1:31" x14ac:dyDescent="0.35">
      <c r="A1280" s="4"/>
      <c r="N1280" s="4"/>
      <c r="AE1280" s="4"/>
    </row>
    <row r="1281" spans="1:31" x14ac:dyDescent="0.35">
      <c r="A1281" s="4"/>
      <c r="N1281" s="4"/>
      <c r="AE1281" s="4"/>
    </row>
    <row r="1282" spans="1:31" x14ac:dyDescent="0.35">
      <c r="A1282" s="4"/>
      <c r="N1282" s="4"/>
      <c r="AE1282" s="4"/>
    </row>
    <row r="1283" spans="1:31" x14ac:dyDescent="0.35">
      <c r="A1283" s="4"/>
      <c r="N1283" s="4"/>
      <c r="AE1283" s="4"/>
    </row>
    <row r="1284" spans="1:31" x14ac:dyDescent="0.35">
      <c r="A1284" s="4"/>
      <c r="N1284" s="4"/>
      <c r="AE1284" s="4"/>
    </row>
    <row r="1285" spans="1:31" x14ac:dyDescent="0.35">
      <c r="A1285" s="4"/>
      <c r="N1285" s="4"/>
      <c r="AE1285" s="4"/>
    </row>
    <row r="1286" spans="1:31" x14ac:dyDescent="0.35">
      <c r="A1286" s="4"/>
      <c r="N1286" s="4"/>
      <c r="AE1286" s="4"/>
    </row>
    <row r="1287" spans="1:31" x14ac:dyDescent="0.35">
      <c r="A1287" s="4"/>
      <c r="N1287" s="4"/>
      <c r="AE1287" s="4"/>
    </row>
    <row r="1288" spans="1:31" x14ac:dyDescent="0.35">
      <c r="A1288" s="4"/>
      <c r="N1288" s="4"/>
      <c r="AE1288" s="4"/>
    </row>
    <row r="1289" spans="1:31" x14ac:dyDescent="0.35">
      <c r="A1289" s="4"/>
      <c r="N1289" s="4"/>
      <c r="AE1289" s="4"/>
    </row>
    <row r="1290" spans="1:31" x14ac:dyDescent="0.35">
      <c r="A1290" s="4"/>
      <c r="N1290" s="4"/>
      <c r="AE1290" s="4"/>
    </row>
    <row r="1291" spans="1:31" x14ac:dyDescent="0.35">
      <c r="A1291" s="4"/>
      <c r="N1291" s="4"/>
      <c r="AE1291" s="4"/>
    </row>
    <row r="1292" spans="1:31" x14ac:dyDescent="0.35">
      <c r="A1292" s="4"/>
      <c r="N1292" s="4"/>
      <c r="AE1292" s="4"/>
    </row>
    <row r="1293" spans="1:31" x14ac:dyDescent="0.35">
      <c r="A1293" s="4"/>
      <c r="N1293" s="4"/>
      <c r="AE1293" s="4"/>
    </row>
    <row r="1294" spans="1:31" x14ac:dyDescent="0.35">
      <c r="A1294" s="4"/>
      <c r="N1294" s="4"/>
      <c r="AE1294" s="4"/>
    </row>
    <row r="1295" spans="1:31" x14ac:dyDescent="0.35">
      <c r="A1295" s="4"/>
      <c r="N1295" s="4"/>
      <c r="AE1295" s="4"/>
    </row>
    <row r="1296" spans="1:31" x14ac:dyDescent="0.35">
      <c r="A1296" s="4"/>
      <c r="N1296" s="4"/>
      <c r="AE1296" s="4"/>
    </row>
    <row r="1297" spans="1:31" x14ac:dyDescent="0.35">
      <c r="A1297" s="4"/>
      <c r="N1297" s="4"/>
      <c r="AE1297" s="4"/>
    </row>
    <row r="1298" spans="1:31" x14ac:dyDescent="0.35">
      <c r="A1298" s="4"/>
      <c r="N1298" s="4"/>
      <c r="AE1298" s="4"/>
    </row>
    <row r="1299" spans="1:31" x14ac:dyDescent="0.35">
      <c r="A1299" s="4"/>
      <c r="N1299" s="4"/>
      <c r="AE1299" s="4"/>
    </row>
    <row r="1300" spans="1:31" x14ac:dyDescent="0.35">
      <c r="A1300" s="4"/>
      <c r="N1300" s="4"/>
      <c r="AE1300" s="4"/>
    </row>
    <row r="1301" spans="1:31" x14ac:dyDescent="0.35">
      <c r="A1301" s="4"/>
      <c r="N1301" s="4"/>
      <c r="AE1301" s="4"/>
    </row>
    <row r="1302" spans="1:31" x14ac:dyDescent="0.35">
      <c r="A1302" s="4"/>
      <c r="N1302" s="4"/>
      <c r="AE1302" s="4"/>
    </row>
    <row r="1303" spans="1:31" x14ac:dyDescent="0.35">
      <c r="A1303" s="4"/>
      <c r="N1303" s="4"/>
      <c r="AE1303" s="4"/>
    </row>
    <row r="1304" spans="1:31" x14ac:dyDescent="0.35">
      <c r="A1304" s="4"/>
      <c r="N1304" s="4"/>
      <c r="AE1304" s="4"/>
    </row>
    <row r="1305" spans="1:31" x14ac:dyDescent="0.35">
      <c r="A1305" s="4"/>
      <c r="N1305" s="4"/>
      <c r="AE1305" s="4"/>
    </row>
    <row r="1306" spans="1:31" x14ac:dyDescent="0.35">
      <c r="A1306" s="4"/>
      <c r="N1306" s="4"/>
      <c r="AE1306" s="4"/>
    </row>
    <row r="1307" spans="1:31" x14ac:dyDescent="0.35">
      <c r="A1307" s="4"/>
      <c r="N1307" s="4"/>
      <c r="AE1307" s="4"/>
    </row>
    <row r="1308" spans="1:31" x14ac:dyDescent="0.35">
      <c r="A1308" s="4"/>
      <c r="N1308" s="4"/>
      <c r="AE1308" s="4"/>
    </row>
    <row r="1309" spans="1:31" x14ac:dyDescent="0.35">
      <c r="A1309" s="4"/>
      <c r="N1309" s="4"/>
      <c r="AE1309" s="4"/>
    </row>
    <row r="1310" spans="1:31" x14ac:dyDescent="0.35">
      <c r="A1310" s="4"/>
      <c r="N1310" s="4"/>
      <c r="AE1310" s="4"/>
    </row>
    <row r="1311" spans="1:31" x14ac:dyDescent="0.35">
      <c r="A1311" s="4"/>
      <c r="N1311" s="4"/>
      <c r="AE1311" s="4"/>
    </row>
    <row r="1312" spans="1:31" x14ac:dyDescent="0.35">
      <c r="A1312" s="4"/>
      <c r="N1312" s="4"/>
      <c r="AE1312" s="4"/>
    </row>
    <row r="1313" spans="1:31" x14ac:dyDescent="0.35">
      <c r="A1313" s="4"/>
      <c r="N1313" s="4"/>
      <c r="AE1313" s="4"/>
    </row>
    <row r="1314" spans="1:31" x14ac:dyDescent="0.35">
      <c r="A1314" s="4"/>
      <c r="N1314" s="4"/>
      <c r="AE1314" s="4"/>
    </row>
    <row r="1315" spans="1:31" x14ac:dyDescent="0.35">
      <c r="A1315" s="4"/>
      <c r="N1315" s="4"/>
      <c r="AE1315" s="4"/>
    </row>
    <row r="1316" spans="1:31" x14ac:dyDescent="0.35">
      <c r="A1316" s="4"/>
      <c r="N1316" s="4"/>
      <c r="AE1316" s="4"/>
    </row>
    <row r="1317" spans="1:31" x14ac:dyDescent="0.35">
      <c r="A1317" s="4"/>
      <c r="N1317" s="4"/>
      <c r="AE1317" s="4"/>
    </row>
    <row r="1318" spans="1:31" x14ac:dyDescent="0.35">
      <c r="A1318" s="4"/>
      <c r="N1318" s="4"/>
      <c r="AE1318" s="4"/>
    </row>
    <row r="1319" spans="1:31" x14ac:dyDescent="0.35">
      <c r="A1319" s="4"/>
      <c r="N1319" s="4"/>
      <c r="AE1319" s="4"/>
    </row>
    <row r="1320" spans="1:31" x14ac:dyDescent="0.35">
      <c r="A1320" s="4"/>
      <c r="N1320" s="4"/>
      <c r="AE1320" s="4"/>
    </row>
    <row r="1321" spans="1:31" x14ac:dyDescent="0.35">
      <c r="A1321" s="4"/>
      <c r="N1321" s="4"/>
      <c r="AE1321" s="4"/>
    </row>
    <row r="1322" spans="1:31" x14ac:dyDescent="0.35">
      <c r="A1322" s="4"/>
      <c r="N1322" s="4"/>
      <c r="AE1322" s="4"/>
    </row>
    <row r="1323" spans="1:31" x14ac:dyDescent="0.35">
      <c r="A1323" s="4"/>
      <c r="N1323" s="4"/>
      <c r="AE1323" s="4"/>
    </row>
    <row r="1324" spans="1:31" x14ac:dyDescent="0.35">
      <c r="A1324" s="4"/>
      <c r="N1324" s="4"/>
      <c r="AE1324" s="4"/>
    </row>
    <row r="1325" spans="1:31" x14ac:dyDescent="0.35">
      <c r="A1325" s="4"/>
      <c r="N1325" s="4"/>
      <c r="AE1325" s="4"/>
    </row>
    <row r="1326" spans="1:31" x14ac:dyDescent="0.35">
      <c r="A1326" s="4"/>
      <c r="N1326" s="4"/>
      <c r="AE1326" s="4"/>
    </row>
    <row r="1327" spans="1:31" x14ac:dyDescent="0.35">
      <c r="A1327" s="4"/>
      <c r="N1327" s="4"/>
      <c r="AE1327" s="4"/>
    </row>
    <row r="1328" spans="1:31" x14ac:dyDescent="0.35">
      <c r="A1328" s="4"/>
      <c r="N1328" s="4"/>
      <c r="AE1328" s="4"/>
    </row>
    <row r="1329" spans="1:31" x14ac:dyDescent="0.35">
      <c r="A1329" s="4"/>
      <c r="N1329" s="4"/>
      <c r="AE1329" s="4"/>
    </row>
    <row r="1330" spans="1:31" x14ac:dyDescent="0.35">
      <c r="A1330" s="4"/>
      <c r="N1330" s="4"/>
      <c r="AE1330" s="4"/>
    </row>
    <row r="1331" spans="1:31" x14ac:dyDescent="0.35">
      <c r="A1331" s="4"/>
      <c r="N1331" s="4"/>
      <c r="AE1331" s="4"/>
    </row>
    <row r="1332" spans="1:31" x14ac:dyDescent="0.35">
      <c r="A1332" s="4"/>
      <c r="N1332" s="4"/>
      <c r="AE1332" s="4"/>
    </row>
    <row r="1333" spans="1:31" x14ac:dyDescent="0.35">
      <c r="A1333" s="4"/>
      <c r="N1333" s="4"/>
      <c r="AE1333" s="4"/>
    </row>
    <row r="1334" spans="1:31" x14ac:dyDescent="0.35">
      <c r="A1334" s="4"/>
      <c r="N1334" s="4"/>
      <c r="AE1334" s="4"/>
    </row>
    <row r="1335" spans="1:31" x14ac:dyDescent="0.35">
      <c r="A1335" s="4"/>
      <c r="N1335" s="4"/>
      <c r="AE1335" s="4"/>
    </row>
    <row r="1336" spans="1:31" x14ac:dyDescent="0.35">
      <c r="A1336" s="4"/>
      <c r="N1336" s="4"/>
      <c r="AE1336" s="4"/>
    </row>
    <row r="1337" spans="1:31" x14ac:dyDescent="0.35">
      <c r="A1337" s="4"/>
      <c r="N1337" s="4"/>
      <c r="AE1337" s="4"/>
    </row>
    <row r="1338" spans="1:31" x14ac:dyDescent="0.35">
      <c r="A1338" s="4"/>
      <c r="N1338" s="4"/>
      <c r="AE1338" s="4"/>
    </row>
    <row r="1339" spans="1:31" x14ac:dyDescent="0.35">
      <c r="A1339" s="4"/>
      <c r="N1339" s="4"/>
      <c r="AE1339" s="4"/>
    </row>
    <row r="1340" spans="1:31" x14ac:dyDescent="0.35">
      <c r="A1340" s="4"/>
      <c r="N1340" s="4"/>
      <c r="AE1340" s="4"/>
    </row>
    <row r="1341" spans="1:31" x14ac:dyDescent="0.35">
      <c r="A1341" s="4"/>
      <c r="N1341" s="4"/>
      <c r="AE1341" s="4"/>
    </row>
    <row r="1342" spans="1:31" x14ac:dyDescent="0.35">
      <c r="A1342" s="4"/>
      <c r="N1342" s="4"/>
      <c r="AE1342" s="4"/>
    </row>
    <row r="1343" spans="1:31" x14ac:dyDescent="0.35">
      <c r="A1343" s="4"/>
      <c r="N1343" s="4"/>
      <c r="AE1343" s="4"/>
    </row>
    <row r="1344" spans="1:31" x14ac:dyDescent="0.35">
      <c r="A1344" s="4"/>
      <c r="N1344" s="4"/>
      <c r="AE1344" s="4"/>
    </row>
    <row r="1345" spans="1:31" x14ac:dyDescent="0.35">
      <c r="A1345" s="4"/>
      <c r="N1345" s="4"/>
      <c r="AE1345" s="4"/>
    </row>
    <row r="1346" spans="1:31" x14ac:dyDescent="0.35">
      <c r="A1346" s="4"/>
      <c r="N1346" s="4"/>
      <c r="AE1346" s="4"/>
    </row>
    <row r="1347" spans="1:31" x14ac:dyDescent="0.35">
      <c r="A1347" s="4"/>
      <c r="N1347" s="4"/>
      <c r="AE1347" s="4"/>
    </row>
    <row r="1348" spans="1:31" x14ac:dyDescent="0.35">
      <c r="A1348" s="4"/>
      <c r="N1348" s="4"/>
      <c r="AE1348" s="4"/>
    </row>
    <row r="1349" spans="1:31" x14ac:dyDescent="0.35">
      <c r="A1349" s="4"/>
      <c r="N1349" s="4"/>
      <c r="AE1349" s="4"/>
    </row>
    <row r="1350" spans="1:31" x14ac:dyDescent="0.35">
      <c r="A1350" s="4"/>
      <c r="N1350" s="4"/>
      <c r="AE1350" s="4"/>
    </row>
    <row r="1351" spans="1:31" x14ac:dyDescent="0.35">
      <c r="A1351" s="4"/>
      <c r="N1351" s="4"/>
      <c r="AE1351" s="4"/>
    </row>
    <row r="1352" spans="1:31" x14ac:dyDescent="0.35">
      <c r="A1352" s="4"/>
      <c r="N1352" s="4"/>
      <c r="AE1352" s="4"/>
    </row>
    <row r="1353" spans="1:31" x14ac:dyDescent="0.35">
      <c r="A1353" s="4"/>
      <c r="N1353" s="4"/>
      <c r="AE1353" s="4"/>
    </row>
    <row r="1354" spans="1:31" x14ac:dyDescent="0.35">
      <c r="A1354" s="4"/>
      <c r="N1354" s="4"/>
      <c r="AE1354" s="4"/>
    </row>
    <row r="1355" spans="1:31" x14ac:dyDescent="0.35">
      <c r="A1355" s="4"/>
      <c r="N1355" s="4"/>
      <c r="AE1355" s="4"/>
    </row>
    <row r="1356" spans="1:31" x14ac:dyDescent="0.35">
      <c r="A1356" s="4"/>
      <c r="N1356" s="4"/>
      <c r="AE1356" s="4"/>
    </row>
    <row r="1357" spans="1:31" x14ac:dyDescent="0.35">
      <c r="A1357" s="4"/>
      <c r="N1357" s="4"/>
      <c r="AE1357" s="4"/>
    </row>
    <row r="1358" spans="1:31" x14ac:dyDescent="0.35">
      <c r="A1358" s="4"/>
      <c r="N1358" s="4"/>
      <c r="AE1358" s="4"/>
    </row>
    <row r="1359" spans="1:31" x14ac:dyDescent="0.35">
      <c r="A1359" s="4"/>
      <c r="N1359" s="4"/>
      <c r="AE1359" s="4"/>
    </row>
    <row r="1360" spans="1:31" x14ac:dyDescent="0.35">
      <c r="A1360" s="4"/>
      <c r="N1360" s="4"/>
      <c r="AE1360" s="4"/>
    </row>
    <row r="1361" spans="1:31" x14ac:dyDescent="0.35">
      <c r="A1361" s="4"/>
      <c r="N1361" s="4"/>
      <c r="AE1361" s="4"/>
    </row>
    <row r="1362" spans="1:31" x14ac:dyDescent="0.35">
      <c r="A1362" s="4"/>
      <c r="N1362" s="4"/>
      <c r="AE1362" s="4"/>
    </row>
    <row r="1363" spans="1:31" x14ac:dyDescent="0.35">
      <c r="A1363" s="4"/>
      <c r="N1363" s="4"/>
      <c r="AE1363" s="4"/>
    </row>
    <row r="1364" spans="1:31" x14ac:dyDescent="0.35">
      <c r="A1364" s="4"/>
      <c r="N1364" s="4"/>
      <c r="AE1364" s="4"/>
    </row>
    <row r="1365" spans="1:31" x14ac:dyDescent="0.35">
      <c r="A1365" s="4"/>
      <c r="N1365" s="4"/>
      <c r="AE1365" s="4"/>
    </row>
    <row r="1366" spans="1:31" x14ac:dyDescent="0.35">
      <c r="A1366" s="4"/>
      <c r="N1366" s="4"/>
      <c r="AE1366" s="4"/>
    </row>
    <row r="1367" spans="1:31" x14ac:dyDescent="0.35">
      <c r="A1367" s="4"/>
      <c r="N1367" s="4"/>
      <c r="AE1367" s="4"/>
    </row>
    <row r="1368" spans="1:31" x14ac:dyDescent="0.35">
      <c r="A1368" s="4"/>
      <c r="N1368" s="4"/>
      <c r="AE1368" s="4"/>
    </row>
    <row r="1369" spans="1:31" x14ac:dyDescent="0.35">
      <c r="A1369" s="4"/>
      <c r="N1369" s="4"/>
      <c r="AE1369" s="4"/>
    </row>
    <row r="1370" spans="1:31" x14ac:dyDescent="0.35">
      <c r="A1370" s="4"/>
      <c r="N1370" s="4"/>
      <c r="AE1370" s="4"/>
    </row>
    <row r="1371" spans="1:31" x14ac:dyDescent="0.35">
      <c r="A1371" s="4"/>
      <c r="N1371" s="4"/>
      <c r="AE1371" s="4"/>
    </row>
    <row r="1372" spans="1:31" x14ac:dyDescent="0.35">
      <c r="A1372" s="4"/>
      <c r="N1372" s="4"/>
      <c r="AE1372" s="4"/>
    </row>
    <row r="1373" spans="1:31" x14ac:dyDescent="0.35">
      <c r="A1373" s="4"/>
      <c r="N1373" s="4"/>
      <c r="AE1373" s="4"/>
    </row>
    <row r="1374" spans="1:31" x14ac:dyDescent="0.35">
      <c r="A1374" s="4"/>
      <c r="N1374" s="4"/>
      <c r="AE1374" s="4"/>
    </row>
    <row r="1375" spans="1:31" x14ac:dyDescent="0.35">
      <c r="A1375" s="4"/>
      <c r="N1375" s="4"/>
      <c r="AE1375" s="4"/>
    </row>
    <row r="1376" spans="1:31" x14ac:dyDescent="0.35">
      <c r="A1376" s="4"/>
      <c r="N1376" s="4"/>
      <c r="AE1376" s="4"/>
    </row>
    <row r="1377" spans="1:31" x14ac:dyDescent="0.35">
      <c r="A1377" s="4"/>
      <c r="N1377" s="4"/>
      <c r="AE1377" s="4"/>
    </row>
    <row r="1378" spans="1:31" x14ac:dyDescent="0.35">
      <c r="A1378" s="4"/>
      <c r="N1378" s="4"/>
      <c r="AE1378" s="4"/>
    </row>
    <row r="1379" spans="1:31" x14ac:dyDescent="0.35">
      <c r="A1379" s="4"/>
      <c r="N1379" s="4"/>
      <c r="AE1379" s="4"/>
    </row>
    <row r="1380" spans="1:31" x14ac:dyDescent="0.35">
      <c r="A1380" s="4"/>
      <c r="N1380" s="4"/>
      <c r="AE1380" s="4"/>
    </row>
    <row r="1381" spans="1:31" x14ac:dyDescent="0.35">
      <c r="A1381" s="4"/>
      <c r="N1381" s="4"/>
      <c r="AE1381" s="4"/>
    </row>
    <row r="1382" spans="1:31" x14ac:dyDescent="0.35">
      <c r="A1382" s="4"/>
      <c r="N1382" s="4"/>
      <c r="AE1382" s="4"/>
    </row>
    <row r="1383" spans="1:31" x14ac:dyDescent="0.35">
      <c r="A1383" s="4"/>
      <c r="N1383" s="4"/>
      <c r="AE1383" s="4"/>
    </row>
    <row r="1384" spans="1:31" x14ac:dyDescent="0.35">
      <c r="A1384" s="4"/>
      <c r="N1384" s="4"/>
      <c r="AE1384" s="4"/>
    </row>
    <row r="1385" spans="1:31" x14ac:dyDescent="0.35">
      <c r="A1385" s="4"/>
      <c r="N1385" s="4"/>
      <c r="AE1385" s="4"/>
    </row>
    <row r="1386" spans="1:31" x14ac:dyDescent="0.35">
      <c r="A1386" s="4"/>
      <c r="N1386" s="4"/>
      <c r="AE1386" s="4"/>
    </row>
    <row r="1387" spans="1:31" x14ac:dyDescent="0.35">
      <c r="A1387" s="4"/>
      <c r="N1387" s="4"/>
      <c r="AE1387" s="4"/>
    </row>
    <row r="1388" spans="1:31" x14ac:dyDescent="0.35">
      <c r="A1388" s="4"/>
      <c r="N1388" s="4"/>
      <c r="AE1388" s="4"/>
    </row>
    <row r="1389" spans="1:31" x14ac:dyDescent="0.35">
      <c r="A1389" s="4"/>
      <c r="N1389" s="4"/>
      <c r="AE1389" s="4"/>
    </row>
    <row r="1390" spans="1:31" x14ac:dyDescent="0.35">
      <c r="A1390" s="4"/>
      <c r="N1390" s="4"/>
      <c r="AE1390" s="4"/>
    </row>
    <row r="1391" spans="1:31" x14ac:dyDescent="0.35">
      <c r="A1391" s="4"/>
      <c r="N1391" s="4"/>
      <c r="AE1391" s="4"/>
    </row>
    <row r="1392" spans="1:31" x14ac:dyDescent="0.35">
      <c r="A1392" s="4"/>
      <c r="N1392" s="4"/>
      <c r="AE1392" s="4"/>
    </row>
    <row r="1393" spans="1:31" x14ac:dyDescent="0.35">
      <c r="A1393" s="4"/>
      <c r="N1393" s="4"/>
      <c r="AE1393" s="4"/>
    </row>
    <row r="1394" spans="1:31" x14ac:dyDescent="0.35">
      <c r="A1394" s="4"/>
      <c r="N1394" s="4"/>
      <c r="AE1394" s="4"/>
    </row>
    <row r="1395" spans="1:31" x14ac:dyDescent="0.35">
      <c r="A1395" s="4"/>
      <c r="N1395" s="4"/>
      <c r="AE1395" s="4"/>
    </row>
    <row r="1396" spans="1:31" x14ac:dyDescent="0.35">
      <c r="A1396" s="4"/>
      <c r="N1396" s="4"/>
      <c r="AE1396" s="4"/>
    </row>
    <row r="1397" spans="1:31" x14ac:dyDescent="0.35">
      <c r="A1397" s="4"/>
      <c r="N1397" s="4"/>
      <c r="AE1397" s="4"/>
    </row>
    <row r="1398" spans="1:31" x14ac:dyDescent="0.35">
      <c r="A1398" s="4"/>
      <c r="N1398" s="4"/>
      <c r="AE1398" s="4"/>
    </row>
    <row r="1399" spans="1:31" x14ac:dyDescent="0.35">
      <c r="A1399" s="4"/>
      <c r="N1399" s="4"/>
      <c r="AE1399" s="4"/>
    </row>
    <row r="1400" spans="1:31" x14ac:dyDescent="0.35">
      <c r="A1400" s="4"/>
      <c r="N1400" s="4"/>
      <c r="AE1400" s="4"/>
    </row>
    <row r="1401" spans="1:31" x14ac:dyDescent="0.35">
      <c r="A1401" s="4"/>
      <c r="N1401" s="4"/>
      <c r="AE1401" s="4"/>
    </row>
    <row r="1402" spans="1:31" x14ac:dyDescent="0.35">
      <c r="A1402" s="4"/>
      <c r="N1402" s="4"/>
      <c r="AE1402" s="4"/>
    </row>
    <row r="1403" spans="1:31" x14ac:dyDescent="0.35">
      <c r="A1403" s="4"/>
      <c r="N1403" s="4"/>
      <c r="AE1403" s="4"/>
    </row>
    <row r="1404" spans="1:31" x14ac:dyDescent="0.35">
      <c r="A1404" s="4"/>
      <c r="N1404" s="4"/>
      <c r="AE1404" s="4"/>
    </row>
    <row r="1405" spans="1:31" x14ac:dyDescent="0.35">
      <c r="A1405" s="4"/>
      <c r="N1405" s="4"/>
      <c r="AE1405" s="4"/>
    </row>
    <row r="1406" spans="1:31" x14ac:dyDescent="0.35">
      <c r="A1406" s="4"/>
      <c r="N1406" s="4"/>
      <c r="AE1406" s="4"/>
    </row>
    <row r="1407" spans="1:31" x14ac:dyDescent="0.35">
      <c r="A1407" s="4"/>
      <c r="N1407" s="4"/>
      <c r="AE1407" s="4"/>
    </row>
    <row r="1408" spans="1:31" x14ac:dyDescent="0.35">
      <c r="A1408" s="4"/>
      <c r="N1408" s="4"/>
      <c r="AE1408" s="4"/>
    </row>
    <row r="1409" spans="1:31" x14ac:dyDescent="0.35">
      <c r="A1409" s="4"/>
      <c r="N1409" s="4"/>
      <c r="AE1409" s="4"/>
    </row>
    <row r="1410" spans="1:31" x14ac:dyDescent="0.35">
      <c r="A1410" s="4"/>
      <c r="N1410" s="4"/>
      <c r="AE1410" s="4"/>
    </row>
    <row r="1411" spans="1:31" x14ac:dyDescent="0.35">
      <c r="A1411" s="4"/>
      <c r="N1411" s="4"/>
      <c r="AE1411" s="4"/>
    </row>
    <row r="1412" spans="1:31" x14ac:dyDescent="0.35">
      <c r="A1412" s="4"/>
      <c r="N1412" s="4"/>
      <c r="AE1412" s="4"/>
    </row>
    <row r="1413" spans="1:31" x14ac:dyDescent="0.35">
      <c r="A1413" s="4"/>
      <c r="N1413" s="4"/>
      <c r="AE1413" s="4"/>
    </row>
    <row r="1414" spans="1:31" x14ac:dyDescent="0.35">
      <c r="A1414" s="4"/>
      <c r="N1414" s="4"/>
      <c r="AE1414" s="4"/>
    </row>
    <row r="1415" spans="1:31" x14ac:dyDescent="0.35">
      <c r="A1415" s="4"/>
      <c r="N1415" s="4"/>
      <c r="AE1415" s="4"/>
    </row>
    <row r="1416" spans="1:31" x14ac:dyDescent="0.35">
      <c r="A1416" s="4"/>
      <c r="N1416" s="4"/>
      <c r="AE1416" s="4"/>
    </row>
    <row r="1417" spans="1:31" x14ac:dyDescent="0.35">
      <c r="A1417" s="4"/>
      <c r="N1417" s="4"/>
      <c r="AE1417" s="4"/>
    </row>
    <row r="1418" spans="1:31" x14ac:dyDescent="0.35">
      <c r="A1418" s="4"/>
      <c r="N1418" s="4"/>
      <c r="AE1418" s="4"/>
    </row>
    <row r="1419" spans="1:31" x14ac:dyDescent="0.35">
      <c r="A1419" s="4"/>
      <c r="N1419" s="4"/>
      <c r="AE1419" s="4"/>
    </row>
    <row r="1420" spans="1:31" x14ac:dyDescent="0.35">
      <c r="A1420" s="4"/>
      <c r="N1420" s="4"/>
      <c r="AE1420" s="4"/>
    </row>
    <row r="1421" spans="1:31" x14ac:dyDescent="0.35">
      <c r="A1421" s="4"/>
      <c r="N1421" s="4"/>
      <c r="AE1421" s="4"/>
    </row>
    <row r="1422" spans="1:31" x14ac:dyDescent="0.35">
      <c r="A1422" s="4"/>
      <c r="N1422" s="4"/>
      <c r="AE1422" s="4"/>
    </row>
    <row r="1423" spans="1:31" x14ac:dyDescent="0.35">
      <c r="A1423" s="4"/>
      <c r="N1423" s="4"/>
      <c r="AE1423" s="4"/>
    </row>
    <row r="1424" spans="1:31" x14ac:dyDescent="0.35">
      <c r="A1424" s="4"/>
      <c r="N1424" s="4"/>
      <c r="AE1424" s="4"/>
    </row>
    <row r="1425" spans="1:31" x14ac:dyDescent="0.35">
      <c r="A1425" s="4"/>
      <c r="N1425" s="4"/>
      <c r="AE1425" s="4"/>
    </row>
    <row r="1426" spans="1:31" x14ac:dyDescent="0.35">
      <c r="A1426" s="4"/>
      <c r="N1426" s="4"/>
      <c r="AE1426" s="4"/>
    </row>
    <row r="1427" spans="1:31" x14ac:dyDescent="0.35">
      <c r="A1427" s="4"/>
      <c r="N1427" s="4"/>
      <c r="AE1427" s="4"/>
    </row>
    <row r="1428" spans="1:31" x14ac:dyDescent="0.35">
      <c r="A1428" s="4"/>
      <c r="N1428" s="4"/>
      <c r="AE1428" s="4"/>
    </row>
    <row r="1429" spans="1:31" x14ac:dyDescent="0.35">
      <c r="A1429" s="4"/>
      <c r="N1429" s="4"/>
      <c r="AE1429" s="4"/>
    </row>
    <row r="1430" spans="1:31" x14ac:dyDescent="0.35">
      <c r="A1430" s="4"/>
      <c r="N1430" s="4"/>
      <c r="AE1430" s="4"/>
    </row>
    <row r="1431" spans="1:31" x14ac:dyDescent="0.35">
      <c r="A1431" s="4"/>
      <c r="N1431" s="4"/>
      <c r="AE1431" s="4"/>
    </row>
    <row r="1432" spans="1:31" x14ac:dyDescent="0.35">
      <c r="A1432" s="4"/>
      <c r="N1432" s="4"/>
      <c r="AE1432" s="4"/>
    </row>
    <row r="1433" spans="1:31" x14ac:dyDescent="0.35">
      <c r="A1433" s="4"/>
      <c r="N1433" s="4"/>
      <c r="AE1433" s="4"/>
    </row>
    <row r="1434" spans="1:31" x14ac:dyDescent="0.35">
      <c r="A1434" s="4"/>
      <c r="N1434" s="4"/>
      <c r="AE1434" s="4"/>
    </row>
    <row r="1435" spans="1:31" x14ac:dyDescent="0.35">
      <c r="A1435" s="4"/>
      <c r="N1435" s="4"/>
      <c r="AE1435" s="4"/>
    </row>
    <row r="1436" spans="1:31" x14ac:dyDescent="0.35">
      <c r="A1436" s="4"/>
      <c r="N1436" s="4"/>
      <c r="AE1436" s="4"/>
    </row>
    <row r="1437" spans="1:31" x14ac:dyDescent="0.35">
      <c r="A1437" s="4"/>
      <c r="N1437" s="4"/>
      <c r="AE1437" s="4"/>
    </row>
    <row r="1438" spans="1:31" x14ac:dyDescent="0.35">
      <c r="A1438" s="4"/>
      <c r="N1438" s="4"/>
      <c r="AE1438" s="4"/>
    </row>
    <row r="1439" spans="1:31" x14ac:dyDescent="0.35">
      <c r="A1439" s="4"/>
      <c r="N1439" s="4"/>
      <c r="AE1439" s="4"/>
    </row>
    <row r="1440" spans="1:31" x14ac:dyDescent="0.35">
      <c r="A1440" s="4"/>
      <c r="N1440" s="4"/>
      <c r="AE1440" s="4"/>
    </row>
    <row r="1441" spans="1:31" x14ac:dyDescent="0.35">
      <c r="A1441" s="4"/>
      <c r="N1441" s="4"/>
      <c r="AE1441" s="4"/>
    </row>
    <row r="1442" spans="1:31" x14ac:dyDescent="0.35">
      <c r="A1442" s="4"/>
      <c r="N1442" s="4"/>
      <c r="AE1442" s="4"/>
    </row>
    <row r="1443" spans="1:31" x14ac:dyDescent="0.35">
      <c r="A1443" s="4"/>
      <c r="N1443" s="4"/>
      <c r="AE1443" s="4"/>
    </row>
    <row r="1444" spans="1:31" x14ac:dyDescent="0.35">
      <c r="A1444" s="4"/>
      <c r="N1444" s="4"/>
      <c r="AE1444" s="4"/>
    </row>
    <row r="1445" spans="1:31" x14ac:dyDescent="0.35">
      <c r="A1445" s="4"/>
      <c r="N1445" s="4"/>
      <c r="AE1445" s="4"/>
    </row>
    <row r="1446" spans="1:31" x14ac:dyDescent="0.35">
      <c r="A1446" s="4"/>
      <c r="N1446" s="4"/>
      <c r="AE1446" s="4"/>
    </row>
    <row r="1447" spans="1:31" x14ac:dyDescent="0.35">
      <c r="A1447" s="4"/>
      <c r="N1447" s="4"/>
      <c r="AE1447" s="4"/>
    </row>
    <row r="1448" spans="1:31" x14ac:dyDescent="0.35">
      <c r="A1448" s="4"/>
      <c r="N1448" s="4"/>
      <c r="AE1448" s="4"/>
    </row>
    <row r="1449" spans="1:31" x14ac:dyDescent="0.35">
      <c r="A1449" s="4"/>
      <c r="N1449" s="4"/>
      <c r="AE1449" s="4"/>
    </row>
    <row r="1450" spans="1:31" x14ac:dyDescent="0.35">
      <c r="A1450" s="4"/>
      <c r="N1450" s="4"/>
      <c r="AE1450" s="4"/>
    </row>
    <row r="1451" spans="1:31" x14ac:dyDescent="0.35">
      <c r="A1451" s="4"/>
      <c r="N1451" s="4"/>
      <c r="AE1451" s="4"/>
    </row>
    <row r="1452" spans="1:31" x14ac:dyDescent="0.35">
      <c r="A1452" s="4"/>
      <c r="N1452" s="4"/>
      <c r="AE1452" s="4"/>
    </row>
    <row r="1453" spans="1:31" x14ac:dyDescent="0.35">
      <c r="A1453" s="4"/>
      <c r="N1453" s="4"/>
      <c r="AE1453" s="4"/>
    </row>
    <row r="1454" spans="1:31" x14ac:dyDescent="0.35">
      <c r="A1454" s="4"/>
      <c r="N1454" s="4"/>
      <c r="AE1454" s="4"/>
    </row>
    <row r="1455" spans="1:31" x14ac:dyDescent="0.35">
      <c r="A1455" s="4"/>
      <c r="N1455" s="4"/>
      <c r="AE1455" s="4"/>
    </row>
    <row r="1456" spans="1:31" x14ac:dyDescent="0.35">
      <c r="A1456" s="4"/>
      <c r="N1456" s="4"/>
      <c r="AE1456" s="4"/>
    </row>
    <row r="1457" spans="1:31" x14ac:dyDescent="0.35">
      <c r="A1457" s="4"/>
      <c r="N1457" s="4"/>
      <c r="AE1457" s="4"/>
    </row>
    <row r="1458" spans="1:31" x14ac:dyDescent="0.35">
      <c r="A1458" s="4"/>
      <c r="N1458" s="4"/>
      <c r="AE1458" s="4"/>
    </row>
    <row r="1459" spans="1:31" x14ac:dyDescent="0.35">
      <c r="A1459" s="4"/>
      <c r="N1459" s="4"/>
      <c r="AE1459" s="4"/>
    </row>
    <row r="1460" spans="1:31" x14ac:dyDescent="0.35">
      <c r="A1460" s="4"/>
      <c r="N1460" s="4"/>
      <c r="AE1460" s="4"/>
    </row>
    <row r="1461" spans="1:31" x14ac:dyDescent="0.35">
      <c r="A1461" s="4"/>
      <c r="N1461" s="4"/>
      <c r="AE1461" s="4"/>
    </row>
    <row r="1462" spans="1:31" x14ac:dyDescent="0.35">
      <c r="A1462" s="4"/>
      <c r="N1462" s="4"/>
      <c r="AE1462" s="4"/>
    </row>
    <row r="1463" spans="1:31" x14ac:dyDescent="0.35">
      <c r="A1463" s="4"/>
      <c r="N1463" s="4"/>
      <c r="AE1463" s="4"/>
    </row>
    <row r="1464" spans="1:31" x14ac:dyDescent="0.35">
      <c r="A1464" s="4"/>
      <c r="N1464" s="4"/>
      <c r="AE1464" s="4"/>
    </row>
    <row r="1465" spans="1:31" x14ac:dyDescent="0.35">
      <c r="A1465" s="4"/>
      <c r="N1465" s="4"/>
      <c r="AE1465" s="4"/>
    </row>
    <row r="1466" spans="1:31" x14ac:dyDescent="0.35">
      <c r="A1466" s="4"/>
      <c r="N1466" s="4"/>
      <c r="AE1466" s="4"/>
    </row>
    <row r="1467" spans="1:31" x14ac:dyDescent="0.35">
      <c r="A1467" s="4"/>
      <c r="N1467" s="4"/>
      <c r="AE1467" s="4"/>
    </row>
    <row r="1468" spans="1:31" x14ac:dyDescent="0.35">
      <c r="A1468" s="4"/>
      <c r="N1468" s="4"/>
      <c r="AE1468" s="4"/>
    </row>
    <row r="1469" spans="1:31" x14ac:dyDescent="0.35">
      <c r="A1469" s="4"/>
      <c r="N1469" s="4"/>
      <c r="AE1469" s="4"/>
    </row>
    <row r="1470" spans="1:31" x14ac:dyDescent="0.35">
      <c r="A1470" s="4"/>
      <c r="N1470" s="4"/>
      <c r="AE1470" s="4"/>
    </row>
    <row r="1471" spans="1:31" x14ac:dyDescent="0.35">
      <c r="A1471" s="4"/>
      <c r="N1471" s="4"/>
      <c r="AE1471" s="4"/>
    </row>
    <row r="1472" spans="1:31" x14ac:dyDescent="0.35">
      <c r="A1472" s="4"/>
      <c r="N1472" s="4"/>
      <c r="AE1472" s="4"/>
    </row>
    <row r="1473" spans="1:31" x14ac:dyDescent="0.35">
      <c r="A1473" s="4"/>
      <c r="N1473" s="4"/>
      <c r="AE1473" s="4"/>
    </row>
    <row r="1474" spans="1:31" x14ac:dyDescent="0.35">
      <c r="A1474" s="4"/>
      <c r="N1474" s="4"/>
      <c r="AE1474" s="4"/>
    </row>
    <row r="1475" spans="1:31" x14ac:dyDescent="0.35">
      <c r="A1475" s="4"/>
      <c r="N1475" s="4"/>
      <c r="AE1475" s="4"/>
    </row>
    <row r="1476" spans="1:31" x14ac:dyDescent="0.35">
      <c r="A1476" s="4"/>
      <c r="N1476" s="4"/>
      <c r="AE1476" s="4"/>
    </row>
    <row r="1477" spans="1:31" x14ac:dyDescent="0.35">
      <c r="A1477" s="4"/>
      <c r="N1477" s="4"/>
      <c r="AE1477" s="4"/>
    </row>
    <row r="1478" spans="1:31" x14ac:dyDescent="0.35">
      <c r="A1478" s="4"/>
      <c r="N1478" s="4"/>
      <c r="AE1478" s="4"/>
    </row>
    <row r="1479" spans="1:31" x14ac:dyDescent="0.35">
      <c r="A1479" s="4"/>
      <c r="N1479" s="4"/>
      <c r="AE1479" s="4"/>
    </row>
    <row r="1480" spans="1:31" x14ac:dyDescent="0.35">
      <c r="A1480" s="4"/>
      <c r="N1480" s="4"/>
      <c r="AE1480" s="4"/>
    </row>
    <row r="1481" spans="1:31" x14ac:dyDescent="0.35">
      <c r="A1481" s="4"/>
      <c r="N1481" s="4"/>
      <c r="AE1481" s="4"/>
    </row>
    <row r="1482" spans="1:31" x14ac:dyDescent="0.35">
      <c r="A1482" s="4"/>
      <c r="N1482" s="4"/>
      <c r="AE1482" s="4"/>
    </row>
    <row r="1483" spans="1:31" x14ac:dyDescent="0.35">
      <c r="A1483" s="4"/>
      <c r="N1483" s="4"/>
      <c r="AE1483" s="4"/>
    </row>
    <row r="1484" spans="1:31" x14ac:dyDescent="0.35">
      <c r="A1484" s="4"/>
      <c r="N1484" s="4"/>
      <c r="AE1484" s="4"/>
    </row>
    <row r="1485" spans="1:31" x14ac:dyDescent="0.35">
      <c r="A1485" s="4"/>
      <c r="N1485" s="4"/>
      <c r="AE1485" s="4"/>
    </row>
    <row r="1486" spans="1:31" x14ac:dyDescent="0.35">
      <c r="A1486" s="4"/>
      <c r="N1486" s="4"/>
      <c r="AE1486" s="4"/>
    </row>
    <row r="1487" spans="1:31" x14ac:dyDescent="0.35">
      <c r="A1487" s="4"/>
      <c r="N1487" s="4"/>
      <c r="AE1487" s="4"/>
    </row>
    <row r="1488" spans="1:31" x14ac:dyDescent="0.35">
      <c r="A1488" s="4"/>
      <c r="N1488" s="4"/>
      <c r="AE1488" s="4"/>
    </row>
    <row r="1489" spans="1:31" x14ac:dyDescent="0.35">
      <c r="A1489" s="4"/>
      <c r="N1489" s="4"/>
      <c r="AE1489" s="4"/>
    </row>
    <row r="1490" spans="1:31" x14ac:dyDescent="0.35">
      <c r="A1490" s="4"/>
      <c r="N1490" s="4"/>
      <c r="AE1490" s="4"/>
    </row>
    <row r="1491" spans="1:31" x14ac:dyDescent="0.35">
      <c r="A1491" s="4"/>
      <c r="N1491" s="4"/>
      <c r="AE1491" s="4"/>
    </row>
    <row r="1492" spans="1:31" x14ac:dyDescent="0.35">
      <c r="A1492" s="4"/>
      <c r="N1492" s="4"/>
      <c r="AE1492" s="4"/>
    </row>
    <row r="1493" spans="1:31" x14ac:dyDescent="0.35">
      <c r="A1493" s="4"/>
      <c r="N1493" s="4"/>
      <c r="AE1493" s="4"/>
    </row>
    <row r="1494" spans="1:31" x14ac:dyDescent="0.35">
      <c r="A1494" s="4"/>
      <c r="N1494" s="4"/>
      <c r="AE1494" s="4"/>
    </row>
    <row r="1495" spans="1:31" x14ac:dyDescent="0.35">
      <c r="A1495" s="4"/>
      <c r="N1495" s="4"/>
      <c r="AE1495" s="4"/>
    </row>
    <row r="1496" spans="1:31" x14ac:dyDescent="0.35">
      <c r="A1496" s="4"/>
      <c r="N1496" s="4"/>
      <c r="AE1496" s="4"/>
    </row>
    <row r="1497" spans="1:31" x14ac:dyDescent="0.35">
      <c r="A1497" s="4"/>
      <c r="N1497" s="4"/>
      <c r="AE1497" s="4"/>
    </row>
    <row r="1498" spans="1:31" x14ac:dyDescent="0.35">
      <c r="A1498" s="4"/>
      <c r="N1498" s="4"/>
      <c r="AE1498" s="4"/>
    </row>
    <row r="1499" spans="1:31" x14ac:dyDescent="0.35">
      <c r="A1499" s="4"/>
      <c r="N1499" s="4"/>
      <c r="AE1499" s="4"/>
    </row>
    <row r="1500" spans="1:31" x14ac:dyDescent="0.35">
      <c r="A1500" s="4"/>
      <c r="N1500" s="4"/>
      <c r="AE1500" s="4"/>
    </row>
    <row r="1501" spans="1:31" x14ac:dyDescent="0.35">
      <c r="A1501" s="4"/>
      <c r="N1501" s="4"/>
      <c r="AE1501" s="4"/>
    </row>
    <row r="1502" spans="1:31" x14ac:dyDescent="0.35">
      <c r="A1502" s="4"/>
      <c r="N1502" s="4"/>
      <c r="AE1502" s="4"/>
    </row>
    <row r="1503" spans="1:31" x14ac:dyDescent="0.35">
      <c r="A1503" s="4"/>
      <c r="N1503" s="4"/>
      <c r="AE1503" s="4"/>
    </row>
    <row r="1504" spans="1:31" x14ac:dyDescent="0.35">
      <c r="A1504" s="4"/>
      <c r="N1504" s="4"/>
      <c r="AE1504" s="4"/>
    </row>
    <row r="1505" spans="1:31" x14ac:dyDescent="0.35">
      <c r="A1505" s="4"/>
      <c r="N1505" s="4"/>
      <c r="AE1505" s="4"/>
    </row>
    <row r="1506" spans="1:31" x14ac:dyDescent="0.35">
      <c r="A1506" s="4"/>
      <c r="N1506" s="4"/>
      <c r="AE1506" s="4"/>
    </row>
    <row r="1507" spans="1:31" x14ac:dyDescent="0.35">
      <c r="A1507" s="4"/>
      <c r="N1507" s="4"/>
      <c r="AE1507" s="4"/>
    </row>
    <row r="1508" spans="1:31" x14ac:dyDescent="0.35">
      <c r="A1508" s="4"/>
      <c r="N1508" s="4"/>
      <c r="AE1508" s="4"/>
    </row>
    <row r="1509" spans="1:31" x14ac:dyDescent="0.35">
      <c r="A1509" s="4"/>
      <c r="N1509" s="4"/>
      <c r="AE1509" s="4"/>
    </row>
    <row r="1510" spans="1:31" x14ac:dyDescent="0.35">
      <c r="A1510" s="4"/>
      <c r="N1510" s="4"/>
      <c r="AE1510" s="4"/>
    </row>
    <row r="1511" spans="1:31" x14ac:dyDescent="0.35">
      <c r="A1511" s="4"/>
      <c r="N1511" s="4"/>
      <c r="AE1511" s="4"/>
    </row>
    <row r="1512" spans="1:31" x14ac:dyDescent="0.35">
      <c r="A1512" s="4"/>
      <c r="N1512" s="4"/>
      <c r="AE1512" s="4"/>
    </row>
    <row r="1513" spans="1:31" x14ac:dyDescent="0.35">
      <c r="A1513" s="4"/>
      <c r="N1513" s="4"/>
      <c r="AE1513" s="4"/>
    </row>
    <row r="1514" spans="1:31" x14ac:dyDescent="0.35">
      <c r="A1514" s="4"/>
      <c r="N1514" s="4"/>
      <c r="AE1514" s="4"/>
    </row>
    <row r="1515" spans="1:31" x14ac:dyDescent="0.35">
      <c r="A1515" s="4"/>
      <c r="N1515" s="4"/>
      <c r="AE1515" s="4"/>
    </row>
    <row r="1516" spans="1:31" x14ac:dyDescent="0.35">
      <c r="A1516" s="4"/>
      <c r="N1516" s="4"/>
      <c r="AE1516" s="4"/>
    </row>
    <row r="1517" spans="1:31" x14ac:dyDescent="0.35">
      <c r="A1517" s="4"/>
      <c r="N1517" s="4"/>
      <c r="AE1517" s="4"/>
    </row>
    <row r="1518" spans="1:31" x14ac:dyDescent="0.35">
      <c r="A1518" s="4"/>
      <c r="N1518" s="4"/>
      <c r="AE1518" s="4"/>
    </row>
    <row r="1519" spans="1:31" x14ac:dyDescent="0.35">
      <c r="A1519" s="4"/>
      <c r="N1519" s="4"/>
      <c r="AE1519" s="4"/>
    </row>
    <row r="1520" spans="1:31" x14ac:dyDescent="0.35">
      <c r="A1520" s="4"/>
      <c r="N1520" s="4"/>
      <c r="AE1520" s="4"/>
    </row>
    <row r="1521" spans="1:31" x14ac:dyDescent="0.35">
      <c r="A1521" s="4"/>
      <c r="N1521" s="4"/>
      <c r="AE1521" s="4"/>
    </row>
    <row r="1522" spans="1:31" x14ac:dyDescent="0.35">
      <c r="A1522" s="4"/>
      <c r="N1522" s="4"/>
      <c r="AE1522" s="4"/>
    </row>
    <row r="1523" spans="1:31" x14ac:dyDescent="0.35">
      <c r="A1523" s="4"/>
      <c r="N1523" s="4"/>
      <c r="AE1523" s="4"/>
    </row>
    <row r="1524" spans="1:31" x14ac:dyDescent="0.35">
      <c r="A1524" s="4"/>
      <c r="N1524" s="4"/>
      <c r="AE1524" s="4"/>
    </row>
    <row r="1525" spans="1:31" x14ac:dyDescent="0.35">
      <c r="A1525" s="4"/>
      <c r="N1525" s="4"/>
      <c r="AE1525" s="4"/>
    </row>
    <row r="1526" spans="1:31" x14ac:dyDescent="0.35">
      <c r="A1526" s="4"/>
      <c r="N1526" s="4"/>
      <c r="AE1526" s="4"/>
    </row>
    <row r="1527" spans="1:31" x14ac:dyDescent="0.35">
      <c r="A1527" s="4"/>
      <c r="N1527" s="4"/>
      <c r="AE1527" s="4"/>
    </row>
    <row r="1528" spans="1:31" x14ac:dyDescent="0.35">
      <c r="A1528" s="4"/>
      <c r="N1528" s="4"/>
      <c r="AE1528" s="4"/>
    </row>
    <row r="1529" spans="1:31" x14ac:dyDescent="0.35">
      <c r="A1529" s="4"/>
      <c r="N1529" s="4"/>
      <c r="AE1529" s="4"/>
    </row>
    <row r="1530" spans="1:31" x14ac:dyDescent="0.35">
      <c r="A1530" s="4"/>
      <c r="N1530" s="4"/>
      <c r="AE1530" s="4"/>
    </row>
    <row r="1531" spans="1:31" x14ac:dyDescent="0.35">
      <c r="A1531" s="4"/>
      <c r="N1531" s="4"/>
      <c r="AE1531" s="4"/>
    </row>
    <row r="1532" spans="1:31" x14ac:dyDescent="0.35">
      <c r="A1532" s="4"/>
      <c r="N1532" s="4"/>
      <c r="AE1532" s="4"/>
    </row>
    <row r="1533" spans="1:31" x14ac:dyDescent="0.35">
      <c r="A1533" s="4"/>
      <c r="N1533" s="4"/>
      <c r="AE1533" s="4"/>
    </row>
    <row r="1534" spans="1:31" x14ac:dyDescent="0.35">
      <c r="A1534" s="4"/>
      <c r="N1534" s="4"/>
      <c r="AE1534" s="4"/>
    </row>
    <row r="1535" spans="1:31" x14ac:dyDescent="0.35">
      <c r="A1535" s="4"/>
      <c r="N1535" s="4"/>
      <c r="AE1535" s="4"/>
    </row>
    <row r="1536" spans="1:31" x14ac:dyDescent="0.35">
      <c r="A1536" s="4"/>
      <c r="N1536" s="4"/>
      <c r="AE1536" s="4"/>
    </row>
    <row r="1537" spans="1:31" x14ac:dyDescent="0.35">
      <c r="A1537" s="4"/>
      <c r="N1537" s="4"/>
      <c r="AE1537" s="4"/>
    </row>
    <row r="1538" spans="1:31" x14ac:dyDescent="0.35">
      <c r="A1538" s="4"/>
      <c r="N1538" s="4"/>
      <c r="AE1538" s="4"/>
    </row>
    <row r="1539" spans="1:31" x14ac:dyDescent="0.35">
      <c r="A1539" s="4"/>
      <c r="N1539" s="4"/>
      <c r="AE1539" s="4"/>
    </row>
    <row r="1540" spans="1:31" x14ac:dyDescent="0.35">
      <c r="A1540" s="4"/>
      <c r="N1540" s="4"/>
      <c r="AE1540" s="4"/>
    </row>
    <row r="1541" spans="1:31" x14ac:dyDescent="0.35">
      <c r="A1541" s="4"/>
      <c r="N1541" s="4"/>
      <c r="AE1541" s="4"/>
    </row>
    <row r="1542" spans="1:31" x14ac:dyDescent="0.35">
      <c r="A1542" s="4"/>
      <c r="N1542" s="4"/>
      <c r="AE1542" s="4"/>
    </row>
    <row r="1543" spans="1:31" x14ac:dyDescent="0.35">
      <c r="A1543" s="4"/>
      <c r="N1543" s="4"/>
      <c r="AE1543" s="4"/>
    </row>
    <row r="1544" spans="1:31" x14ac:dyDescent="0.35">
      <c r="A1544" s="4"/>
      <c r="N1544" s="4"/>
      <c r="AE1544" s="4"/>
    </row>
    <row r="1545" spans="1:31" x14ac:dyDescent="0.35">
      <c r="A1545" s="4"/>
      <c r="N1545" s="4"/>
      <c r="AE1545" s="4"/>
    </row>
    <row r="1546" spans="1:31" x14ac:dyDescent="0.35">
      <c r="A1546" s="4"/>
      <c r="N1546" s="4"/>
      <c r="AE1546" s="4"/>
    </row>
    <row r="1547" spans="1:31" x14ac:dyDescent="0.35">
      <c r="A1547" s="4"/>
      <c r="N1547" s="4"/>
      <c r="AE1547" s="4"/>
    </row>
    <row r="1548" spans="1:31" x14ac:dyDescent="0.35">
      <c r="A1548" s="4"/>
      <c r="N1548" s="4"/>
      <c r="AE1548" s="4"/>
    </row>
    <row r="1549" spans="1:31" x14ac:dyDescent="0.35">
      <c r="A1549" s="4"/>
      <c r="N1549" s="4"/>
      <c r="AE1549" s="4"/>
    </row>
    <row r="1550" spans="1:31" x14ac:dyDescent="0.35">
      <c r="A1550" s="4"/>
      <c r="N1550" s="4"/>
      <c r="AE1550" s="4"/>
    </row>
    <row r="1551" spans="1:31" x14ac:dyDescent="0.35">
      <c r="A1551" s="4"/>
      <c r="N1551" s="4"/>
      <c r="AE1551" s="4"/>
    </row>
    <row r="1552" spans="1:31" x14ac:dyDescent="0.35">
      <c r="A1552" s="4"/>
      <c r="N1552" s="4"/>
      <c r="AE1552" s="4"/>
    </row>
    <row r="1553" spans="1:31" x14ac:dyDescent="0.35">
      <c r="A1553" s="4"/>
      <c r="N1553" s="4"/>
      <c r="AE1553" s="4"/>
    </row>
    <row r="1554" spans="1:31" x14ac:dyDescent="0.35">
      <c r="A1554" s="4"/>
      <c r="N1554" s="4"/>
      <c r="AE1554" s="4"/>
    </row>
    <row r="1555" spans="1:31" x14ac:dyDescent="0.35">
      <c r="A1555" s="4"/>
      <c r="N1555" s="4"/>
      <c r="AE1555" s="4"/>
    </row>
    <row r="1556" spans="1:31" x14ac:dyDescent="0.35">
      <c r="A1556" s="4"/>
      <c r="N1556" s="4"/>
      <c r="AE1556" s="4"/>
    </row>
    <row r="1557" spans="1:31" x14ac:dyDescent="0.35">
      <c r="A1557" s="4"/>
      <c r="N1557" s="4"/>
      <c r="AE1557" s="4"/>
    </row>
    <row r="1558" spans="1:31" x14ac:dyDescent="0.35">
      <c r="A1558" s="4"/>
      <c r="N1558" s="4"/>
      <c r="AE1558" s="4"/>
    </row>
    <row r="1559" spans="1:31" x14ac:dyDescent="0.35">
      <c r="A1559" s="4"/>
      <c r="N1559" s="4"/>
      <c r="AE1559" s="4"/>
    </row>
    <row r="1560" spans="1:31" x14ac:dyDescent="0.35">
      <c r="A1560" s="4"/>
      <c r="N1560" s="4"/>
      <c r="AE1560" s="4"/>
    </row>
    <row r="1561" spans="1:31" x14ac:dyDescent="0.35">
      <c r="A1561" s="4"/>
      <c r="N1561" s="4"/>
      <c r="AE1561" s="4"/>
    </row>
    <row r="1562" spans="1:31" x14ac:dyDescent="0.35">
      <c r="A1562" s="4"/>
      <c r="N1562" s="4"/>
      <c r="AE1562" s="4"/>
    </row>
    <row r="1563" spans="1:31" x14ac:dyDescent="0.35">
      <c r="A1563" s="4"/>
      <c r="N1563" s="4"/>
      <c r="AE1563" s="4"/>
    </row>
    <row r="1564" spans="1:31" x14ac:dyDescent="0.35">
      <c r="A1564" s="4"/>
      <c r="N1564" s="4"/>
      <c r="AE1564" s="4"/>
    </row>
    <row r="1565" spans="1:31" x14ac:dyDescent="0.35">
      <c r="A1565" s="4"/>
      <c r="N1565" s="4"/>
      <c r="AE1565" s="4"/>
    </row>
    <row r="1566" spans="1:31" x14ac:dyDescent="0.35">
      <c r="A1566" s="4"/>
      <c r="N1566" s="4"/>
      <c r="AE1566" s="4"/>
    </row>
    <row r="1567" spans="1:31" x14ac:dyDescent="0.35">
      <c r="A1567" s="4"/>
      <c r="N1567" s="4"/>
      <c r="AE1567" s="4"/>
    </row>
    <row r="1568" spans="1:31" x14ac:dyDescent="0.35">
      <c r="A1568" s="4"/>
      <c r="N1568" s="4"/>
      <c r="AE1568" s="4"/>
    </row>
    <row r="1569" spans="1:31" x14ac:dyDescent="0.35">
      <c r="A1569" s="4"/>
      <c r="N1569" s="4"/>
      <c r="AE1569" s="4"/>
    </row>
    <row r="1570" spans="1:31" x14ac:dyDescent="0.35">
      <c r="A1570" s="4"/>
      <c r="N1570" s="4"/>
      <c r="AE1570" s="4"/>
    </row>
    <row r="1571" spans="1:31" x14ac:dyDescent="0.35">
      <c r="A1571" s="4"/>
      <c r="N1571" s="4"/>
      <c r="AE1571" s="4"/>
    </row>
    <row r="1572" spans="1:31" x14ac:dyDescent="0.35">
      <c r="A1572" s="4"/>
      <c r="N1572" s="4"/>
      <c r="AE1572" s="4"/>
    </row>
    <row r="1573" spans="1:31" x14ac:dyDescent="0.35">
      <c r="A1573" s="4"/>
      <c r="N1573" s="4"/>
      <c r="AE1573" s="4"/>
    </row>
    <row r="1574" spans="1:31" x14ac:dyDescent="0.35">
      <c r="A1574" s="4"/>
      <c r="N1574" s="4"/>
      <c r="AE1574" s="4"/>
    </row>
    <row r="1575" spans="1:31" x14ac:dyDescent="0.35">
      <c r="A1575" s="4"/>
      <c r="N1575" s="4"/>
      <c r="AE1575" s="4"/>
    </row>
    <row r="1576" spans="1:31" x14ac:dyDescent="0.35">
      <c r="A1576" s="4"/>
      <c r="N1576" s="4"/>
      <c r="AE1576" s="4"/>
    </row>
    <row r="1577" spans="1:31" x14ac:dyDescent="0.35">
      <c r="A1577" s="4"/>
      <c r="N1577" s="4"/>
      <c r="AE1577" s="4"/>
    </row>
    <row r="1578" spans="1:31" x14ac:dyDescent="0.35">
      <c r="A1578" s="4"/>
      <c r="N1578" s="4"/>
      <c r="AE1578" s="4"/>
    </row>
    <row r="1579" spans="1:31" x14ac:dyDescent="0.35">
      <c r="A1579" s="4"/>
      <c r="N1579" s="4"/>
      <c r="AE1579" s="4"/>
    </row>
    <row r="1580" spans="1:31" x14ac:dyDescent="0.35">
      <c r="A1580" s="4"/>
      <c r="N1580" s="4"/>
      <c r="AE1580" s="4"/>
    </row>
    <row r="1581" spans="1:31" x14ac:dyDescent="0.35">
      <c r="A1581" s="4"/>
      <c r="N1581" s="4"/>
      <c r="AE1581" s="4"/>
    </row>
    <row r="1582" spans="1:31" x14ac:dyDescent="0.35">
      <c r="A1582" s="4"/>
      <c r="N1582" s="4"/>
      <c r="AE1582" s="4"/>
    </row>
    <row r="1583" spans="1:31" x14ac:dyDescent="0.35">
      <c r="A1583" s="4"/>
      <c r="N1583" s="4"/>
      <c r="AE1583" s="4"/>
    </row>
    <row r="1584" spans="1:31" x14ac:dyDescent="0.35">
      <c r="A1584" s="4"/>
      <c r="N1584" s="4"/>
      <c r="AE1584" s="4"/>
    </row>
    <row r="1585" spans="1:31" x14ac:dyDescent="0.35">
      <c r="A1585" s="4"/>
      <c r="N1585" s="4"/>
      <c r="AE1585" s="4"/>
    </row>
    <row r="1586" spans="1:31" x14ac:dyDescent="0.35">
      <c r="A1586" s="4"/>
      <c r="N1586" s="4"/>
      <c r="AE1586" s="4"/>
    </row>
    <row r="1587" spans="1:31" x14ac:dyDescent="0.35">
      <c r="A1587" s="4"/>
      <c r="N1587" s="4"/>
      <c r="AE1587" s="4"/>
    </row>
    <row r="1588" spans="1:31" x14ac:dyDescent="0.35">
      <c r="A1588" s="4"/>
      <c r="N1588" s="4"/>
      <c r="AE1588" s="4"/>
    </row>
    <row r="1589" spans="1:31" x14ac:dyDescent="0.35">
      <c r="A1589" s="4"/>
      <c r="N1589" s="4"/>
      <c r="AE1589" s="4"/>
    </row>
    <row r="1590" spans="1:31" x14ac:dyDescent="0.35">
      <c r="A1590" s="4"/>
      <c r="N1590" s="4"/>
      <c r="AE1590" s="4"/>
    </row>
    <row r="1591" spans="1:31" x14ac:dyDescent="0.35">
      <c r="A1591" s="4"/>
      <c r="N1591" s="4"/>
      <c r="AE1591" s="4"/>
    </row>
    <row r="1592" spans="1:31" x14ac:dyDescent="0.35">
      <c r="A1592" s="4"/>
      <c r="N1592" s="4"/>
      <c r="AE1592" s="4"/>
    </row>
    <row r="1593" spans="1:31" x14ac:dyDescent="0.35">
      <c r="A1593" s="4"/>
      <c r="N1593" s="4"/>
      <c r="AE1593" s="4"/>
    </row>
    <row r="1594" spans="1:31" x14ac:dyDescent="0.35">
      <c r="A1594" s="4"/>
      <c r="N1594" s="4"/>
      <c r="AE1594" s="4"/>
    </row>
    <row r="1595" spans="1:31" x14ac:dyDescent="0.35">
      <c r="A1595" s="4"/>
      <c r="N1595" s="4"/>
      <c r="AE1595" s="4"/>
    </row>
    <row r="1596" spans="1:31" x14ac:dyDescent="0.35">
      <c r="A1596" s="4"/>
      <c r="N1596" s="4"/>
      <c r="AE1596" s="4"/>
    </row>
    <row r="1597" spans="1:31" x14ac:dyDescent="0.35">
      <c r="A1597" s="4"/>
      <c r="N1597" s="4"/>
      <c r="AE1597" s="4"/>
    </row>
    <row r="1598" spans="1:31" x14ac:dyDescent="0.35">
      <c r="A1598" s="4"/>
      <c r="N1598" s="4"/>
      <c r="AE1598" s="4"/>
    </row>
    <row r="1599" spans="1:31" x14ac:dyDescent="0.35">
      <c r="A1599" s="4"/>
      <c r="N1599" s="4"/>
      <c r="AE1599" s="4"/>
    </row>
    <row r="1600" spans="1:31" x14ac:dyDescent="0.35">
      <c r="A1600" s="4"/>
      <c r="N1600" s="4"/>
      <c r="AE1600" s="4"/>
    </row>
    <row r="1601" spans="1:31" x14ac:dyDescent="0.35">
      <c r="A1601" s="4"/>
      <c r="N1601" s="4"/>
      <c r="AE1601" s="4"/>
    </row>
    <row r="1602" spans="1:31" x14ac:dyDescent="0.35">
      <c r="A1602" s="4"/>
      <c r="N1602" s="4"/>
      <c r="AE1602" s="4"/>
    </row>
    <row r="1603" spans="1:31" x14ac:dyDescent="0.35">
      <c r="A1603" s="4"/>
      <c r="N1603" s="4"/>
      <c r="AE1603" s="4"/>
    </row>
    <row r="1604" spans="1:31" x14ac:dyDescent="0.35">
      <c r="A1604" s="4"/>
      <c r="N1604" s="4"/>
      <c r="AE1604" s="4"/>
    </row>
    <row r="1605" spans="1:31" x14ac:dyDescent="0.35">
      <c r="A1605" s="4"/>
      <c r="N1605" s="4"/>
      <c r="AE1605" s="4"/>
    </row>
    <row r="1606" spans="1:31" x14ac:dyDescent="0.35">
      <c r="A1606" s="4"/>
      <c r="N1606" s="4"/>
      <c r="AE1606" s="4"/>
    </row>
    <row r="1607" spans="1:31" x14ac:dyDescent="0.35">
      <c r="A1607" s="4"/>
      <c r="N1607" s="4"/>
      <c r="AE1607" s="4"/>
    </row>
    <row r="1608" spans="1:31" x14ac:dyDescent="0.35">
      <c r="A1608" s="4"/>
      <c r="N1608" s="4"/>
      <c r="AE1608" s="4"/>
    </row>
    <row r="1609" spans="1:31" x14ac:dyDescent="0.35">
      <c r="A1609" s="4"/>
      <c r="N1609" s="4"/>
      <c r="AE1609" s="4"/>
    </row>
    <row r="1610" spans="1:31" x14ac:dyDescent="0.35">
      <c r="A1610" s="4"/>
      <c r="N1610" s="4"/>
      <c r="AE1610" s="4"/>
    </row>
    <row r="1611" spans="1:31" x14ac:dyDescent="0.35">
      <c r="A1611" s="4"/>
      <c r="N1611" s="4"/>
      <c r="AE1611" s="4"/>
    </row>
    <row r="1612" spans="1:31" x14ac:dyDescent="0.35">
      <c r="A1612" s="4"/>
      <c r="N1612" s="4"/>
      <c r="AE1612" s="4"/>
    </row>
    <row r="1613" spans="1:31" x14ac:dyDescent="0.35">
      <c r="A1613" s="4"/>
      <c r="N1613" s="4"/>
      <c r="AE1613" s="4"/>
    </row>
    <row r="1614" spans="1:31" x14ac:dyDescent="0.35">
      <c r="A1614" s="4"/>
      <c r="N1614" s="4"/>
      <c r="AE1614" s="4"/>
    </row>
    <row r="1615" spans="1:31" x14ac:dyDescent="0.35">
      <c r="A1615" s="4"/>
      <c r="N1615" s="4"/>
      <c r="AE1615" s="4"/>
    </row>
    <row r="1616" spans="1:31" x14ac:dyDescent="0.35">
      <c r="A1616" s="4"/>
      <c r="N1616" s="4"/>
      <c r="AE1616" s="4"/>
    </row>
    <row r="1617" spans="1:31" x14ac:dyDescent="0.35">
      <c r="A1617" s="4"/>
      <c r="N1617" s="4"/>
      <c r="AE1617" s="4"/>
    </row>
    <row r="1618" spans="1:31" x14ac:dyDescent="0.35">
      <c r="A1618" s="4"/>
      <c r="N1618" s="4"/>
      <c r="AE1618" s="4"/>
    </row>
    <row r="1619" spans="1:31" x14ac:dyDescent="0.35">
      <c r="A1619" s="4"/>
      <c r="N1619" s="4"/>
      <c r="AE1619" s="4"/>
    </row>
    <row r="1620" spans="1:31" x14ac:dyDescent="0.35">
      <c r="A1620" s="4"/>
      <c r="N1620" s="4"/>
      <c r="AE1620" s="4"/>
    </row>
    <row r="1621" spans="1:31" x14ac:dyDescent="0.35">
      <c r="A1621" s="4"/>
      <c r="N1621" s="4"/>
      <c r="AE1621" s="4"/>
    </row>
    <row r="1622" spans="1:31" x14ac:dyDescent="0.35">
      <c r="A1622" s="4"/>
      <c r="N1622" s="4"/>
      <c r="AE1622" s="4"/>
    </row>
    <row r="1623" spans="1:31" x14ac:dyDescent="0.35">
      <c r="A1623" s="4"/>
      <c r="N1623" s="4"/>
      <c r="AE1623" s="4"/>
    </row>
    <row r="1624" spans="1:31" x14ac:dyDescent="0.35">
      <c r="A1624" s="4"/>
      <c r="N1624" s="4"/>
      <c r="AE1624" s="4"/>
    </row>
    <row r="1625" spans="1:31" x14ac:dyDescent="0.35">
      <c r="A1625" s="4"/>
      <c r="N1625" s="4"/>
      <c r="AE1625" s="4"/>
    </row>
    <row r="1626" spans="1:31" x14ac:dyDescent="0.35">
      <c r="A1626" s="4"/>
      <c r="N1626" s="4"/>
      <c r="AE1626" s="4"/>
    </row>
    <row r="1627" spans="1:31" x14ac:dyDescent="0.35">
      <c r="A1627" s="4"/>
      <c r="N1627" s="4"/>
      <c r="AE1627" s="4"/>
    </row>
    <row r="1628" spans="1:31" x14ac:dyDescent="0.35">
      <c r="A1628" s="4"/>
      <c r="N1628" s="4"/>
      <c r="AE1628" s="4"/>
    </row>
    <row r="1629" spans="1:31" x14ac:dyDescent="0.35">
      <c r="A1629" s="4"/>
      <c r="N1629" s="4"/>
      <c r="AE1629" s="4"/>
    </row>
    <row r="1630" spans="1:31" x14ac:dyDescent="0.35">
      <c r="A1630" s="4"/>
      <c r="N1630" s="4"/>
      <c r="AE1630" s="4"/>
    </row>
    <row r="1631" spans="1:31" x14ac:dyDescent="0.35">
      <c r="A1631" s="4"/>
      <c r="N1631" s="4"/>
      <c r="AE1631" s="4"/>
    </row>
    <row r="1632" spans="1:31" x14ac:dyDescent="0.35">
      <c r="A1632" s="4"/>
      <c r="N1632" s="4"/>
      <c r="AE1632" s="4"/>
    </row>
    <row r="1633" spans="1:31" x14ac:dyDescent="0.35">
      <c r="A1633" s="4"/>
      <c r="N1633" s="4"/>
      <c r="AE1633" s="4"/>
    </row>
    <row r="1634" spans="1:31" x14ac:dyDescent="0.35">
      <c r="A1634" s="4"/>
      <c r="N1634" s="4"/>
      <c r="AE1634" s="4"/>
    </row>
    <row r="1635" spans="1:31" x14ac:dyDescent="0.35">
      <c r="A1635" s="4"/>
      <c r="N1635" s="4"/>
      <c r="AE1635" s="4"/>
    </row>
    <row r="1636" spans="1:31" x14ac:dyDescent="0.35">
      <c r="A1636" s="4"/>
      <c r="N1636" s="4"/>
      <c r="AE1636" s="4"/>
    </row>
    <row r="1637" spans="1:31" x14ac:dyDescent="0.35">
      <c r="A1637" s="4"/>
      <c r="N1637" s="4"/>
      <c r="AE1637" s="4"/>
    </row>
    <row r="1638" spans="1:31" x14ac:dyDescent="0.35">
      <c r="A1638" s="4"/>
      <c r="N1638" s="4"/>
      <c r="AE1638" s="4"/>
    </row>
    <row r="1639" spans="1:31" x14ac:dyDescent="0.35">
      <c r="A1639" s="4"/>
      <c r="N1639" s="4"/>
      <c r="AE1639" s="4"/>
    </row>
    <row r="1640" spans="1:31" x14ac:dyDescent="0.35">
      <c r="A1640" s="4"/>
      <c r="N1640" s="4"/>
      <c r="AE1640" s="4"/>
    </row>
    <row r="1641" spans="1:31" x14ac:dyDescent="0.35">
      <c r="A1641" s="4"/>
      <c r="N1641" s="4"/>
      <c r="AE1641" s="4"/>
    </row>
    <row r="1642" spans="1:31" x14ac:dyDescent="0.35">
      <c r="A1642" s="4"/>
      <c r="N1642" s="4"/>
      <c r="AE1642" s="4"/>
    </row>
    <row r="1643" spans="1:31" x14ac:dyDescent="0.35">
      <c r="A1643" s="4"/>
      <c r="N1643" s="4"/>
      <c r="AE1643" s="4"/>
    </row>
    <row r="1644" spans="1:31" x14ac:dyDescent="0.35">
      <c r="A1644" s="4"/>
      <c r="N1644" s="4"/>
      <c r="AE1644" s="4"/>
    </row>
    <row r="1645" spans="1:31" x14ac:dyDescent="0.35">
      <c r="A1645" s="4"/>
      <c r="N1645" s="4"/>
      <c r="AE1645" s="4"/>
    </row>
    <row r="1646" spans="1:31" x14ac:dyDescent="0.35">
      <c r="A1646" s="4"/>
      <c r="N1646" s="4"/>
      <c r="AE1646" s="4"/>
    </row>
    <row r="1647" spans="1:31" x14ac:dyDescent="0.35">
      <c r="A1647" s="4"/>
      <c r="N1647" s="4"/>
      <c r="AE1647" s="4"/>
    </row>
    <row r="1648" spans="1:31" x14ac:dyDescent="0.35">
      <c r="A1648" s="4"/>
      <c r="N1648" s="4"/>
      <c r="AE1648" s="4"/>
    </row>
    <row r="1649" spans="1:31" x14ac:dyDescent="0.35">
      <c r="A1649" s="4"/>
      <c r="N1649" s="4"/>
      <c r="AE1649" s="4"/>
    </row>
    <row r="1650" spans="1:31" x14ac:dyDescent="0.35">
      <c r="A1650" s="4"/>
      <c r="N1650" s="4"/>
      <c r="AE1650" s="4"/>
    </row>
    <row r="1651" spans="1:31" x14ac:dyDescent="0.35">
      <c r="A1651" s="4"/>
      <c r="N1651" s="4"/>
      <c r="AE1651" s="4"/>
    </row>
    <row r="1652" spans="1:31" x14ac:dyDescent="0.35">
      <c r="A1652" s="4"/>
      <c r="N1652" s="4"/>
      <c r="AE1652" s="4"/>
    </row>
    <row r="1653" spans="1:31" x14ac:dyDescent="0.35">
      <c r="A1653" s="4"/>
      <c r="N1653" s="4"/>
      <c r="AE1653" s="4"/>
    </row>
    <row r="1654" spans="1:31" x14ac:dyDescent="0.35">
      <c r="A1654" s="4"/>
      <c r="N1654" s="4"/>
      <c r="AE1654" s="4"/>
    </row>
    <row r="1655" spans="1:31" x14ac:dyDescent="0.35">
      <c r="A1655" s="4"/>
      <c r="N1655" s="4"/>
      <c r="AE1655" s="4"/>
    </row>
    <row r="1656" spans="1:31" x14ac:dyDescent="0.35">
      <c r="A1656" s="4"/>
      <c r="N1656" s="4"/>
      <c r="AE1656" s="4"/>
    </row>
    <row r="1657" spans="1:31" x14ac:dyDescent="0.35">
      <c r="A1657" s="4"/>
      <c r="N1657" s="4"/>
      <c r="AE1657" s="4"/>
    </row>
    <row r="1658" spans="1:31" x14ac:dyDescent="0.35">
      <c r="A1658" s="4"/>
      <c r="N1658" s="4"/>
      <c r="AE1658" s="4"/>
    </row>
    <row r="1659" spans="1:31" x14ac:dyDescent="0.35">
      <c r="A1659" s="4"/>
      <c r="N1659" s="4"/>
      <c r="AE1659" s="4"/>
    </row>
    <row r="1660" spans="1:31" x14ac:dyDescent="0.35">
      <c r="A1660" s="4"/>
      <c r="N1660" s="4"/>
      <c r="AE1660" s="4"/>
    </row>
    <row r="1661" spans="1:31" x14ac:dyDescent="0.35">
      <c r="A1661" s="4"/>
      <c r="N1661" s="4"/>
      <c r="AE1661" s="4"/>
    </row>
    <row r="1662" spans="1:31" x14ac:dyDescent="0.35">
      <c r="A1662" s="4"/>
      <c r="N1662" s="4"/>
      <c r="AE1662" s="4"/>
    </row>
    <row r="1663" spans="1:31" x14ac:dyDescent="0.35">
      <c r="A1663" s="4"/>
      <c r="N1663" s="4"/>
      <c r="AE1663" s="4"/>
    </row>
    <row r="1664" spans="1:31" x14ac:dyDescent="0.35">
      <c r="A1664" s="4"/>
      <c r="N1664" s="4"/>
      <c r="AE1664" s="4"/>
    </row>
    <row r="1665" spans="1:31" x14ac:dyDescent="0.35">
      <c r="A1665" s="4"/>
      <c r="N1665" s="4"/>
      <c r="AE1665" s="4"/>
    </row>
    <row r="1666" spans="1:31" x14ac:dyDescent="0.35">
      <c r="A1666" s="4"/>
      <c r="N1666" s="4"/>
      <c r="AE1666" s="4"/>
    </row>
    <row r="1667" spans="1:31" x14ac:dyDescent="0.35">
      <c r="A1667" s="4"/>
      <c r="N1667" s="4"/>
      <c r="AE1667" s="4"/>
    </row>
    <row r="1668" spans="1:31" x14ac:dyDescent="0.35">
      <c r="A1668" s="4"/>
      <c r="N1668" s="4"/>
      <c r="AE1668" s="4"/>
    </row>
    <row r="1669" spans="1:31" x14ac:dyDescent="0.35">
      <c r="A1669" s="4"/>
      <c r="N1669" s="4"/>
      <c r="AE1669" s="4"/>
    </row>
    <row r="1670" spans="1:31" x14ac:dyDescent="0.35">
      <c r="A1670" s="4"/>
      <c r="N1670" s="4"/>
      <c r="AE1670" s="4"/>
    </row>
    <row r="1671" spans="1:31" x14ac:dyDescent="0.35">
      <c r="A1671" s="4"/>
      <c r="N1671" s="4"/>
      <c r="AE1671" s="4"/>
    </row>
    <row r="1672" spans="1:31" x14ac:dyDescent="0.35">
      <c r="A1672" s="4"/>
      <c r="N1672" s="4"/>
      <c r="AE1672" s="4"/>
    </row>
    <row r="1673" spans="1:31" x14ac:dyDescent="0.35">
      <c r="A1673" s="4"/>
      <c r="N1673" s="4"/>
      <c r="AE1673" s="4"/>
    </row>
    <row r="1674" spans="1:31" x14ac:dyDescent="0.35">
      <c r="A1674" s="4"/>
      <c r="N1674" s="4"/>
      <c r="AE1674" s="4"/>
    </row>
    <row r="1675" spans="1:31" x14ac:dyDescent="0.35">
      <c r="A1675" s="4"/>
      <c r="N1675" s="4"/>
      <c r="AE1675" s="4"/>
    </row>
    <row r="1676" spans="1:31" x14ac:dyDescent="0.35">
      <c r="A1676" s="4"/>
      <c r="N1676" s="4"/>
      <c r="AE1676" s="4"/>
    </row>
    <row r="1677" spans="1:31" x14ac:dyDescent="0.35">
      <c r="A1677" s="4"/>
      <c r="N1677" s="4"/>
      <c r="AE1677" s="4"/>
    </row>
    <row r="1678" spans="1:31" x14ac:dyDescent="0.35">
      <c r="A1678" s="4"/>
      <c r="N1678" s="4"/>
      <c r="AE1678" s="4"/>
    </row>
    <row r="1679" spans="1:31" x14ac:dyDescent="0.35">
      <c r="A1679" s="4"/>
      <c r="N1679" s="4"/>
      <c r="AE1679" s="4"/>
    </row>
    <row r="1680" spans="1:31" x14ac:dyDescent="0.35">
      <c r="A1680" s="4"/>
      <c r="N1680" s="4"/>
      <c r="AE1680" s="4"/>
    </row>
    <row r="1681" spans="1:31" x14ac:dyDescent="0.35">
      <c r="A1681" s="4"/>
      <c r="N1681" s="4"/>
      <c r="AE1681" s="4"/>
    </row>
    <row r="1682" spans="1:31" x14ac:dyDescent="0.35">
      <c r="A1682" s="4"/>
      <c r="N1682" s="4"/>
      <c r="AE1682" s="4"/>
    </row>
    <row r="1683" spans="1:31" x14ac:dyDescent="0.35">
      <c r="A1683" s="4"/>
      <c r="N1683" s="4"/>
      <c r="AE1683" s="4"/>
    </row>
    <row r="1684" spans="1:31" x14ac:dyDescent="0.35">
      <c r="A1684" s="4"/>
      <c r="N1684" s="4"/>
      <c r="AE1684" s="4"/>
    </row>
    <row r="1685" spans="1:31" x14ac:dyDescent="0.35">
      <c r="A1685" s="4"/>
      <c r="N1685" s="4"/>
      <c r="AE1685" s="4"/>
    </row>
    <row r="1686" spans="1:31" x14ac:dyDescent="0.35">
      <c r="A1686" s="4"/>
      <c r="N1686" s="4"/>
      <c r="AE1686" s="4"/>
    </row>
    <row r="1687" spans="1:31" x14ac:dyDescent="0.35">
      <c r="A1687" s="4"/>
      <c r="N1687" s="4"/>
      <c r="AE1687" s="4"/>
    </row>
    <row r="1688" spans="1:31" x14ac:dyDescent="0.35">
      <c r="A1688" s="4"/>
      <c r="N1688" s="4"/>
      <c r="AE1688" s="4"/>
    </row>
    <row r="1689" spans="1:31" x14ac:dyDescent="0.35">
      <c r="A1689" s="4"/>
      <c r="N1689" s="4"/>
      <c r="AE1689" s="4"/>
    </row>
    <row r="1690" spans="1:31" x14ac:dyDescent="0.35">
      <c r="A1690" s="4"/>
      <c r="N1690" s="4"/>
      <c r="AE1690" s="4"/>
    </row>
    <row r="1691" spans="1:31" x14ac:dyDescent="0.35">
      <c r="A1691" s="4"/>
      <c r="N1691" s="4"/>
      <c r="AE1691" s="4"/>
    </row>
    <row r="1692" spans="1:31" x14ac:dyDescent="0.35">
      <c r="A1692" s="4"/>
      <c r="N1692" s="4"/>
      <c r="AE1692" s="4"/>
    </row>
    <row r="1693" spans="1:31" x14ac:dyDescent="0.35">
      <c r="A1693" s="4"/>
      <c r="N1693" s="4"/>
      <c r="AE1693" s="4"/>
    </row>
    <row r="1694" spans="1:31" x14ac:dyDescent="0.35">
      <c r="A1694" s="4"/>
      <c r="N1694" s="4"/>
      <c r="AE1694" s="4"/>
    </row>
    <row r="1695" spans="1:31" x14ac:dyDescent="0.35">
      <c r="A1695" s="4"/>
      <c r="N1695" s="4"/>
      <c r="AE1695" s="4"/>
    </row>
    <row r="1696" spans="1:31" x14ac:dyDescent="0.35">
      <c r="A1696" s="4"/>
      <c r="N1696" s="4"/>
      <c r="AE1696" s="4"/>
    </row>
    <row r="1697" spans="1:31" x14ac:dyDescent="0.35">
      <c r="A1697" s="4"/>
      <c r="N1697" s="4"/>
      <c r="AE1697" s="4"/>
    </row>
    <row r="1698" spans="1:31" x14ac:dyDescent="0.35">
      <c r="A1698" s="4"/>
      <c r="N1698" s="4"/>
      <c r="AE1698" s="4"/>
    </row>
    <row r="1699" spans="1:31" x14ac:dyDescent="0.35">
      <c r="A1699" s="4"/>
      <c r="N1699" s="4"/>
      <c r="AE1699" s="4"/>
    </row>
    <row r="1700" spans="1:31" x14ac:dyDescent="0.35">
      <c r="A1700" s="4"/>
      <c r="N1700" s="4"/>
      <c r="AE1700" s="4"/>
    </row>
    <row r="1701" spans="1:31" x14ac:dyDescent="0.35">
      <c r="A1701" s="4"/>
      <c r="N1701" s="4"/>
      <c r="AE1701" s="4"/>
    </row>
    <row r="1702" spans="1:31" x14ac:dyDescent="0.35">
      <c r="A1702" s="4"/>
      <c r="N1702" s="4"/>
      <c r="AE1702" s="4"/>
    </row>
    <row r="1703" spans="1:31" x14ac:dyDescent="0.35">
      <c r="A1703" s="4"/>
      <c r="N1703" s="4"/>
      <c r="AE1703" s="4"/>
    </row>
    <row r="1704" spans="1:31" x14ac:dyDescent="0.35">
      <c r="A1704" s="4"/>
      <c r="N1704" s="4"/>
      <c r="AE1704" s="4"/>
    </row>
    <row r="1705" spans="1:31" x14ac:dyDescent="0.35">
      <c r="A1705" s="4"/>
      <c r="N1705" s="4"/>
      <c r="AE1705" s="4"/>
    </row>
    <row r="1706" spans="1:31" x14ac:dyDescent="0.35">
      <c r="A1706" s="4"/>
      <c r="N1706" s="4"/>
      <c r="AE1706" s="4"/>
    </row>
    <row r="1707" spans="1:31" x14ac:dyDescent="0.35">
      <c r="A1707" s="4"/>
      <c r="N1707" s="4"/>
      <c r="AE1707" s="4"/>
    </row>
    <row r="1708" spans="1:31" x14ac:dyDescent="0.35">
      <c r="A1708" s="4"/>
      <c r="N1708" s="4"/>
      <c r="AE1708" s="4"/>
    </row>
    <row r="1709" spans="1:31" x14ac:dyDescent="0.35">
      <c r="A1709" s="4"/>
      <c r="N1709" s="4"/>
      <c r="AE1709" s="4"/>
    </row>
    <row r="1710" spans="1:31" x14ac:dyDescent="0.35">
      <c r="A1710" s="4"/>
      <c r="N1710" s="4"/>
      <c r="AE1710" s="4"/>
    </row>
    <row r="1711" spans="1:31" x14ac:dyDescent="0.35">
      <c r="A1711" s="4"/>
      <c r="N1711" s="4"/>
      <c r="AE1711" s="4"/>
    </row>
    <row r="1712" spans="1:31" x14ac:dyDescent="0.35">
      <c r="A1712" s="4"/>
      <c r="N1712" s="4"/>
      <c r="AE1712" s="4"/>
    </row>
    <row r="1713" spans="1:31" x14ac:dyDescent="0.35">
      <c r="A1713" s="4"/>
      <c r="N1713" s="4"/>
      <c r="AE1713" s="4"/>
    </row>
    <row r="1714" spans="1:31" x14ac:dyDescent="0.35">
      <c r="A1714" s="4"/>
      <c r="N1714" s="4"/>
      <c r="AE1714" s="4"/>
    </row>
    <row r="1715" spans="1:31" x14ac:dyDescent="0.35">
      <c r="A1715" s="4"/>
      <c r="N1715" s="4"/>
      <c r="AE1715" s="4"/>
    </row>
    <row r="1716" spans="1:31" x14ac:dyDescent="0.35">
      <c r="A1716" s="4"/>
      <c r="N1716" s="4"/>
      <c r="AE1716" s="4"/>
    </row>
    <row r="1717" spans="1:31" x14ac:dyDescent="0.35">
      <c r="A1717" s="4"/>
      <c r="N1717" s="4"/>
      <c r="AE1717" s="4"/>
    </row>
    <row r="1718" spans="1:31" x14ac:dyDescent="0.35">
      <c r="A1718" s="4"/>
      <c r="N1718" s="4"/>
      <c r="AE1718" s="4"/>
    </row>
    <row r="1719" spans="1:31" x14ac:dyDescent="0.35">
      <c r="A1719" s="4"/>
      <c r="N1719" s="4"/>
      <c r="AE1719" s="4"/>
    </row>
    <row r="1720" spans="1:31" x14ac:dyDescent="0.35">
      <c r="A1720" s="4"/>
      <c r="N1720" s="4"/>
      <c r="AE1720" s="4"/>
    </row>
    <row r="1721" spans="1:31" x14ac:dyDescent="0.35">
      <c r="A1721" s="4"/>
      <c r="N1721" s="4"/>
      <c r="AE1721" s="4"/>
    </row>
    <row r="1722" spans="1:31" x14ac:dyDescent="0.35">
      <c r="A1722" s="4"/>
      <c r="N1722" s="4"/>
      <c r="AE1722" s="4"/>
    </row>
    <row r="1723" spans="1:31" x14ac:dyDescent="0.35">
      <c r="A1723" s="4"/>
      <c r="N1723" s="4"/>
      <c r="AE1723" s="4"/>
    </row>
    <row r="1724" spans="1:31" x14ac:dyDescent="0.35">
      <c r="A1724" s="4"/>
      <c r="N1724" s="4"/>
      <c r="AE1724" s="4"/>
    </row>
    <row r="1725" spans="1:31" x14ac:dyDescent="0.35">
      <c r="A1725" s="4"/>
      <c r="N1725" s="4"/>
      <c r="AE1725" s="4"/>
    </row>
    <row r="1726" spans="1:31" x14ac:dyDescent="0.35">
      <c r="A1726" s="4"/>
      <c r="N1726" s="4"/>
      <c r="AE1726" s="4"/>
    </row>
    <row r="1727" spans="1:31" x14ac:dyDescent="0.35">
      <c r="A1727" s="4"/>
      <c r="N1727" s="4"/>
      <c r="AE1727" s="4"/>
    </row>
    <row r="1728" spans="1:31" x14ac:dyDescent="0.35">
      <c r="A1728" s="4"/>
      <c r="N1728" s="4"/>
      <c r="AE1728" s="4"/>
    </row>
    <row r="1729" spans="1:31" x14ac:dyDescent="0.35">
      <c r="A1729" s="4"/>
      <c r="N1729" s="4"/>
      <c r="AE1729" s="4"/>
    </row>
    <row r="1730" spans="1:31" x14ac:dyDescent="0.35">
      <c r="A1730" s="4"/>
      <c r="N1730" s="4"/>
      <c r="AE1730" s="4"/>
    </row>
    <row r="1731" spans="1:31" x14ac:dyDescent="0.35">
      <c r="A1731" s="4"/>
      <c r="N1731" s="4"/>
      <c r="AE1731" s="4"/>
    </row>
    <row r="1732" spans="1:31" x14ac:dyDescent="0.35">
      <c r="A1732" s="4"/>
      <c r="N1732" s="4"/>
      <c r="AE1732" s="4"/>
    </row>
    <row r="1733" spans="1:31" x14ac:dyDescent="0.35">
      <c r="A1733" s="4"/>
      <c r="N1733" s="4"/>
      <c r="AE1733" s="4"/>
    </row>
    <row r="1734" spans="1:31" x14ac:dyDescent="0.35">
      <c r="A1734" s="4"/>
      <c r="N1734" s="4"/>
      <c r="AE1734" s="4"/>
    </row>
    <row r="1735" spans="1:31" x14ac:dyDescent="0.35">
      <c r="A1735" s="4"/>
      <c r="N1735" s="4"/>
      <c r="AE1735" s="4"/>
    </row>
    <row r="1736" spans="1:31" x14ac:dyDescent="0.35">
      <c r="A1736" s="4"/>
      <c r="N1736" s="4"/>
      <c r="AE1736" s="4"/>
    </row>
    <row r="1737" spans="1:31" x14ac:dyDescent="0.35">
      <c r="A1737" s="4"/>
      <c r="N1737" s="4"/>
      <c r="AE1737" s="4"/>
    </row>
    <row r="1738" spans="1:31" x14ac:dyDescent="0.35">
      <c r="A1738" s="4"/>
      <c r="N1738" s="4"/>
      <c r="AE1738" s="4"/>
    </row>
    <row r="1739" spans="1:31" x14ac:dyDescent="0.35">
      <c r="A1739" s="4"/>
      <c r="N1739" s="4"/>
      <c r="AE1739" s="4"/>
    </row>
    <row r="1740" spans="1:31" x14ac:dyDescent="0.35">
      <c r="A1740" s="4"/>
      <c r="N1740" s="4"/>
      <c r="AE1740" s="4"/>
    </row>
    <row r="1741" spans="1:31" x14ac:dyDescent="0.35">
      <c r="A1741" s="4"/>
      <c r="N1741" s="4"/>
      <c r="AE1741" s="4"/>
    </row>
    <row r="1742" spans="1:31" x14ac:dyDescent="0.35">
      <c r="A1742" s="4"/>
      <c r="N1742" s="4"/>
      <c r="AE1742" s="4"/>
    </row>
    <row r="1743" spans="1:31" x14ac:dyDescent="0.35">
      <c r="A1743" s="4"/>
      <c r="N1743" s="4"/>
      <c r="AE1743" s="4"/>
    </row>
    <row r="1744" spans="1:31" x14ac:dyDescent="0.35">
      <c r="A1744" s="4"/>
      <c r="N1744" s="4"/>
      <c r="AE1744" s="4"/>
    </row>
    <row r="1745" spans="1:31" x14ac:dyDescent="0.35">
      <c r="A1745" s="4"/>
      <c r="N1745" s="4"/>
      <c r="AE1745" s="4"/>
    </row>
    <row r="1746" spans="1:31" x14ac:dyDescent="0.35">
      <c r="A1746" s="4"/>
      <c r="N1746" s="4"/>
      <c r="AE1746" s="4"/>
    </row>
    <row r="1747" spans="1:31" x14ac:dyDescent="0.35">
      <c r="A1747" s="4"/>
      <c r="N1747" s="4"/>
      <c r="AE1747" s="4"/>
    </row>
    <row r="1748" spans="1:31" x14ac:dyDescent="0.35">
      <c r="A1748" s="4"/>
      <c r="N1748" s="4"/>
      <c r="AE1748" s="4"/>
    </row>
    <row r="1749" spans="1:31" x14ac:dyDescent="0.35">
      <c r="A1749" s="4"/>
      <c r="N1749" s="4"/>
      <c r="AE1749" s="4"/>
    </row>
    <row r="1750" spans="1:31" x14ac:dyDescent="0.35">
      <c r="A1750" s="4"/>
      <c r="N1750" s="4"/>
      <c r="AE1750" s="4"/>
    </row>
    <row r="1751" spans="1:31" x14ac:dyDescent="0.35">
      <c r="A1751" s="4"/>
      <c r="N1751" s="4"/>
      <c r="AE1751" s="4"/>
    </row>
    <row r="1752" spans="1:31" x14ac:dyDescent="0.35">
      <c r="A1752" s="4"/>
      <c r="N1752" s="4"/>
      <c r="AE1752" s="4"/>
    </row>
    <row r="1753" spans="1:31" x14ac:dyDescent="0.35">
      <c r="A1753" s="4"/>
      <c r="N1753" s="4"/>
      <c r="AE1753" s="4"/>
    </row>
    <row r="1754" spans="1:31" x14ac:dyDescent="0.35">
      <c r="A1754" s="4"/>
      <c r="N1754" s="4"/>
      <c r="AE1754" s="4"/>
    </row>
    <row r="1755" spans="1:31" x14ac:dyDescent="0.35">
      <c r="A1755" s="4"/>
      <c r="N1755" s="4"/>
      <c r="AE1755" s="4"/>
    </row>
    <row r="1756" spans="1:31" x14ac:dyDescent="0.35">
      <c r="A1756" s="4"/>
      <c r="N1756" s="4"/>
      <c r="AE1756" s="4"/>
    </row>
    <row r="1757" spans="1:31" x14ac:dyDescent="0.35">
      <c r="A1757" s="4"/>
      <c r="N1757" s="4"/>
      <c r="AE1757" s="4"/>
    </row>
    <row r="1758" spans="1:31" x14ac:dyDescent="0.35">
      <c r="A1758" s="4"/>
      <c r="N1758" s="4"/>
      <c r="AE1758" s="4"/>
    </row>
    <row r="1759" spans="1:31" x14ac:dyDescent="0.35">
      <c r="A1759" s="4"/>
      <c r="N1759" s="4"/>
      <c r="AE1759" s="4"/>
    </row>
    <row r="1760" spans="1:31" x14ac:dyDescent="0.35">
      <c r="A1760" s="4"/>
      <c r="N1760" s="4"/>
      <c r="AE1760" s="4"/>
    </row>
    <row r="1761" spans="1:31" x14ac:dyDescent="0.35">
      <c r="A1761" s="4"/>
      <c r="N1761" s="4"/>
      <c r="AE1761" s="4"/>
    </row>
    <row r="1762" spans="1:31" x14ac:dyDescent="0.35">
      <c r="A1762" s="4"/>
      <c r="N1762" s="4"/>
      <c r="AE1762" s="4"/>
    </row>
    <row r="1763" spans="1:31" x14ac:dyDescent="0.35">
      <c r="A1763" s="4"/>
      <c r="N1763" s="4"/>
      <c r="AE1763" s="4"/>
    </row>
    <row r="1764" spans="1:31" x14ac:dyDescent="0.35">
      <c r="A1764" s="4"/>
      <c r="N1764" s="4"/>
      <c r="AE1764" s="4"/>
    </row>
    <row r="1765" spans="1:31" x14ac:dyDescent="0.35">
      <c r="A1765" s="4"/>
      <c r="N1765" s="4"/>
      <c r="AE1765" s="4"/>
    </row>
    <row r="1766" spans="1:31" x14ac:dyDescent="0.35">
      <c r="A1766" s="4"/>
      <c r="N1766" s="4"/>
      <c r="AE1766" s="4"/>
    </row>
    <row r="1767" spans="1:31" x14ac:dyDescent="0.35">
      <c r="A1767" s="4"/>
      <c r="N1767" s="4"/>
      <c r="AE1767" s="4"/>
    </row>
    <row r="1768" spans="1:31" x14ac:dyDescent="0.35">
      <c r="A1768" s="4"/>
      <c r="N1768" s="4"/>
      <c r="AE1768" s="4"/>
    </row>
    <row r="1769" spans="1:31" x14ac:dyDescent="0.35">
      <c r="A1769" s="4"/>
      <c r="N1769" s="4"/>
      <c r="AE1769" s="4"/>
    </row>
    <row r="1770" spans="1:31" x14ac:dyDescent="0.35">
      <c r="A1770" s="4"/>
      <c r="N1770" s="4"/>
      <c r="AE1770" s="4"/>
    </row>
    <row r="1771" spans="1:31" x14ac:dyDescent="0.35">
      <c r="A1771" s="4"/>
      <c r="N1771" s="4"/>
      <c r="AE1771" s="4"/>
    </row>
    <row r="1772" spans="1:31" x14ac:dyDescent="0.35">
      <c r="A1772" s="4"/>
      <c r="N1772" s="4"/>
      <c r="AE1772" s="4"/>
    </row>
    <row r="1773" spans="1:31" x14ac:dyDescent="0.35">
      <c r="A1773" s="4"/>
      <c r="N1773" s="4"/>
      <c r="AE1773" s="4"/>
    </row>
    <row r="1774" spans="1:31" x14ac:dyDescent="0.35">
      <c r="A1774" s="4"/>
      <c r="N1774" s="4"/>
      <c r="AE1774" s="4"/>
    </row>
    <row r="1775" spans="1:31" x14ac:dyDescent="0.35">
      <c r="A1775" s="4"/>
      <c r="N1775" s="4"/>
      <c r="AE1775" s="4"/>
    </row>
    <row r="1776" spans="1:31" x14ac:dyDescent="0.35">
      <c r="A1776" s="4"/>
      <c r="N1776" s="4"/>
      <c r="AE1776" s="4"/>
    </row>
    <row r="1777" spans="1:31" x14ac:dyDescent="0.35">
      <c r="A1777" s="4"/>
      <c r="N1777" s="4"/>
      <c r="AE1777" s="4"/>
    </row>
    <row r="1778" spans="1:31" x14ac:dyDescent="0.35">
      <c r="A1778" s="4"/>
      <c r="N1778" s="4"/>
      <c r="AE1778" s="4"/>
    </row>
    <row r="1779" spans="1:31" x14ac:dyDescent="0.35">
      <c r="A1779" s="4"/>
      <c r="N1779" s="4"/>
      <c r="AE1779" s="4"/>
    </row>
    <row r="1780" spans="1:31" x14ac:dyDescent="0.35">
      <c r="A1780" s="4"/>
      <c r="N1780" s="4"/>
      <c r="AE1780" s="4"/>
    </row>
    <row r="1781" spans="1:31" x14ac:dyDescent="0.35">
      <c r="A1781" s="4"/>
      <c r="N1781" s="4"/>
      <c r="AE1781" s="4"/>
    </row>
    <row r="1782" spans="1:31" x14ac:dyDescent="0.35">
      <c r="A1782" s="4"/>
      <c r="N1782" s="4"/>
      <c r="AE1782" s="4"/>
    </row>
    <row r="1783" spans="1:31" x14ac:dyDescent="0.35">
      <c r="A1783" s="4"/>
      <c r="N1783" s="4"/>
      <c r="AE1783" s="4"/>
    </row>
    <row r="1784" spans="1:31" x14ac:dyDescent="0.35">
      <c r="A1784" s="4"/>
      <c r="N1784" s="4"/>
      <c r="AE1784" s="4"/>
    </row>
    <row r="1785" spans="1:31" x14ac:dyDescent="0.35">
      <c r="A1785" s="4"/>
      <c r="N1785" s="4"/>
      <c r="AE1785" s="4"/>
    </row>
    <row r="1786" spans="1:31" x14ac:dyDescent="0.35">
      <c r="A1786" s="4"/>
      <c r="N1786" s="4"/>
      <c r="AE1786" s="4"/>
    </row>
    <row r="1787" spans="1:31" x14ac:dyDescent="0.35">
      <c r="A1787" s="4"/>
      <c r="N1787" s="4"/>
      <c r="AE1787" s="4"/>
    </row>
    <row r="1788" spans="1:31" x14ac:dyDescent="0.35">
      <c r="A1788" s="4"/>
      <c r="N1788" s="4"/>
      <c r="AE1788" s="4"/>
    </row>
    <row r="1789" spans="1:31" x14ac:dyDescent="0.35">
      <c r="A1789" s="4"/>
      <c r="N1789" s="4"/>
      <c r="AE1789" s="4"/>
    </row>
    <row r="1790" spans="1:31" x14ac:dyDescent="0.35">
      <c r="A1790" s="4"/>
      <c r="N1790" s="4"/>
      <c r="AE1790" s="4"/>
    </row>
    <row r="1791" spans="1:31" x14ac:dyDescent="0.35">
      <c r="A1791" s="4"/>
      <c r="N1791" s="4"/>
      <c r="AE1791" s="4"/>
    </row>
    <row r="1792" spans="1:31" x14ac:dyDescent="0.35">
      <c r="A1792" s="4"/>
      <c r="N1792" s="4"/>
      <c r="AE1792" s="4"/>
    </row>
    <row r="1793" spans="1:31" x14ac:dyDescent="0.35">
      <c r="A1793" s="4"/>
      <c r="N1793" s="4"/>
      <c r="AE1793" s="4"/>
    </row>
    <row r="1794" spans="1:31" x14ac:dyDescent="0.35">
      <c r="A1794" s="4"/>
      <c r="N1794" s="4"/>
      <c r="AE1794" s="4"/>
    </row>
    <row r="1795" spans="1:31" x14ac:dyDescent="0.35">
      <c r="A1795" s="4"/>
      <c r="N1795" s="4"/>
      <c r="AE1795" s="4"/>
    </row>
    <row r="1796" spans="1:31" x14ac:dyDescent="0.35">
      <c r="A1796" s="4"/>
      <c r="N1796" s="4"/>
      <c r="AE1796" s="4"/>
    </row>
    <row r="1797" spans="1:31" x14ac:dyDescent="0.35">
      <c r="A1797" s="4"/>
      <c r="N1797" s="4"/>
      <c r="AE1797" s="4"/>
    </row>
    <row r="1798" spans="1:31" x14ac:dyDescent="0.35">
      <c r="A1798" s="4"/>
      <c r="N1798" s="4"/>
      <c r="AE1798" s="4"/>
    </row>
    <row r="1799" spans="1:31" x14ac:dyDescent="0.35">
      <c r="A1799" s="4"/>
      <c r="N1799" s="4"/>
      <c r="AE1799" s="4"/>
    </row>
    <row r="1800" spans="1:31" x14ac:dyDescent="0.35">
      <c r="A1800" s="4"/>
      <c r="N1800" s="4"/>
      <c r="AE1800" s="4"/>
    </row>
    <row r="1801" spans="1:31" x14ac:dyDescent="0.35">
      <c r="A1801" s="4"/>
      <c r="N1801" s="4"/>
      <c r="AE1801" s="4"/>
    </row>
    <row r="1802" spans="1:31" x14ac:dyDescent="0.35">
      <c r="A1802" s="4"/>
      <c r="N1802" s="4"/>
      <c r="AE1802" s="4"/>
    </row>
    <row r="1803" spans="1:31" x14ac:dyDescent="0.35">
      <c r="A1803" s="4"/>
      <c r="N1803" s="4"/>
      <c r="AE1803" s="4"/>
    </row>
    <row r="1804" spans="1:31" x14ac:dyDescent="0.35">
      <c r="A1804" s="4"/>
      <c r="N1804" s="4"/>
      <c r="AE1804" s="4"/>
    </row>
    <row r="1805" spans="1:31" x14ac:dyDescent="0.35">
      <c r="A1805" s="4"/>
      <c r="N1805" s="4"/>
      <c r="AE1805" s="4"/>
    </row>
    <row r="1806" spans="1:31" x14ac:dyDescent="0.35">
      <c r="A1806" s="4"/>
      <c r="N1806" s="4"/>
      <c r="AE1806" s="4"/>
    </row>
    <row r="1807" spans="1:31" x14ac:dyDescent="0.35">
      <c r="A1807" s="4"/>
      <c r="N1807" s="4"/>
      <c r="AE1807" s="4"/>
    </row>
    <row r="1808" spans="1:31" x14ac:dyDescent="0.35">
      <c r="A1808" s="4"/>
      <c r="N1808" s="4"/>
      <c r="AE1808" s="4"/>
    </row>
    <row r="1809" spans="1:31" x14ac:dyDescent="0.35">
      <c r="A1809" s="4"/>
      <c r="N1809" s="4"/>
      <c r="AE1809" s="4"/>
    </row>
    <row r="1810" spans="1:31" x14ac:dyDescent="0.35">
      <c r="A1810" s="4"/>
      <c r="N1810" s="4"/>
      <c r="AE1810" s="4"/>
    </row>
    <row r="1811" spans="1:31" x14ac:dyDescent="0.35">
      <c r="A1811" s="4"/>
      <c r="N1811" s="4"/>
      <c r="AE1811" s="4"/>
    </row>
    <row r="1812" spans="1:31" x14ac:dyDescent="0.35">
      <c r="A1812" s="4"/>
      <c r="N1812" s="4"/>
      <c r="AE1812" s="4"/>
    </row>
    <row r="1813" spans="1:31" x14ac:dyDescent="0.35">
      <c r="A1813" s="4"/>
      <c r="N1813" s="4"/>
      <c r="AE1813" s="4"/>
    </row>
    <row r="1814" spans="1:31" x14ac:dyDescent="0.35">
      <c r="A1814" s="4"/>
      <c r="N1814" s="4"/>
      <c r="AE1814" s="4"/>
    </row>
    <row r="1815" spans="1:31" x14ac:dyDescent="0.35">
      <c r="A1815" s="4"/>
      <c r="N1815" s="4"/>
      <c r="AE1815" s="4"/>
    </row>
    <row r="1816" spans="1:31" x14ac:dyDescent="0.35">
      <c r="A1816" s="4"/>
      <c r="N1816" s="4"/>
      <c r="AE1816" s="4"/>
    </row>
    <row r="1817" spans="1:31" x14ac:dyDescent="0.35">
      <c r="A1817" s="4"/>
      <c r="N1817" s="4"/>
      <c r="AE1817" s="4"/>
    </row>
    <row r="1818" spans="1:31" x14ac:dyDescent="0.35">
      <c r="A1818" s="4"/>
      <c r="N1818" s="4"/>
      <c r="AE1818" s="4"/>
    </row>
    <row r="1819" spans="1:31" x14ac:dyDescent="0.35">
      <c r="A1819" s="4"/>
      <c r="N1819" s="4"/>
      <c r="AE1819" s="4"/>
    </row>
    <row r="1820" spans="1:31" x14ac:dyDescent="0.35">
      <c r="A1820" s="4"/>
      <c r="N1820" s="4"/>
      <c r="AE1820" s="4"/>
    </row>
    <row r="1821" spans="1:31" x14ac:dyDescent="0.35">
      <c r="A1821" s="4"/>
      <c r="N1821" s="4"/>
      <c r="AE1821" s="4"/>
    </row>
    <row r="1822" spans="1:31" x14ac:dyDescent="0.35">
      <c r="A1822" s="4"/>
      <c r="N1822" s="4"/>
      <c r="AE1822" s="4"/>
    </row>
    <row r="1823" spans="1:31" x14ac:dyDescent="0.35">
      <c r="A1823" s="4"/>
      <c r="N1823" s="4"/>
      <c r="AE1823" s="4"/>
    </row>
    <row r="1824" spans="1:31" x14ac:dyDescent="0.35">
      <c r="A1824" s="4"/>
      <c r="N1824" s="4"/>
      <c r="AE1824" s="4"/>
    </row>
    <row r="1825" spans="1:31" x14ac:dyDescent="0.35">
      <c r="A1825" s="4"/>
      <c r="N1825" s="4"/>
      <c r="AE1825" s="4"/>
    </row>
    <row r="1826" spans="1:31" x14ac:dyDescent="0.35">
      <c r="A1826" s="4"/>
      <c r="N1826" s="4"/>
      <c r="AE1826" s="4"/>
    </row>
    <row r="1827" spans="1:31" x14ac:dyDescent="0.35">
      <c r="A1827" s="4"/>
      <c r="N1827" s="4"/>
      <c r="AE1827" s="4"/>
    </row>
    <row r="1828" spans="1:31" x14ac:dyDescent="0.35">
      <c r="A1828" s="4"/>
      <c r="N1828" s="4"/>
      <c r="AE1828" s="4"/>
    </row>
    <row r="1829" spans="1:31" x14ac:dyDescent="0.35">
      <c r="A1829" s="4"/>
      <c r="N1829" s="4"/>
      <c r="AE1829" s="4"/>
    </row>
    <row r="1830" spans="1:31" x14ac:dyDescent="0.35">
      <c r="A1830" s="4"/>
      <c r="N1830" s="4"/>
      <c r="AE1830" s="4"/>
    </row>
    <row r="1831" spans="1:31" x14ac:dyDescent="0.35">
      <c r="A1831" s="4"/>
      <c r="N1831" s="4"/>
      <c r="AE1831" s="4"/>
    </row>
    <row r="1832" spans="1:31" x14ac:dyDescent="0.35">
      <c r="A1832" s="4"/>
      <c r="N1832" s="4"/>
      <c r="AE1832" s="4"/>
    </row>
    <row r="1833" spans="1:31" x14ac:dyDescent="0.35">
      <c r="A1833" s="4"/>
      <c r="N1833" s="4"/>
      <c r="AE1833" s="4"/>
    </row>
    <row r="1834" spans="1:31" x14ac:dyDescent="0.35">
      <c r="A1834" s="4"/>
      <c r="N1834" s="4"/>
      <c r="AE1834" s="4"/>
    </row>
    <row r="1835" spans="1:31" x14ac:dyDescent="0.35">
      <c r="A1835" s="4"/>
      <c r="N1835" s="4"/>
      <c r="AE1835" s="4"/>
    </row>
    <row r="1836" spans="1:31" x14ac:dyDescent="0.35">
      <c r="A1836" s="4"/>
      <c r="N1836" s="4"/>
      <c r="AE1836" s="4"/>
    </row>
    <row r="1837" spans="1:31" x14ac:dyDescent="0.35">
      <c r="A1837" s="4"/>
      <c r="N1837" s="4"/>
      <c r="AE1837" s="4"/>
    </row>
    <row r="1838" spans="1:31" x14ac:dyDescent="0.35">
      <c r="A1838" s="4"/>
      <c r="N1838" s="4"/>
      <c r="AE1838" s="4"/>
    </row>
    <row r="1839" spans="1:31" x14ac:dyDescent="0.35">
      <c r="A1839" s="4"/>
      <c r="N1839" s="4"/>
      <c r="AE1839" s="4"/>
    </row>
    <row r="1840" spans="1:31" x14ac:dyDescent="0.35">
      <c r="A1840" s="4"/>
      <c r="N1840" s="4"/>
      <c r="AE1840" s="4"/>
    </row>
    <row r="1841" spans="1:31" x14ac:dyDescent="0.35">
      <c r="A1841" s="4"/>
      <c r="N1841" s="4"/>
      <c r="AE1841" s="4"/>
    </row>
    <row r="1842" spans="1:31" x14ac:dyDescent="0.35">
      <c r="A1842" s="4"/>
      <c r="N1842" s="4"/>
      <c r="AE1842" s="4"/>
    </row>
    <row r="1843" spans="1:31" x14ac:dyDescent="0.35">
      <c r="A1843" s="4"/>
      <c r="N1843" s="4"/>
      <c r="AE1843" s="4"/>
    </row>
    <row r="1844" spans="1:31" x14ac:dyDescent="0.35">
      <c r="A1844" s="4"/>
      <c r="N1844" s="4"/>
      <c r="AE1844" s="4"/>
    </row>
    <row r="1845" spans="1:31" x14ac:dyDescent="0.35">
      <c r="A1845" s="4"/>
      <c r="N1845" s="4"/>
      <c r="AE1845" s="4"/>
    </row>
    <row r="1846" spans="1:31" x14ac:dyDescent="0.35">
      <c r="A1846" s="4"/>
      <c r="N1846" s="4"/>
      <c r="AE1846" s="4"/>
    </row>
    <row r="1847" spans="1:31" x14ac:dyDescent="0.35">
      <c r="A1847" s="4"/>
      <c r="N1847" s="4"/>
      <c r="AE1847" s="4"/>
    </row>
    <row r="1848" spans="1:31" x14ac:dyDescent="0.35">
      <c r="A1848" s="4"/>
      <c r="N1848" s="4"/>
      <c r="AE1848" s="4"/>
    </row>
    <row r="1849" spans="1:31" x14ac:dyDescent="0.35">
      <c r="A1849" s="4"/>
      <c r="N1849" s="4"/>
      <c r="AE1849" s="4"/>
    </row>
    <row r="1850" spans="1:31" x14ac:dyDescent="0.35">
      <c r="A1850" s="4"/>
      <c r="N1850" s="4"/>
      <c r="AE1850" s="4"/>
    </row>
    <row r="1851" spans="1:31" x14ac:dyDescent="0.35">
      <c r="A1851" s="4"/>
      <c r="N1851" s="4"/>
      <c r="AE1851" s="4"/>
    </row>
    <row r="1852" spans="1:31" x14ac:dyDescent="0.35">
      <c r="A1852" s="4"/>
      <c r="N1852" s="4"/>
      <c r="AE1852" s="4"/>
    </row>
    <row r="1853" spans="1:31" x14ac:dyDescent="0.35">
      <c r="A1853" s="4"/>
      <c r="N1853" s="4"/>
      <c r="AE1853" s="4"/>
    </row>
    <row r="1854" spans="1:31" x14ac:dyDescent="0.35">
      <c r="A1854" s="4"/>
      <c r="N1854" s="4"/>
      <c r="AE1854" s="4"/>
    </row>
    <row r="1855" spans="1:31" x14ac:dyDescent="0.35">
      <c r="A1855" s="4"/>
      <c r="N1855" s="4"/>
      <c r="AE1855" s="4"/>
    </row>
    <row r="1856" spans="1:31" x14ac:dyDescent="0.35">
      <c r="A1856" s="4"/>
      <c r="N1856" s="4"/>
      <c r="AE1856" s="4"/>
    </row>
    <row r="1857" spans="1:31" x14ac:dyDescent="0.35">
      <c r="A1857" s="4"/>
      <c r="N1857" s="4"/>
      <c r="AE1857" s="4"/>
    </row>
    <row r="1858" spans="1:31" x14ac:dyDescent="0.35">
      <c r="A1858" s="4"/>
      <c r="N1858" s="4"/>
      <c r="AE1858" s="4"/>
    </row>
    <row r="1859" spans="1:31" x14ac:dyDescent="0.35">
      <c r="A1859" s="4"/>
      <c r="N1859" s="4"/>
      <c r="AE1859" s="4"/>
    </row>
    <row r="1860" spans="1:31" x14ac:dyDescent="0.35">
      <c r="A1860" s="4"/>
      <c r="N1860" s="4"/>
      <c r="AE1860" s="4"/>
    </row>
    <row r="1861" spans="1:31" x14ac:dyDescent="0.35">
      <c r="A1861" s="4"/>
      <c r="N1861" s="4"/>
      <c r="AE1861" s="4"/>
    </row>
    <row r="1862" spans="1:31" x14ac:dyDescent="0.35">
      <c r="A1862" s="4"/>
      <c r="N1862" s="4"/>
      <c r="AE1862" s="4"/>
    </row>
    <row r="1863" spans="1:31" x14ac:dyDescent="0.35">
      <c r="A1863" s="4"/>
      <c r="N1863" s="4"/>
      <c r="AE1863" s="4"/>
    </row>
    <row r="1864" spans="1:31" x14ac:dyDescent="0.35">
      <c r="A1864" s="4"/>
      <c r="N1864" s="4"/>
      <c r="AE1864" s="4"/>
    </row>
    <row r="1865" spans="1:31" x14ac:dyDescent="0.35">
      <c r="A1865" s="4"/>
      <c r="N1865" s="4"/>
      <c r="AE1865" s="4"/>
    </row>
    <row r="1866" spans="1:31" x14ac:dyDescent="0.35">
      <c r="A1866" s="4"/>
      <c r="N1866" s="4"/>
      <c r="AE1866" s="4"/>
    </row>
    <row r="1867" spans="1:31" x14ac:dyDescent="0.35">
      <c r="A1867" s="4"/>
      <c r="N1867" s="4"/>
      <c r="AE1867" s="4"/>
    </row>
    <row r="1868" spans="1:31" x14ac:dyDescent="0.35">
      <c r="A1868" s="4"/>
      <c r="N1868" s="4"/>
      <c r="AE1868" s="4"/>
    </row>
    <row r="1869" spans="1:31" x14ac:dyDescent="0.35">
      <c r="A1869" s="4"/>
      <c r="N1869" s="4"/>
      <c r="AE1869" s="4"/>
    </row>
    <row r="1870" spans="1:31" x14ac:dyDescent="0.35">
      <c r="A1870" s="4"/>
      <c r="N1870" s="4"/>
      <c r="AE1870" s="4"/>
    </row>
    <row r="1871" spans="1:31" x14ac:dyDescent="0.35">
      <c r="A1871" s="4"/>
      <c r="N1871" s="4"/>
      <c r="AE1871" s="4"/>
    </row>
    <row r="1872" spans="1:31" x14ac:dyDescent="0.35">
      <c r="A1872" s="4"/>
      <c r="N1872" s="4"/>
      <c r="AE1872" s="4"/>
    </row>
    <row r="1873" spans="1:31" x14ac:dyDescent="0.35">
      <c r="A1873" s="4"/>
      <c r="N1873" s="4"/>
      <c r="AE1873" s="4"/>
    </row>
    <row r="1874" spans="1:31" x14ac:dyDescent="0.35">
      <c r="A1874" s="4"/>
      <c r="N1874" s="4"/>
      <c r="AE1874" s="4"/>
    </row>
    <row r="1875" spans="1:31" x14ac:dyDescent="0.35">
      <c r="A1875" s="4"/>
      <c r="N1875" s="4"/>
      <c r="AE1875" s="4"/>
    </row>
    <row r="1876" spans="1:31" x14ac:dyDescent="0.35">
      <c r="A1876" s="4"/>
      <c r="N1876" s="4"/>
      <c r="AE1876" s="4"/>
    </row>
    <row r="1877" spans="1:31" x14ac:dyDescent="0.35">
      <c r="A1877" s="4"/>
      <c r="N1877" s="4"/>
      <c r="AE1877" s="4"/>
    </row>
    <row r="1878" spans="1:31" x14ac:dyDescent="0.35">
      <c r="A1878" s="4"/>
      <c r="N1878" s="4"/>
      <c r="AE1878" s="4"/>
    </row>
    <row r="1879" spans="1:31" x14ac:dyDescent="0.35">
      <c r="A1879" s="4"/>
      <c r="N1879" s="4"/>
      <c r="AE1879" s="4"/>
    </row>
    <row r="1880" spans="1:31" x14ac:dyDescent="0.35">
      <c r="A1880" s="4"/>
      <c r="N1880" s="4"/>
      <c r="AE1880" s="4"/>
    </row>
    <row r="1881" spans="1:31" x14ac:dyDescent="0.35">
      <c r="A1881" s="4"/>
      <c r="N1881" s="4"/>
      <c r="AE1881" s="4"/>
    </row>
    <row r="1882" spans="1:31" x14ac:dyDescent="0.35">
      <c r="A1882" s="4"/>
      <c r="N1882" s="4"/>
      <c r="AE1882" s="4"/>
    </row>
    <row r="1883" spans="1:31" x14ac:dyDescent="0.35">
      <c r="A1883" s="4"/>
      <c r="N1883" s="4"/>
      <c r="AE1883" s="4"/>
    </row>
    <row r="1884" spans="1:31" x14ac:dyDescent="0.35">
      <c r="A1884" s="4"/>
      <c r="N1884" s="4"/>
      <c r="AE1884" s="4"/>
    </row>
    <row r="1885" spans="1:31" x14ac:dyDescent="0.35">
      <c r="A1885" s="4"/>
      <c r="N1885" s="4"/>
      <c r="AE1885" s="4"/>
    </row>
    <row r="1886" spans="1:31" x14ac:dyDescent="0.35">
      <c r="A1886" s="4"/>
      <c r="N1886" s="4"/>
      <c r="AE1886" s="4"/>
    </row>
    <row r="1887" spans="1:31" x14ac:dyDescent="0.35">
      <c r="A1887" s="4"/>
      <c r="N1887" s="4"/>
      <c r="AE1887" s="4"/>
    </row>
    <row r="1888" spans="1:31" x14ac:dyDescent="0.35">
      <c r="A1888" s="4"/>
      <c r="N1888" s="4"/>
      <c r="AE1888" s="4"/>
    </row>
    <row r="1889" spans="1:31" x14ac:dyDescent="0.35">
      <c r="A1889" s="4"/>
      <c r="N1889" s="4"/>
      <c r="AE1889" s="4"/>
    </row>
    <row r="1890" spans="1:31" x14ac:dyDescent="0.35">
      <c r="A1890" s="4"/>
      <c r="N1890" s="4"/>
      <c r="AE1890" s="4"/>
    </row>
    <row r="1891" spans="1:31" x14ac:dyDescent="0.35">
      <c r="A1891" s="4"/>
      <c r="N1891" s="4"/>
      <c r="AE1891" s="4"/>
    </row>
    <row r="1892" spans="1:31" x14ac:dyDescent="0.35">
      <c r="A1892" s="4"/>
      <c r="N1892" s="4"/>
      <c r="AE1892" s="4"/>
    </row>
    <row r="1893" spans="1:31" x14ac:dyDescent="0.35">
      <c r="A1893" s="4"/>
      <c r="N1893" s="4"/>
      <c r="AE1893" s="4"/>
    </row>
    <row r="1894" spans="1:31" x14ac:dyDescent="0.35">
      <c r="A1894" s="4"/>
      <c r="N1894" s="4"/>
      <c r="AE1894" s="4"/>
    </row>
    <row r="1895" spans="1:31" x14ac:dyDescent="0.35">
      <c r="A1895" s="4"/>
      <c r="N1895" s="4"/>
      <c r="AE1895" s="4"/>
    </row>
    <row r="1896" spans="1:31" x14ac:dyDescent="0.35">
      <c r="A1896" s="4"/>
      <c r="N1896" s="4"/>
      <c r="AE1896" s="4"/>
    </row>
    <row r="1897" spans="1:31" x14ac:dyDescent="0.35">
      <c r="A1897" s="4"/>
      <c r="N1897" s="4"/>
      <c r="AE1897" s="4"/>
    </row>
    <row r="1898" spans="1:31" x14ac:dyDescent="0.35">
      <c r="A1898" s="4"/>
      <c r="N1898" s="4"/>
      <c r="AE1898" s="4"/>
    </row>
    <row r="1899" spans="1:31" x14ac:dyDescent="0.35">
      <c r="A1899" s="4"/>
      <c r="N1899" s="4"/>
      <c r="AE1899" s="4"/>
    </row>
    <row r="1900" spans="1:31" x14ac:dyDescent="0.35">
      <c r="A1900" s="4"/>
      <c r="N1900" s="4"/>
      <c r="AE1900" s="4"/>
    </row>
    <row r="1901" spans="1:31" x14ac:dyDescent="0.35">
      <c r="A1901" s="4"/>
      <c r="N1901" s="4"/>
      <c r="AE1901" s="4"/>
    </row>
    <row r="1902" spans="1:31" x14ac:dyDescent="0.35">
      <c r="A1902" s="4"/>
      <c r="N1902" s="4"/>
      <c r="AE1902" s="4"/>
    </row>
    <row r="1903" spans="1:31" x14ac:dyDescent="0.35">
      <c r="A1903" s="4"/>
      <c r="N1903" s="4"/>
      <c r="AE1903" s="4"/>
    </row>
    <row r="1904" spans="1:31" x14ac:dyDescent="0.35">
      <c r="A1904" s="4"/>
      <c r="N1904" s="4"/>
      <c r="AE1904" s="4"/>
    </row>
    <row r="1905" spans="1:31" x14ac:dyDescent="0.35">
      <c r="A1905" s="4"/>
      <c r="N1905" s="4"/>
      <c r="AE1905" s="4"/>
    </row>
    <row r="1906" spans="1:31" x14ac:dyDescent="0.35">
      <c r="A1906" s="4"/>
      <c r="N1906" s="4"/>
      <c r="AE1906" s="4"/>
    </row>
    <row r="1907" spans="1:31" x14ac:dyDescent="0.35">
      <c r="A1907" s="4"/>
      <c r="N1907" s="4"/>
      <c r="AE1907" s="4"/>
    </row>
    <row r="1908" spans="1:31" x14ac:dyDescent="0.35">
      <c r="A1908" s="4"/>
      <c r="N1908" s="4"/>
      <c r="AE1908" s="4"/>
    </row>
    <row r="1909" spans="1:31" x14ac:dyDescent="0.35">
      <c r="A1909" s="4"/>
      <c r="N1909" s="4"/>
      <c r="AE1909" s="4"/>
    </row>
    <row r="1910" spans="1:31" x14ac:dyDescent="0.35">
      <c r="A1910" s="4"/>
      <c r="N1910" s="4"/>
      <c r="AE1910" s="4"/>
    </row>
    <row r="1911" spans="1:31" x14ac:dyDescent="0.35">
      <c r="A1911" s="4"/>
      <c r="N1911" s="4"/>
      <c r="AE1911" s="4"/>
    </row>
    <row r="1912" spans="1:31" x14ac:dyDescent="0.35">
      <c r="A1912" s="4"/>
      <c r="N1912" s="4"/>
      <c r="AE1912" s="4"/>
    </row>
    <row r="1913" spans="1:31" x14ac:dyDescent="0.35">
      <c r="A1913" s="4"/>
      <c r="N1913" s="4"/>
      <c r="AE1913" s="4"/>
    </row>
    <row r="1914" spans="1:31" x14ac:dyDescent="0.35">
      <c r="A1914" s="4"/>
      <c r="N1914" s="4"/>
      <c r="AE1914" s="4"/>
    </row>
    <row r="1915" spans="1:31" x14ac:dyDescent="0.35">
      <c r="A1915" s="4"/>
      <c r="N1915" s="4"/>
      <c r="AE1915" s="4"/>
    </row>
    <row r="1916" spans="1:31" x14ac:dyDescent="0.35">
      <c r="A1916" s="4"/>
      <c r="N1916" s="4"/>
      <c r="AE1916" s="4"/>
    </row>
    <row r="1917" spans="1:31" x14ac:dyDescent="0.35">
      <c r="A1917" s="4"/>
      <c r="N1917" s="4"/>
      <c r="AE1917" s="4"/>
    </row>
    <row r="1918" spans="1:31" x14ac:dyDescent="0.35">
      <c r="A1918" s="4"/>
      <c r="N1918" s="4"/>
      <c r="AE1918" s="4"/>
    </row>
    <row r="1919" spans="1:31" x14ac:dyDescent="0.35">
      <c r="A1919" s="4"/>
      <c r="N1919" s="4"/>
      <c r="AE1919" s="4"/>
    </row>
    <row r="1920" spans="1:31" x14ac:dyDescent="0.35">
      <c r="A1920" s="4"/>
      <c r="N1920" s="4"/>
      <c r="AE1920" s="4"/>
    </row>
    <row r="1921" spans="1:31" x14ac:dyDescent="0.35">
      <c r="A1921" s="4"/>
      <c r="N1921" s="4"/>
      <c r="AE1921" s="4"/>
    </row>
    <row r="1922" spans="1:31" x14ac:dyDescent="0.35">
      <c r="A1922" s="4"/>
      <c r="N1922" s="4"/>
      <c r="AE1922" s="4"/>
    </row>
    <row r="1923" spans="1:31" x14ac:dyDescent="0.35">
      <c r="A1923" s="4"/>
      <c r="N1923" s="4"/>
      <c r="AE1923" s="4"/>
    </row>
    <row r="1924" spans="1:31" x14ac:dyDescent="0.35">
      <c r="A1924" s="4"/>
      <c r="N1924" s="4"/>
      <c r="AE1924" s="4"/>
    </row>
    <row r="1925" spans="1:31" x14ac:dyDescent="0.35">
      <c r="A1925" s="4"/>
      <c r="N1925" s="4"/>
      <c r="AE1925" s="4"/>
    </row>
    <row r="1926" spans="1:31" x14ac:dyDescent="0.35">
      <c r="A1926" s="4"/>
      <c r="N1926" s="4"/>
      <c r="AE1926" s="4"/>
    </row>
    <row r="1927" spans="1:31" x14ac:dyDescent="0.35">
      <c r="A1927" s="4"/>
      <c r="N1927" s="4"/>
      <c r="AE1927" s="4"/>
    </row>
    <row r="1928" spans="1:31" x14ac:dyDescent="0.35">
      <c r="A1928" s="4"/>
      <c r="N1928" s="4"/>
      <c r="AE1928" s="4"/>
    </row>
    <row r="1929" spans="1:31" x14ac:dyDescent="0.35">
      <c r="A1929" s="4"/>
      <c r="N1929" s="4"/>
      <c r="AE1929" s="4"/>
    </row>
    <row r="1930" spans="1:31" x14ac:dyDescent="0.35">
      <c r="A1930" s="4"/>
      <c r="N1930" s="4"/>
      <c r="AE1930" s="4"/>
    </row>
    <row r="1931" spans="1:31" x14ac:dyDescent="0.35">
      <c r="A1931" s="4"/>
      <c r="N1931" s="4"/>
      <c r="AE1931" s="4"/>
    </row>
    <row r="1932" spans="1:31" x14ac:dyDescent="0.35">
      <c r="A1932" s="4"/>
      <c r="N1932" s="4"/>
      <c r="AE1932" s="4"/>
    </row>
    <row r="1933" spans="1:31" x14ac:dyDescent="0.35">
      <c r="A1933" s="4"/>
      <c r="N1933" s="4"/>
      <c r="AE1933" s="4"/>
    </row>
    <row r="1934" spans="1:31" x14ac:dyDescent="0.35">
      <c r="A1934" s="4"/>
      <c r="N1934" s="4"/>
      <c r="AE1934" s="4"/>
    </row>
    <row r="1935" spans="1:31" x14ac:dyDescent="0.35">
      <c r="A1935" s="4"/>
      <c r="N1935" s="4"/>
      <c r="AE1935" s="4"/>
    </row>
    <row r="1936" spans="1:31" x14ac:dyDescent="0.35">
      <c r="A1936" s="4"/>
      <c r="N1936" s="4"/>
      <c r="AE1936" s="4"/>
    </row>
    <row r="1937" spans="1:31" x14ac:dyDescent="0.35">
      <c r="A1937" s="4"/>
      <c r="N1937" s="4"/>
      <c r="AE1937" s="4"/>
    </row>
    <row r="1938" spans="1:31" x14ac:dyDescent="0.35">
      <c r="A1938" s="4"/>
      <c r="N1938" s="4"/>
      <c r="AE1938" s="4"/>
    </row>
    <row r="1939" spans="1:31" x14ac:dyDescent="0.35">
      <c r="A1939" s="4"/>
      <c r="N1939" s="4"/>
      <c r="AE1939" s="4"/>
    </row>
    <row r="1940" spans="1:31" x14ac:dyDescent="0.35">
      <c r="A1940" s="4"/>
      <c r="N1940" s="4"/>
      <c r="AE1940" s="4"/>
    </row>
    <row r="1941" spans="1:31" x14ac:dyDescent="0.35">
      <c r="A1941" s="4"/>
      <c r="N1941" s="4"/>
      <c r="AE1941" s="4"/>
    </row>
    <row r="1942" spans="1:31" x14ac:dyDescent="0.35">
      <c r="A1942" s="4"/>
      <c r="N1942" s="4"/>
      <c r="AE1942" s="4"/>
    </row>
    <row r="1943" spans="1:31" x14ac:dyDescent="0.35">
      <c r="A1943" s="4"/>
      <c r="N1943" s="4"/>
      <c r="AE1943" s="4"/>
    </row>
    <row r="1944" spans="1:31" x14ac:dyDescent="0.35">
      <c r="A1944" s="4"/>
      <c r="N1944" s="4"/>
      <c r="AE1944" s="4"/>
    </row>
    <row r="1945" spans="1:31" x14ac:dyDescent="0.35">
      <c r="A1945" s="4"/>
      <c r="N1945" s="4"/>
      <c r="AE1945" s="4"/>
    </row>
    <row r="1946" spans="1:31" x14ac:dyDescent="0.35">
      <c r="A1946" s="4"/>
      <c r="N1946" s="4"/>
      <c r="AE1946" s="4"/>
    </row>
    <row r="1947" spans="1:31" x14ac:dyDescent="0.35">
      <c r="A1947" s="4"/>
      <c r="N1947" s="4"/>
      <c r="AE1947" s="4"/>
    </row>
    <row r="1948" spans="1:31" x14ac:dyDescent="0.35">
      <c r="A1948" s="4"/>
      <c r="N1948" s="4"/>
      <c r="AE1948" s="4"/>
    </row>
    <row r="1949" spans="1:31" x14ac:dyDescent="0.35">
      <c r="A1949" s="4"/>
      <c r="N1949" s="4"/>
      <c r="AE1949" s="4"/>
    </row>
    <row r="1950" spans="1:31" x14ac:dyDescent="0.35">
      <c r="A1950" s="4"/>
      <c r="N1950" s="4"/>
      <c r="AE1950" s="4"/>
    </row>
    <row r="1951" spans="1:31" x14ac:dyDescent="0.35">
      <c r="A1951" s="4"/>
      <c r="N1951" s="4"/>
      <c r="AE1951" s="4"/>
    </row>
    <row r="1952" spans="1:31" x14ac:dyDescent="0.35">
      <c r="A1952" s="4"/>
      <c r="N1952" s="4"/>
      <c r="AE1952" s="4"/>
    </row>
    <row r="1953" spans="1:31" x14ac:dyDescent="0.35">
      <c r="A1953" s="4"/>
      <c r="N1953" s="4"/>
      <c r="AE1953" s="4"/>
    </row>
    <row r="1954" spans="1:31" x14ac:dyDescent="0.35">
      <c r="A1954" s="4"/>
      <c r="N1954" s="4"/>
      <c r="AE1954" s="4"/>
    </row>
    <row r="1955" spans="1:31" x14ac:dyDescent="0.35">
      <c r="A1955" s="4"/>
      <c r="N1955" s="4"/>
      <c r="AE1955" s="4"/>
    </row>
    <row r="1956" spans="1:31" x14ac:dyDescent="0.35">
      <c r="A1956" s="4"/>
      <c r="N1956" s="4"/>
      <c r="AE1956" s="4"/>
    </row>
    <row r="1957" spans="1:31" x14ac:dyDescent="0.35">
      <c r="A1957" s="4"/>
      <c r="N1957" s="4"/>
      <c r="AE1957" s="4"/>
    </row>
    <row r="1958" spans="1:31" x14ac:dyDescent="0.35">
      <c r="A1958" s="4"/>
      <c r="N1958" s="4"/>
      <c r="AE1958" s="4"/>
    </row>
    <row r="1959" spans="1:31" x14ac:dyDescent="0.35">
      <c r="A1959" s="4"/>
      <c r="N1959" s="4"/>
      <c r="AE1959" s="4"/>
    </row>
    <row r="1960" spans="1:31" x14ac:dyDescent="0.35">
      <c r="A1960" s="4"/>
      <c r="N1960" s="4"/>
      <c r="AE1960" s="4"/>
    </row>
    <row r="1961" spans="1:31" x14ac:dyDescent="0.35">
      <c r="A1961" s="4"/>
      <c r="N1961" s="4"/>
      <c r="AE1961" s="4"/>
    </row>
    <row r="1962" spans="1:31" x14ac:dyDescent="0.35">
      <c r="A1962" s="4"/>
      <c r="N1962" s="4"/>
      <c r="AE1962" s="4"/>
    </row>
    <row r="1963" spans="1:31" x14ac:dyDescent="0.35">
      <c r="A1963" s="4"/>
      <c r="N1963" s="4"/>
      <c r="AE1963" s="4"/>
    </row>
    <row r="1964" spans="1:31" x14ac:dyDescent="0.35">
      <c r="A1964" s="4"/>
      <c r="N1964" s="4"/>
      <c r="AE1964" s="4"/>
    </row>
    <row r="1965" spans="1:31" x14ac:dyDescent="0.35">
      <c r="A1965" s="4"/>
      <c r="N1965" s="4"/>
      <c r="AE1965" s="4"/>
    </row>
    <row r="1966" spans="1:31" x14ac:dyDescent="0.35">
      <c r="A1966" s="4"/>
      <c r="N1966" s="4"/>
      <c r="AE1966" s="4"/>
    </row>
    <row r="1967" spans="1:31" x14ac:dyDescent="0.35">
      <c r="A1967" s="4"/>
      <c r="N1967" s="4"/>
      <c r="AE1967" s="4"/>
    </row>
    <row r="1968" spans="1:31" x14ac:dyDescent="0.35">
      <c r="A1968" s="4"/>
      <c r="N1968" s="4"/>
      <c r="AE1968" s="4"/>
    </row>
    <row r="1969" spans="1:31" x14ac:dyDescent="0.35">
      <c r="A1969" s="4"/>
      <c r="N1969" s="4"/>
      <c r="AE1969" s="4"/>
    </row>
    <row r="1970" spans="1:31" x14ac:dyDescent="0.35">
      <c r="A1970" s="4"/>
      <c r="N1970" s="4"/>
      <c r="AE1970" s="4"/>
    </row>
    <row r="1971" spans="1:31" x14ac:dyDescent="0.35">
      <c r="A1971" s="4"/>
      <c r="N1971" s="4"/>
      <c r="AE1971" s="4"/>
    </row>
    <row r="1972" spans="1:31" x14ac:dyDescent="0.35">
      <c r="A1972" s="4"/>
      <c r="N1972" s="4"/>
      <c r="AE1972" s="4"/>
    </row>
    <row r="1973" spans="1:31" x14ac:dyDescent="0.35">
      <c r="A1973" s="4"/>
      <c r="N1973" s="4"/>
      <c r="AE1973" s="4"/>
    </row>
    <row r="1974" spans="1:31" x14ac:dyDescent="0.35">
      <c r="A1974" s="4"/>
      <c r="N1974" s="4"/>
      <c r="AE1974" s="4"/>
    </row>
    <row r="1975" spans="1:31" x14ac:dyDescent="0.35">
      <c r="A1975" s="4"/>
      <c r="N1975" s="4"/>
      <c r="AE1975" s="4"/>
    </row>
    <row r="1976" spans="1:31" x14ac:dyDescent="0.35">
      <c r="A1976" s="4"/>
      <c r="N1976" s="4"/>
      <c r="AE1976" s="4"/>
    </row>
    <row r="1977" spans="1:31" x14ac:dyDescent="0.35">
      <c r="A1977" s="4"/>
      <c r="N1977" s="4"/>
      <c r="AE1977" s="4"/>
    </row>
    <row r="1978" spans="1:31" x14ac:dyDescent="0.35">
      <c r="A1978" s="4"/>
      <c r="N1978" s="4"/>
      <c r="AE1978" s="4"/>
    </row>
    <row r="1979" spans="1:31" x14ac:dyDescent="0.35">
      <c r="A1979" s="4"/>
      <c r="N1979" s="4"/>
      <c r="AE1979" s="4"/>
    </row>
    <row r="1980" spans="1:31" x14ac:dyDescent="0.35">
      <c r="A1980" s="4"/>
      <c r="N1980" s="4"/>
      <c r="AE1980" s="4"/>
    </row>
    <row r="1981" spans="1:31" x14ac:dyDescent="0.35">
      <c r="A1981" s="4"/>
      <c r="N1981" s="4"/>
      <c r="AE1981" s="4"/>
    </row>
    <row r="1982" spans="1:31" x14ac:dyDescent="0.35">
      <c r="A1982" s="4"/>
      <c r="N1982" s="4"/>
      <c r="AE1982" s="4"/>
    </row>
    <row r="1983" spans="1:31" x14ac:dyDescent="0.35">
      <c r="A1983" s="4"/>
      <c r="N1983" s="4"/>
      <c r="AE1983" s="4"/>
    </row>
    <row r="1984" spans="1:31" x14ac:dyDescent="0.35">
      <c r="A1984" s="4"/>
      <c r="N1984" s="4"/>
      <c r="AE1984" s="4"/>
    </row>
    <row r="1985" spans="1:31" x14ac:dyDescent="0.35">
      <c r="A1985" s="4"/>
      <c r="N1985" s="4"/>
      <c r="AE1985" s="4"/>
    </row>
    <row r="1986" spans="1:31" x14ac:dyDescent="0.35">
      <c r="A1986" s="4"/>
      <c r="N1986" s="4"/>
      <c r="AE1986" s="4"/>
    </row>
    <row r="1987" spans="1:31" x14ac:dyDescent="0.35">
      <c r="A1987" s="4"/>
      <c r="N1987" s="4"/>
      <c r="AE1987" s="4"/>
    </row>
    <row r="1988" spans="1:31" x14ac:dyDescent="0.35">
      <c r="A1988" s="4"/>
      <c r="N1988" s="4"/>
      <c r="AE1988" s="4"/>
    </row>
    <row r="1989" spans="1:31" x14ac:dyDescent="0.35">
      <c r="A1989" s="4"/>
      <c r="N1989" s="4"/>
      <c r="AE1989" s="4"/>
    </row>
    <row r="1990" spans="1:31" x14ac:dyDescent="0.35">
      <c r="A1990" s="4"/>
      <c r="N1990" s="4"/>
      <c r="AE1990" s="4"/>
    </row>
    <row r="1991" spans="1:31" x14ac:dyDescent="0.35">
      <c r="A1991" s="4"/>
      <c r="N1991" s="4"/>
      <c r="AE1991" s="4"/>
    </row>
    <row r="1992" spans="1:31" x14ac:dyDescent="0.35">
      <c r="A1992" s="4"/>
      <c r="N1992" s="4"/>
      <c r="AE1992" s="4"/>
    </row>
    <row r="1993" spans="1:31" x14ac:dyDescent="0.35">
      <c r="A1993" s="4"/>
      <c r="N1993" s="4"/>
      <c r="AE1993" s="4"/>
    </row>
    <row r="1994" spans="1:31" x14ac:dyDescent="0.35">
      <c r="A1994" s="4"/>
      <c r="N1994" s="4"/>
      <c r="AE1994" s="4"/>
    </row>
    <row r="1995" spans="1:31" x14ac:dyDescent="0.35">
      <c r="A1995" s="4"/>
      <c r="N1995" s="4"/>
      <c r="AE1995" s="4"/>
    </row>
    <row r="1996" spans="1:31" x14ac:dyDescent="0.35">
      <c r="A1996" s="4"/>
      <c r="N1996" s="4"/>
      <c r="AE1996" s="4"/>
    </row>
    <row r="1997" spans="1:31" x14ac:dyDescent="0.35">
      <c r="A1997" s="4"/>
      <c r="N1997" s="4"/>
      <c r="AE1997" s="4"/>
    </row>
    <row r="1998" spans="1:31" x14ac:dyDescent="0.35">
      <c r="A1998" s="4"/>
      <c r="N1998" s="4"/>
      <c r="AE1998" s="4"/>
    </row>
    <row r="1999" spans="1:31" x14ac:dyDescent="0.35">
      <c r="A1999" s="4"/>
      <c r="N1999" s="4"/>
      <c r="AE1999" s="4"/>
    </row>
    <row r="2000" spans="1:31" x14ac:dyDescent="0.35">
      <c r="A2000" s="4"/>
      <c r="N2000" s="4"/>
      <c r="AE2000" s="4"/>
    </row>
    <row r="2001" spans="1:31" x14ac:dyDescent="0.35">
      <c r="A2001" s="4"/>
      <c r="N2001" s="4"/>
      <c r="AE2001" s="4"/>
    </row>
    <row r="2002" spans="1:31" x14ac:dyDescent="0.35">
      <c r="A2002" s="4"/>
      <c r="N2002" s="4"/>
      <c r="AE2002" s="4"/>
    </row>
    <row r="2003" spans="1:31" x14ac:dyDescent="0.35">
      <c r="A2003" s="4"/>
      <c r="N2003" s="4"/>
      <c r="AE2003" s="4"/>
    </row>
    <row r="2004" spans="1:31" x14ac:dyDescent="0.35">
      <c r="A2004" s="4"/>
      <c r="N2004" s="4"/>
      <c r="AE2004" s="4"/>
    </row>
    <row r="2005" spans="1:31" x14ac:dyDescent="0.35">
      <c r="A2005" s="4"/>
      <c r="N2005" s="4"/>
      <c r="AE2005" s="4"/>
    </row>
    <row r="2006" spans="1:31" x14ac:dyDescent="0.35">
      <c r="A2006" s="4"/>
      <c r="N2006" s="4"/>
      <c r="AE2006" s="4"/>
    </row>
    <row r="2007" spans="1:31" x14ac:dyDescent="0.35">
      <c r="A2007" s="4"/>
      <c r="N2007" s="4"/>
      <c r="AE2007" s="4"/>
    </row>
    <row r="2008" spans="1:31" x14ac:dyDescent="0.35">
      <c r="A2008" s="4"/>
      <c r="N2008" s="4"/>
      <c r="AE2008" s="4"/>
    </row>
    <row r="2009" spans="1:31" x14ac:dyDescent="0.35">
      <c r="A2009" s="4"/>
      <c r="N2009" s="4"/>
      <c r="AE2009" s="4"/>
    </row>
    <row r="2010" spans="1:31" x14ac:dyDescent="0.35">
      <c r="A2010" s="4"/>
      <c r="N2010" s="4"/>
      <c r="AE2010" s="4"/>
    </row>
    <row r="2011" spans="1:31" x14ac:dyDescent="0.35">
      <c r="A2011" s="4"/>
      <c r="N2011" s="4"/>
      <c r="AE2011" s="4"/>
    </row>
    <row r="2012" spans="1:31" x14ac:dyDescent="0.35">
      <c r="A2012" s="4"/>
      <c r="N2012" s="4"/>
      <c r="AE2012" s="4"/>
    </row>
    <row r="2013" spans="1:31" x14ac:dyDescent="0.35">
      <c r="A2013" s="4"/>
      <c r="N2013" s="4"/>
      <c r="AE2013" s="4"/>
    </row>
    <row r="2014" spans="1:31" x14ac:dyDescent="0.35">
      <c r="A2014" s="4"/>
      <c r="N2014" s="4"/>
      <c r="AE2014" s="4"/>
    </row>
    <row r="2015" spans="1:31" x14ac:dyDescent="0.35">
      <c r="A2015" s="4"/>
      <c r="N2015" s="4"/>
      <c r="AE2015" s="4"/>
    </row>
    <row r="2016" spans="1:31" x14ac:dyDescent="0.35">
      <c r="A2016" s="4"/>
      <c r="N2016" s="4"/>
      <c r="AE2016" s="4"/>
    </row>
    <row r="2017" spans="1:31" x14ac:dyDescent="0.35">
      <c r="A2017" s="4"/>
      <c r="N2017" s="4"/>
      <c r="AE2017" s="4"/>
    </row>
    <row r="2018" spans="1:31" x14ac:dyDescent="0.35">
      <c r="A2018" s="4"/>
      <c r="N2018" s="4"/>
      <c r="AE2018" s="4"/>
    </row>
    <row r="2019" spans="1:31" x14ac:dyDescent="0.35">
      <c r="A2019" s="4"/>
      <c r="N2019" s="4"/>
      <c r="AE2019" s="4"/>
    </row>
    <row r="2020" spans="1:31" x14ac:dyDescent="0.35">
      <c r="A2020" s="4"/>
      <c r="N2020" s="4"/>
      <c r="AE2020" s="4"/>
    </row>
    <row r="2021" spans="1:31" x14ac:dyDescent="0.35">
      <c r="A2021" s="4"/>
      <c r="N2021" s="4"/>
      <c r="AE2021" s="4"/>
    </row>
    <row r="2022" spans="1:31" x14ac:dyDescent="0.35">
      <c r="A2022" s="4"/>
      <c r="N2022" s="4"/>
      <c r="AE2022" s="4"/>
    </row>
    <row r="2023" spans="1:31" x14ac:dyDescent="0.35">
      <c r="A2023" s="4"/>
      <c r="N2023" s="4"/>
      <c r="AE2023" s="4"/>
    </row>
    <row r="2024" spans="1:31" x14ac:dyDescent="0.35">
      <c r="A2024" s="4"/>
      <c r="N2024" s="4"/>
      <c r="AE2024" s="4"/>
    </row>
    <row r="2025" spans="1:31" x14ac:dyDescent="0.35">
      <c r="A2025" s="4"/>
      <c r="N2025" s="4"/>
      <c r="AE2025" s="4"/>
    </row>
    <row r="2026" spans="1:31" x14ac:dyDescent="0.35">
      <c r="A2026" s="4"/>
      <c r="N2026" s="4"/>
      <c r="AE2026" s="4"/>
    </row>
    <row r="2027" spans="1:31" x14ac:dyDescent="0.35">
      <c r="A2027" s="4"/>
      <c r="N2027" s="4"/>
      <c r="AE2027" s="4"/>
    </row>
    <row r="2028" spans="1:31" x14ac:dyDescent="0.35">
      <c r="A2028" s="4"/>
      <c r="N2028" s="4"/>
      <c r="AE2028" s="4"/>
    </row>
    <row r="2029" spans="1:31" x14ac:dyDescent="0.35">
      <c r="A2029" s="4"/>
      <c r="N2029" s="4"/>
      <c r="AE2029" s="4"/>
    </row>
    <row r="2030" spans="1:31" x14ac:dyDescent="0.35">
      <c r="A2030" s="4"/>
      <c r="N2030" s="4"/>
      <c r="AE2030" s="4"/>
    </row>
    <row r="2031" spans="1:31" x14ac:dyDescent="0.35">
      <c r="A2031" s="4"/>
      <c r="N2031" s="4"/>
      <c r="AE2031" s="4"/>
    </row>
    <row r="2032" spans="1:31" x14ac:dyDescent="0.35">
      <c r="A2032" s="4"/>
      <c r="N2032" s="4"/>
      <c r="AE2032" s="4"/>
    </row>
    <row r="2033" spans="1:31" x14ac:dyDescent="0.35">
      <c r="A2033" s="4"/>
      <c r="N2033" s="4"/>
      <c r="AE2033" s="4"/>
    </row>
    <row r="2034" spans="1:31" x14ac:dyDescent="0.35">
      <c r="A2034" s="4"/>
      <c r="N2034" s="4"/>
      <c r="AE2034" s="4"/>
    </row>
    <row r="2035" spans="1:31" x14ac:dyDescent="0.35">
      <c r="A2035" s="4"/>
      <c r="N2035" s="4"/>
      <c r="AE2035" s="4"/>
    </row>
    <row r="2036" spans="1:31" x14ac:dyDescent="0.35">
      <c r="A2036" s="4"/>
      <c r="N2036" s="4"/>
      <c r="AE2036" s="4"/>
    </row>
    <row r="2037" spans="1:31" x14ac:dyDescent="0.35">
      <c r="A2037" s="4"/>
      <c r="N2037" s="4"/>
      <c r="AE2037" s="4"/>
    </row>
    <row r="2038" spans="1:31" x14ac:dyDescent="0.35">
      <c r="A2038" s="4"/>
      <c r="N2038" s="4"/>
      <c r="AE2038" s="4"/>
    </row>
    <row r="2039" spans="1:31" x14ac:dyDescent="0.35">
      <c r="A2039" s="4"/>
      <c r="N2039" s="4"/>
      <c r="AE2039" s="4"/>
    </row>
    <row r="2040" spans="1:31" x14ac:dyDescent="0.35">
      <c r="A2040" s="4"/>
      <c r="N2040" s="4"/>
      <c r="AE2040" s="4"/>
    </row>
    <row r="2041" spans="1:31" x14ac:dyDescent="0.35">
      <c r="A2041" s="4"/>
      <c r="N2041" s="4"/>
      <c r="AE2041" s="4"/>
    </row>
    <row r="2042" spans="1:31" x14ac:dyDescent="0.35">
      <c r="A2042" s="4"/>
      <c r="N2042" s="4"/>
      <c r="AE2042" s="4"/>
    </row>
    <row r="2043" spans="1:31" x14ac:dyDescent="0.35">
      <c r="A2043" s="4"/>
      <c r="N2043" s="4"/>
      <c r="AE2043" s="4"/>
    </row>
    <row r="2044" spans="1:31" x14ac:dyDescent="0.35">
      <c r="A2044" s="4"/>
      <c r="N2044" s="4"/>
      <c r="AE2044" s="4"/>
    </row>
    <row r="2045" spans="1:31" x14ac:dyDescent="0.35">
      <c r="A2045" s="4"/>
      <c r="N2045" s="4"/>
      <c r="AE2045" s="4"/>
    </row>
    <row r="2046" spans="1:31" x14ac:dyDescent="0.35">
      <c r="A2046" s="4"/>
      <c r="N2046" s="4"/>
      <c r="AE2046" s="4"/>
    </row>
    <row r="2047" spans="1:31" x14ac:dyDescent="0.35">
      <c r="A2047" s="4"/>
      <c r="N2047" s="4"/>
      <c r="AE2047" s="4"/>
    </row>
    <row r="2048" spans="1:31" x14ac:dyDescent="0.35">
      <c r="A2048" s="4"/>
      <c r="N2048" s="4"/>
      <c r="AE2048" s="4"/>
    </row>
    <row r="2049" spans="1:31" x14ac:dyDescent="0.35">
      <c r="A2049" s="4"/>
      <c r="N2049" s="4"/>
      <c r="AE2049" s="4"/>
    </row>
    <row r="2050" spans="1:31" x14ac:dyDescent="0.35">
      <c r="A2050" s="4"/>
      <c r="N2050" s="4"/>
      <c r="AE2050" s="4"/>
    </row>
    <row r="2051" spans="1:31" x14ac:dyDescent="0.35">
      <c r="A2051" s="4"/>
      <c r="N2051" s="4"/>
      <c r="AE2051" s="4"/>
    </row>
    <row r="2052" spans="1:31" x14ac:dyDescent="0.35">
      <c r="A2052" s="4"/>
      <c r="N2052" s="4"/>
      <c r="AE2052" s="4"/>
    </row>
    <row r="2053" spans="1:31" x14ac:dyDescent="0.35">
      <c r="A2053" s="4"/>
      <c r="N2053" s="4"/>
      <c r="AE2053" s="4"/>
    </row>
    <row r="2054" spans="1:31" x14ac:dyDescent="0.35">
      <c r="A2054" s="4"/>
      <c r="N2054" s="4"/>
      <c r="AE2054" s="4"/>
    </row>
    <row r="2055" spans="1:31" x14ac:dyDescent="0.35">
      <c r="A2055" s="4"/>
      <c r="N2055" s="4"/>
      <c r="AE2055" s="4"/>
    </row>
    <row r="2056" spans="1:31" x14ac:dyDescent="0.35">
      <c r="A2056" s="4"/>
      <c r="N2056" s="4"/>
      <c r="AE2056" s="4"/>
    </row>
    <row r="2057" spans="1:31" x14ac:dyDescent="0.35">
      <c r="A2057" s="4"/>
      <c r="N2057" s="4"/>
      <c r="AE2057" s="4"/>
    </row>
    <row r="2058" spans="1:31" x14ac:dyDescent="0.35">
      <c r="A2058" s="4"/>
      <c r="N2058" s="4"/>
      <c r="AE2058" s="4"/>
    </row>
    <row r="2059" spans="1:31" x14ac:dyDescent="0.35">
      <c r="A2059" s="4"/>
      <c r="N2059" s="4"/>
      <c r="AE2059" s="4"/>
    </row>
    <row r="2060" spans="1:31" x14ac:dyDescent="0.35">
      <c r="A2060" s="4"/>
      <c r="N2060" s="4"/>
      <c r="AE2060" s="4"/>
    </row>
    <row r="2061" spans="1:31" x14ac:dyDescent="0.35">
      <c r="A2061" s="4"/>
      <c r="N2061" s="4"/>
      <c r="AE2061" s="4"/>
    </row>
    <row r="2062" spans="1:31" x14ac:dyDescent="0.35">
      <c r="A2062" s="4"/>
      <c r="N2062" s="4"/>
      <c r="AE2062" s="4"/>
    </row>
    <row r="2063" spans="1:31" x14ac:dyDescent="0.35">
      <c r="A2063" s="4"/>
      <c r="N2063" s="4"/>
      <c r="AE2063" s="4"/>
    </row>
    <row r="2064" spans="1:31" x14ac:dyDescent="0.35">
      <c r="A2064" s="4"/>
      <c r="N2064" s="4"/>
      <c r="AE2064" s="4"/>
    </row>
    <row r="2065" spans="1:31" x14ac:dyDescent="0.35">
      <c r="A2065" s="4"/>
      <c r="N2065" s="4"/>
      <c r="AE2065" s="4"/>
    </row>
    <row r="2066" spans="1:31" x14ac:dyDescent="0.35">
      <c r="A2066" s="4"/>
      <c r="N2066" s="4"/>
      <c r="AE2066" s="4"/>
    </row>
    <row r="2067" spans="1:31" x14ac:dyDescent="0.35">
      <c r="A2067" s="4"/>
      <c r="N2067" s="4"/>
      <c r="AE2067" s="4"/>
    </row>
    <row r="2068" spans="1:31" x14ac:dyDescent="0.35">
      <c r="A2068" s="4"/>
      <c r="N2068" s="4"/>
      <c r="AE2068" s="4"/>
    </row>
    <row r="2069" spans="1:31" x14ac:dyDescent="0.35">
      <c r="A2069" s="4"/>
      <c r="N2069" s="4"/>
      <c r="AE2069" s="4"/>
    </row>
    <row r="2070" spans="1:31" x14ac:dyDescent="0.35">
      <c r="A2070" s="4"/>
      <c r="N2070" s="4"/>
      <c r="AE2070" s="4"/>
    </row>
    <row r="2071" spans="1:31" x14ac:dyDescent="0.35">
      <c r="A2071" s="4"/>
      <c r="N2071" s="4"/>
      <c r="AE2071" s="4"/>
    </row>
    <row r="2072" spans="1:31" x14ac:dyDescent="0.35">
      <c r="A2072" s="4"/>
      <c r="N2072" s="4"/>
      <c r="AE2072" s="4"/>
    </row>
    <row r="2073" spans="1:31" x14ac:dyDescent="0.35">
      <c r="A2073" s="4"/>
      <c r="N2073" s="4"/>
      <c r="AE2073" s="4"/>
    </row>
    <row r="2074" spans="1:31" x14ac:dyDescent="0.35">
      <c r="A2074" s="4"/>
      <c r="N2074" s="4"/>
      <c r="AE2074" s="4"/>
    </row>
    <row r="2075" spans="1:31" x14ac:dyDescent="0.35">
      <c r="A2075" s="4"/>
      <c r="N2075" s="4"/>
      <c r="AE2075" s="4"/>
    </row>
    <row r="2076" spans="1:31" x14ac:dyDescent="0.35">
      <c r="A2076" s="4"/>
      <c r="N2076" s="4"/>
      <c r="AE2076" s="4"/>
    </row>
    <row r="2077" spans="1:31" x14ac:dyDescent="0.35">
      <c r="A2077" s="4"/>
      <c r="N2077" s="4"/>
      <c r="AE2077" s="4"/>
    </row>
    <row r="2078" spans="1:31" x14ac:dyDescent="0.35">
      <c r="A2078" s="4"/>
      <c r="N2078" s="4"/>
      <c r="AE2078" s="4"/>
    </row>
    <row r="2079" spans="1:31" x14ac:dyDescent="0.35">
      <c r="A2079" s="4"/>
      <c r="N2079" s="4"/>
      <c r="AE2079" s="4"/>
    </row>
    <row r="2080" spans="1:31" x14ac:dyDescent="0.35">
      <c r="A2080" s="4"/>
      <c r="N2080" s="4"/>
      <c r="AE2080" s="4"/>
    </row>
    <row r="2081" spans="1:31" x14ac:dyDescent="0.35">
      <c r="A2081" s="4"/>
      <c r="N2081" s="4"/>
      <c r="AE2081" s="4"/>
    </row>
    <row r="2082" spans="1:31" x14ac:dyDescent="0.35">
      <c r="A2082" s="4"/>
      <c r="N2082" s="4"/>
      <c r="AE2082" s="4"/>
    </row>
    <row r="2083" spans="1:31" x14ac:dyDescent="0.35">
      <c r="A2083" s="4"/>
      <c r="N2083" s="4"/>
      <c r="AE2083" s="4"/>
    </row>
    <row r="2084" spans="1:31" x14ac:dyDescent="0.35">
      <c r="A2084" s="4"/>
      <c r="N2084" s="4"/>
      <c r="AE2084" s="4"/>
    </row>
    <row r="2085" spans="1:31" x14ac:dyDescent="0.35">
      <c r="A2085" s="4"/>
      <c r="N2085" s="4"/>
      <c r="AE2085" s="4"/>
    </row>
    <row r="2086" spans="1:31" x14ac:dyDescent="0.35">
      <c r="A2086" s="4"/>
      <c r="N2086" s="4"/>
      <c r="AE2086" s="4"/>
    </row>
    <row r="2087" spans="1:31" x14ac:dyDescent="0.35">
      <c r="A2087" s="4"/>
      <c r="N2087" s="4"/>
      <c r="AE2087" s="4"/>
    </row>
    <row r="2088" spans="1:31" x14ac:dyDescent="0.35">
      <c r="A2088" s="4"/>
      <c r="N2088" s="4"/>
      <c r="AE2088" s="4"/>
    </row>
    <row r="2089" spans="1:31" x14ac:dyDescent="0.35">
      <c r="A2089" s="4"/>
      <c r="N2089" s="4"/>
      <c r="AE2089" s="4"/>
    </row>
    <row r="2090" spans="1:31" x14ac:dyDescent="0.35">
      <c r="A2090" s="4"/>
      <c r="N2090" s="4"/>
      <c r="AE2090" s="4"/>
    </row>
    <row r="2091" spans="1:31" x14ac:dyDescent="0.35">
      <c r="A2091" s="4"/>
      <c r="N2091" s="4"/>
      <c r="AE2091" s="4"/>
    </row>
    <row r="2092" spans="1:31" x14ac:dyDescent="0.35">
      <c r="A2092" s="4"/>
      <c r="N2092" s="4"/>
      <c r="AE2092" s="4"/>
    </row>
    <row r="2093" spans="1:31" x14ac:dyDescent="0.35">
      <c r="A2093" s="4"/>
      <c r="N2093" s="4"/>
      <c r="AE2093" s="4"/>
    </row>
    <row r="2094" spans="1:31" x14ac:dyDescent="0.35">
      <c r="A2094" s="4"/>
      <c r="N2094" s="4"/>
      <c r="AE2094" s="4"/>
    </row>
    <row r="2095" spans="1:31" x14ac:dyDescent="0.35">
      <c r="A2095" s="4"/>
      <c r="N2095" s="4"/>
      <c r="AE2095" s="4"/>
    </row>
    <row r="2096" spans="1:31" x14ac:dyDescent="0.35">
      <c r="A2096" s="4"/>
      <c r="N2096" s="4"/>
      <c r="AE2096" s="4"/>
    </row>
    <row r="2097" spans="1:31" x14ac:dyDescent="0.35">
      <c r="A2097" s="4"/>
      <c r="N2097" s="4"/>
      <c r="AE2097" s="4"/>
    </row>
    <row r="2098" spans="1:31" x14ac:dyDescent="0.35">
      <c r="A2098" s="4"/>
      <c r="N2098" s="4"/>
      <c r="AE2098" s="4"/>
    </row>
    <row r="2099" spans="1:31" x14ac:dyDescent="0.35">
      <c r="A2099" s="4"/>
      <c r="N2099" s="4"/>
      <c r="AE2099" s="4"/>
    </row>
    <row r="2100" spans="1:31" x14ac:dyDescent="0.35">
      <c r="A2100" s="4"/>
      <c r="N2100" s="4"/>
      <c r="AE2100" s="4"/>
    </row>
    <row r="2101" spans="1:31" x14ac:dyDescent="0.35">
      <c r="A2101" s="4"/>
      <c r="N2101" s="4"/>
      <c r="AE2101" s="4"/>
    </row>
    <row r="2102" spans="1:31" x14ac:dyDescent="0.35">
      <c r="A2102" s="4"/>
      <c r="N2102" s="4"/>
      <c r="AE2102" s="4"/>
    </row>
    <row r="2103" spans="1:31" x14ac:dyDescent="0.35">
      <c r="A2103" s="4"/>
      <c r="N2103" s="4"/>
      <c r="AE2103" s="4"/>
    </row>
    <row r="2104" spans="1:31" x14ac:dyDescent="0.35">
      <c r="A2104" s="4"/>
      <c r="N2104" s="4"/>
      <c r="AE2104" s="4"/>
    </row>
    <row r="2105" spans="1:31" x14ac:dyDescent="0.35">
      <c r="A2105" s="4"/>
      <c r="N2105" s="4"/>
      <c r="AE2105" s="4"/>
    </row>
    <row r="2106" spans="1:31" x14ac:dyDescent="0.35">
      <c r="A2106" s="4"/>
      <c r="N2106" s="4"/>
      <c r="AE2106" s="4"/>
    </row>
    <row r="2107" spans="1:31" x14ac:dyDescent="0.35">
      <c r="A2107" s="4"/>
      <c r="N2107" s="4"/>
      <c r="AE2107" s="4"/>
    </row>
    <row r="2108" spans="1:31" x14ac:dyDescent="0.35">
      <c r="A2108" s="4"/>
      <c r="N2108" s="4"/>
      <c r="AE2108" s="4"/>
    </row>
    <row r="2109" spans="1:31" x14ac:dyDescent="0.35">
      <c r="A2109" s="4"/>
      <c r="N2109" s="4"/>
      <c r="AE2109" s="4"/>
    </row>
    <row r="2110" spans="1:31" x14ac:dyDescent="0.35">
      <c r="A2110" s="4"/>
      <c r="N2110" s="4"/>
      <c r="AE2110" s="4"/>
    </row>
    <row r="2111" spans="1:31" x14ac:dyDescent="0.35">
      <c r="A2111" s="4"/>
      <c r="N2111" s="4"/>
      <c r="AE2111" s="4"/>
    </row>
    <row r="2112" spans="1:31" x14ac:dyDescent="0.35">
      <c r="A2112" s="4"/>
      <c r="N2112" s="4"/>
      <c r="AE2112" s="4"/>
    </row>
    <row r="2113" spans="1:31" x14ac:dyDescent="0.35">
      <c r="A2113" s="4"/>
      <c r="N2113" s="4"/>
      <c r="AE2113" s="4"/>
    </row>
    <row r="2114" spans="1:31" x14ac:dyDescent="0.35">
      <c r="A2114" s="4"/>
      <c r="N2114" s="4"/>
      <c r="AE2114" s="4"/>
    </row>
    <row r="2115" spans="1:31" x14ac:dyDescent="0.35">
      <c r="A2115" s="4"/>
      <c r="N2115" s="4"/>
      <c r="AE2115" s="4"/>
    </row>
    <row r="2116" spans="1:31" x14ac:dyDescent="0.35">
      <c r="A2116" s="4"/>
      <c r="N2116" s="4"/>
      <c r="AE2116" s="4"/>
    </row>
    <row r="2117" spans="1:31" x14ac:dyDescent="0.35">
      <c r="A2117" s="4"/>
      <c r="N2117" s="4"/>
      <c r="AE2117" s="4"/>
    </row>
    <row r="2118" spans="1:31" x14ac:dyDescent="0.35">
      <c r="A2118" s="4"/>
      <c r="N2118" s="4"/>
      <c r="AE2118" s="4"/>
    </row>
    <row r="2119" spans="1:31" x14ac:dyDescent="0.35">
      <c r="A2119" s="4"/>
      <c r="N2119" s="4"/>
      <c r="AE2119" s="4"/>
    </row>
    <row r="2120" spans="1:31" x14ac:dyDescent="0.35">
      <c r="A2120" s="4"/>
      <c r="N2120" s="4"/>
      <c r="AE2120" s="4"/>
    </row>
    <row r="2121" spans="1:31" x14ac:dyDescent="0.35">
      <c r="A2121" s="4"/>
      <c r="N2121" s="4"/>
      <c r="AE2121" s="4"/>
    </row>
    <row r="2122" spans="1:31" x14ac:dyDescent="0.35">
      <c r="A2122" s="4"/>
      <c r="N2122" s="4"/>
      <c r="AE2122" s="4"/>
    </row>
    <row r="2123" spans="1:31" x14ac:dyDescent="0.35">
      <c r="A2123" s="4"/>
      <c r="N2123" s="4"/>
      <c r="AE2123" s="4"/>
    </row>
    <row r="2124" spans="1:31" x14ac:dyDescent="0.35">
      <c r="A2124" s="4"/>
      <c r="N2124" s="4"/>
      <c r="AE2124" s="4"/>
    </row>
    <row r="2125" spans="1:31" x14ac:dyDescent="0.35">
      <c r="A2125" s="4"/>
      <c r="N2125" s="4"/>
      <c r="AE2125" s="4"/>
    </row>
    <row r="2126" spans="1:31" x14ac:dyDescent="0.35">
      <c r="A2126" s="4"/>
      <c r="N2126" s="4"/>
      <c r="AE2126" s="4"/>
    </row>
    <row r="2127" spans="1:31" x14ac:dyDescent="0.35">
      <c r="A2127" s="4"/>
      <c r="N2127" s="4"/>
      <c r="AE2127" s="4"/>
    </row>
    <row r="2128" spans="1:31" x14ac:dyDescent="0.35">
      <c r="A2128" s="4"/>
      <c r="N2128" s="4"/>
      <c r="AE2128" s="4"/>
    </row>
    <row r="2129" spans="1:31" x14ac:dyDescent="0.35">
      <c r="A2129" s="4"/>
      <c r="N2129" s="4"/>
      <c r="AE2129" s="4"/>
    </row>
    <row r="2130" spans="1:31" x14ac:dyDescent="0.35">
      <c r="A2130" s="4"/>
      <c r="N2130" s="4"/>
      <c r="AE2130" s="4"/>
    </row>
    <row r="2131" spans="1:31" x14ac:dyDescent="0.35">
      <c r="A2131" s="4"/>
      <c r="N2131" s="4"/>
      <c r="AE2131" s="4"/>
    </row>
    <row r="2132" spans="1:31" x14ac:dyDescent="0.35">
      <c r="A2132" s="4"/>
      <c r="N2132" s="4"/>
      <c r="AE2132" s="4"/>
    </row>
    <row r="2133" spans="1:31" x14ac:dyDescent="0.35">
      <c r="A2133" s="4"/>
      <c r="N2133" s="4"/>
      <c r="AE2133" s="4"/>
    </row>
    <row r="2134" spans="1:31" x14ac:dyDescent="0.35">
      <c r="A2134" s="4"/>
      <c r="N2134" s="4"/>
      <c r="AE2134" s="4"/>
    </row>
    <row r="2135" spans="1:31" x14ac:dyDescent="0.35">
      <c r="A2135" s="4"/>
      <c r="N2135" s="4"/>
      <c r="AE2135" s="4"/>
    </row>
    <row r="2136" spans="1:31" x14ac:dyDescent="0.35">
      <c r="A2136" s="4"/>
      <c r="N2136" s="4"/>
      <c r="AE2136" s="4"/>
    </row>
    <row r="2137" spans="1:31" x14ac:dyDescent="0.35">
      <c r="A2137" s="4"/>
      <c r="N2137" s="4"/>
      <c r="AE2137" s="4"/>
    </row>
    <row r="2138" spans="1:31" x14ac:dyDescent="0.35">
      <c r="A2138" s="4"/>
      <c r="N2138" s="4"/>
      <c r="AE2138" s="4"/>
    </row>
    <row r="2139" spans="1:31" x14ac:dyDescent="0.35">
      <c r="A2139" s="4"/>
      <c r="N2139" s="4"/>
      <c r="AE2139" s="4"/>
    </row>
    <row r="2140" spans="1:31" x14ac:dyDescent="0.35">
      <c r="A2140" s="4"/>
      <c r="N2140" s="4"/>
      <c r="AE2140" s="4"/>
    </row>
    <row r="2141" spans="1:31" x14ac:dyDescent="0.35">
      <c r="A2141" s="4"/>
      <c r="N2141" s="4"/>
      <c r="AE2141" s="4"/>
    </row>
    <row r="2142" spans="1:31" x14ac:dyDescent="0.35">
      <c r="A2142" s="4"/>
      <c r="N2142" s="4"/>
      <c r="AE2142" s="4"/>
    </row>
    <row r="2143" spans="1:31" x14ac:dyDescent="0.35">
      <c r="A2143" s="4"/>
      <c r="N2143" s="4"/>
      <c r="AE2143" s="4"/>
    </row>
    <row r="2144" spans="1:31" x14ac:dyDescent="0.35">
      <c r="A2144" s="4"/>
      <c r="N2144" s="4"/>
      <c r="AE2144" s="4"/>
    </row>
    <row r="2145" spans="1:31" x14ac:dyDescent="0.35">
      <c r="A2145" s="4"/>
      <c r="N2145" s="4"/>
      <c r="AE2145" s="4"/>
    </row>
    <row r="2146" spans="1:31" x14ac:dyDescent="0.35">
      <c r="A2146" s="4"/>
      <c r="N2146" s="4"/>
      <c r="AE2146" s="4"/>
    </row>
    <row r="2147" spans="1:31" x14ac:dyDescent="0.35">
      <c r="A2147" s="4"/>
      <c r="N2147" s="4"/>
      <c r="AE2147" s="4"/>
    </row>
    <row r="2148" spans="1:31" x14ac:dyDescent="0.35">
      <c r="A2148" s="4"/>
      <c r="N2148" s="4"/>
      <c r="AE2148" s="4"/>
    </row>
    <row r="2149" spans="1:31" x14ac:dyDescent="0.35">
      <c r="A2149" s="4"/>
      <c r="N2149" s="4"/>
      <c r="AE2149" s="4"/>
    </row>
    <row r="2150" spans="1:31" x14ac:dyDescent="0.35">
      <c r="A2150" s="4"/>
      <c r="N2150" s="4"/>
      <c r="AE2150" s="4"/>
    </row>
    <row r="2151" spans="1:31" x14ac:dyDescent="0.35">
      <c r="A2151" s="4"/>
      <c r="N2151" s="4"/>
      <c r="AE2151" s="4"/>
    </row>
    <row r="2152" spans="1:31" x14ac:dyDescent="0.35">
      <c r="A2152" s="4"/>
      <c r="N2152" s="4"/>
      <c r="AE2152" s="4"/>
    </row>
    <row r="2153" spans="1:31" x14ac:dyDescent="0.35">
      <c r="A2153" s="4"/>
      <c r="N2153" s="4"/>
      <c r="AE2153" s="4"/>
    </row>
    <row r="2154" spans="1:31" x14ac:dyDescent="0.35">
      <c r="A2154" s="4"/>
      <c r="N2154" s="4"/>
      <c r="AE2154" s="4"/>
    </row>
    <row r="2155" spans="1:31" x14ac:dyDescent="0.35">
      <c r="A2155" s="4"/>
      <c r="N2155" s="4"/>
      <c r="AE2155" s="4"/>
    </row>
    <row r="2156" spans="1:31" x14ac:dyDescent="0.35">
      <c r="A2156" s="4"/>
      <c r="N2156" s="4"/>
      <c r="AE2156" s="4"/>
    </row>
    <row r="2157" spans="1:31" x14ac:dyDescent="0.35">
      <c r="A2157" s="4"/>
      <c r="N2157" s="4"/>
      <c r="AE2157" s="4"/>
    </row>
    <row r="2158" spans="1:31" x14ac:dyDescent="0.35">
      <c r="A2158" s="4"/>
      <c r="N2158" s="4"/>
      <c r="AE2158" s="4"/>
    </row>
    <row r="2159" spans="1:31" x14ac:dyDescent="0.35">
      <c r="A2159" s="4"/>
      <c r="N2159" s="4"/>
      <c r="AE2159" s="4"/>
    </row>
    <row r="2160" spans="1:31" x14ac:dyDescent="0.35">
      <c r="A2160" s="4"/>
      <c r="N2160" s="4"/>
      <c r="AE2160" s="4"/>
    </row>
    <row r="2161" spans="1:31" x14ac:dyDescent="0.35">
      <c r="A2161" s="4"/>
      <c r="N2161" s="4"/>
      <c r="AE2161" s="4"/>
    </row>
    <row r="2162" spans="1:31" x14ac:dyDescent="0.35">
      <c r="A2162" s="4"/>
      <c r="N2162" s="4"/>
      <c r="AE2162" s="4"/>
    </row>
    <row r="2163" spans="1:31" x14ac:dyDescent="0.35">
      <c r="A2163" s="4"/>
      <c r="N2163" s="4"/>
      <c r="AE2163" s="4"/>
    </row>
    <row r="2164" spans="1:31" x14ac:dyDescent="0.35">
      <c r="A2164" s="4"/>
      <c r="N2164" s="4"/>
      <c r="AE2164" s="4"/>
    </row>
    <row r="2165" spans="1:31" x14ac:dyDescent="0.35">
      <c r="A2165" s="4"/>
      <c r="N2165" s="4"/>
      <c r="AE2165" s="4"/>
    </row>
    <row r="2166" spans="1:31" x14ac:dyDescent="0.35">
      <c r="A2166" s="4"/>
      <c r="N2166" s="4"/>
      <c r="AE2166" s="4"/>
    </row>
    <row r="2167" spans="1:31" x14ac:dyDescent="0.35">
      <c r="A2167" s="4"/>
      <c r="N2167" s="4"/>
      <c r="AE2167" s="4"/>
    </row>
    <row r="2168" spans="1:31" x14ac:dyDescent="0.35">
      <c r="A2168" s="4"/>
      <c r="N2168" s="4"/>
      <c r="AE2168" s="4"/>
    </row>
    <row r="2169" spans="1:31" x14ac:dyDescent="0.35">
      <c r="A2169" s="4"/>
      <c r="N2169" s="4"/>
      <c r="AE2169" s="4"/>
    </row>
    <row r="2170" spans="1:31" x14ac:dyDescent="0.35">
      <c r="A2170" s="4"/>
      <c r="N2170" s="4"/>
      <c r="AE2170" s="4"/>
    </row>
    <row r="2171" spans="1:31" x14ac:dyDescent="0.35">
      <c r="A2171" s="4"/>
      <c r="N2171" s="4"/>
      <c r="AE2171" s="4"/>
    </row>
    <row r="2172" spans="1:31" x14ac:dyDescent="0.35">
      <c r="A2172" s="4"/>
      <c r="N2172" s="4"/>
      <c r="AE2172" s="4"/>
    </row>
    <row r="2173" spans="1:31" x14ac:dyDescent="0.35">
      <c r="A2173" s="4"/>
      <c r="N2173" s="4"/>
      <c r="AE2173" s="4"/>
    </row>
    <row r="2174" spans="1:31" x14ac:dyDescent="0.35">
      <c r="A2174" s="4"/>
      <c r="N2174" s="4"/>
      <c r="AE2174" s="4"/>
    </row>
    <row r="2175" spans="1:31" x14ac:dyDescent="0.35">
      <c r="A2175" s="4"/>
      <c r="N2175" s="4"/>
      <c r="AE2175" s="4"/>
    </row>
    <row r="2176" spans="1:31" x14ac:dyDescent="0.35">
      <c r="A2176" s="4"/>
      <c r="N2176" s="4"/>
      <c r="AE2176" s="4"/>
    </row>
    <row r="2177" spans="1:31" x14ac:dyDescent="0.35">
      <c r="A2177" s="4"/>
      <c r="N2177" s="4"/>
      <c r="AE2177" s="4"/>
    </row>
    <row r="2178" spans="1:31" x14ac:dyDescent="0.35">
      <c r="A2178" s="4"/>
      <c r="N2178" s="4"/>
      <c r="AE2178" s="4"/>
    </row>
    <row r="2179" spans="1:31" x14ac:dyDescent="0.35">
      <c r="A2179" s="4"/>
      <c r="N2179" s="4"/>
      <c r="AE2179" s="4"/>
    </row>
    <row r="2180" spans="1:31" x14ac:dyDescent="0.35">
      <c r="A2180" s="4"/>
      <c r="N2180" s="4"/>
      <c r="AE2180" s="4"/>
    </row>
    <row r="2181" spans="1:31" x14ac:dyDescent="0.35">
      <c r="A2181" s="4"/>
      <c r="N2181" s="4"/>
      <c r="AE2181" s="4"/>
    </row>
    <row r="2182" spans="1:31" x14ac:dyDescent="0.35">
      <c r="A2182" s="4"/>
      <c r="N2182" s="4"/>
      <c r="AE2182" s="4"/>
    </row>
    <row r="2183" spans="1:31" x14ac:dyDescent="0.35">
      <c r="A2183" s="4"/>
      <c r="N2183" s="4"/>
      <c r="AE2183" s="4"/>
    </row>
    <row r="2184" spans="1:31" x14ac:dyDescent="0.35">
      <c r="A2184" s="4"/>
      <c r="N2184" s="4"/>
      <c r="AE2184" s="4"/>
    </row>
    <row r="2185" spans="1:31" x14ac:dyDescent="0.35">
      <c r="A2185" s="4"/>
      <c r="N2185" s="4"/>
      <c r="AE2185" s="4"/>
    </row>
    <row r="2186" spans="1:31" x14ac:dyDescent="0.35">
      <c r="A2186" s="4"/>
      <c r="N2186" s="4"/>
      <c r="AE2186" s="4"/>
    </row>
    <row r="2187" spans="1:31" x14ac:dyDescent="0.35">
      <c r="A2187" s="4"/>
      <c r="N2187" s="4"/>
      <c r="AE2187" s="4"/>
    </row>
    <row r="2188" spans="1:31" x14ac:dyDescent="0.35">
      <c r="A2188" s="4"/>
      <c r="N2188" s="4"/>
      <c r="AE2188" s="4"/>
    </row>
    <row r="2189" spans="1:31" x14ac:dyDescent="0.35">
      <c r="A2189" s="4"/>
      <c r="N2189" s="4"/>
      <c r="AE2189" s="4"/>
    </row>
    <row r="2190" spans="1:31" x14ac:dyDescent="0.35">
      <c r="A2190" s="4"/>
      <c r="N2190" s="4"/>
      <c r="AE2190" s="4"/>
    </row>
    <row r="2191" spans="1:31" x14ac:dyDescent="0.35">
      <c r="A2191" s="4"/>
      <c r="N2191" s="4"/>
      <c r="AE2191" s="4"/>
    </row>
    <row r="2192" spans="1:31" x14ac:dyDescent="0.35">
      <c r="A2192" s="4"/>
      <c r="N2192" s="4"/>
      <c r="AE2192" s="4"/>
    </row>
    <row r="2193" spans="1:31" x14ac:dyDescent="0.35">
      <c r="A2193" s="4"/>
      <c r="N2193" s="4"/>
      <c r="AE2193" s="4"/>
    </row>
    <row r="2194" spans="1:31" x14ac:dyDescent="0.35">
      <c r="A2194" s="4"/>
      <c r="N2194" s="4"/>
      <c r="AE2194" s="4"/>
    </row>
    <row r="2195" spans="1:31" x14ac:dyDescent="0.35">
      <c r="A2195" s="4"/>
      <c r="N2195" s="4"/>
      <c r="AE2195" s="4"/>
    </row>
    <row r="2196" spans="1:31" x14ac:dyDescent="0.35">
      <c r="A2196" s="4"/>
      <c r="N2196" s="4"/>
      <c r="AE2196" s="4"/>
    </row>
    <row r="2197" spans="1:31" x14ac:dyDescent="0.35">
      <c r="A2197" s="4"/>
      <c r="N2197" s="4"/>
      <c r="AE2197" s="4"/>
    </row>
    <row r="2198" spans="1:31" x14ac:dyDescent="0.35">
      <c r="A2198" s="4"/>
      <c r="N2198" s="4"/>
      <c r="AE2198" s="4"/>
    </row>
    <row r="2199" spans="1:31" x14ac:dyDescent="0.35">
      <c r="A2199" s="4"/>
      <c r="N2199" s="4"/>
      <c r="AE2199" s="4"/>
    </row>
    <row r="2200" spans="1:31" x14ac:dyDescent="0.35">
      <c r="A2200" s="4"/>
      <c r="N2200" s="4"/>
      <c r="AE2200" s="4"/>
    </row>
    <row r="2201" spans="1:31" x14ac:dyDescent="0.35">
      <c r="A2201" s="4"/>
      <c r="N2201" s="4"/>
      <c r="AE2201" s="4"/>
    </row>
    <row r="2202" spans="1:31" x14ac:dyDescent="0.35">
      <c r="A2202" s="4"/>
      <c r="N2202" s="4"/>
      <c r="AE2202" s="4"/>
    </row>
    <row r="2203" spans="1:31" x14ac:dyDescent="0.35">
      <c r="A2203" s="4"/>
      <c r="N2203" s="4"/>
      <c r="AE2203" s="4"/>
    </row>
    <row r="2204" spans="1:31" x14ac:dyDescent="0.35">
      <c r="A2204" s="4"/>
      <c r="N2204" s="4"/>
      <c r="AE2204" s="4"/>
    </row>
    <row r="2205" spans="1:31" x14ac:dyDescent="0.35">
      <c r="A2205" s="4"/>
      <c r="N2205" s="4"/>
      <c r="AE2205" s="4"/>
    </row>
    <row r="2206" spans="1:31" x14ac:dyDescent="0.35">
      <c r="A2206" s="4"/>
      <c r="N2206" s="4"/>
      <c r="AE2206" s="4"/>
    </row>
    <row r="2207" spans="1:31" x14ac:dyDescent="0.35">
      <c r="A2207" s="4"/>
      <c r="N2207" s="4"/>
      <c r="AE2207" s="4"/>
    </row>
    <row r="2208" spans="1:31" x14ac:dyDescent="0.35">
      <c r="A2208" s="4"/>
      <c r="N2208" s="4"/>
      <c r="AE2208" s="4"/>
    </row>
    <row r="2209" spans="1:31" x14ac:dyDescent="0.35">
      <c r="A2209" s="4"/>
      <c r="N2209" s="4"/>
      <c r="AE2209" s="4"/>
    </row>
    <row r="2210" spans="1:31" x14ac:dyDescent="0.35">
      <c r="A2210" s="4"/>
      <c r="N2210" s="4"/>
      <c r="AE2210" s="4"/>
    </row>
    <row r="2211" spans="1:31" x14ac:dyDescent="0.35">
      <c r="A2211" s="4"/>
      <c r="N2211" s="4"/>
      <c r="AE2211" s="4"/>
    </row>
    <row r="2212" spans="1:31" x14ac:dyDescent="0.35">
      <c r="A2212" s="4"/>
      <c r="N2212" s="4"/>
      <c r="AE2212" s="4"/>
    </row>
    <row r="2213" spans="1:31" x14ac:dyDescent="0.35">
      <c r="A2213" s="4"/>
      <c r="N2213" s="4"/>
      <c r="AE2213" s="4"/>
    </row>
    <row r="2214" spans="1:31" x14ac:dyDescent="0.35">
      <c r="A2214" s="4"/>
      <c r="N2214" s="4"/>
      <c r="AE2214" s="4"/>
    </row>
    <row r="2215" spans="1:31" x14ac:dyDescent="0.35">
      <c r="A2215" s="4"/>
      <c r="N2215" s="4"/>
      <c r="AE2215" s="4"/>
    </row>
    <row r="2216" spans="1:31" x14ac:dyDescent="0.35">
      <c r="A2216" s="4"/>
      <c r="N2216" s="4"/>
      <c r="AE2216" s="4"/>
    </row>
    <row r="2217" spans="1:31" x14ac:dyDescent="0.35">
      <c r="A2217" s="4"/>
      <c r="N2217" s="4"/>
      <c r="AE2217" s="4"/>
    </row>
    <row r="2218" spans="1:31" x14ac:dyDescent="0.35">
      <c r="A2218" s="4"/>
      <c r="N2218" s="4"/>
      <c r="AE2218" s="4"/>
    </row>
    <row r="2219" spans="1:31" x14ac:dyDescent="0.35">
      <c r="A2219" s="4"/>
      <c r="N2219" s="4"/>
      <c r="AE2219" s="4"/>
    </row>
    <row r="2220" spans="1:31" x14ac:dyDescent="0.35">
      <c r="A2220" s="4"/>
      <c r="N2220" s="4"/>
      <c r="AE2220" s="4"/>
    </row>
    <row r="2221" spans="1:31" x14ac:dyDescent="0.35">
      <c r="A2221" s="4"/>
      <c r="N2221" s="4"/>
      <c r="AE2221" s="4"/>
    </row>
    <row r="2222" spans="1:31" x14ac:dyDescent="0.35">
      <c r="A2222" s="4"/>
      <c r="N2222" s="4"/>
      <c r="AE2222" s="4"/>
    </row>
    <row r="2223" spans="1:31" x14ac:dyDescent="0.35">
      <c r="A2223" s="4"/>
      <c r="N2223" s="4"/>
      <c r="AE2223" s="4"/>
    </row>
    <row r="2224" spans="1:31" x14ac:dyDescent="0.35">
      <c r="A2224" s="4"/>
      <c r="N2224" s="4"/>
      <c r="AE2224" s="4"/>
    </row>
    <row r="2225" spans="1:31" x14ac:dyDescent="0.35">
      <c r="A2225" s="4"/>
      <c r="N2225" s="4"/>
      <c r="AE2225" s="4"/>
    </row>
    <row r="2226" spans="1:31" x14ac:dyDescent="0.35">
      <c r="A2226" s="4"/>
      <c r="N2226" s="4"/>
      <c r="AE2226" s="4"/>
    </row>
    <row r="2227" spans="1:31" x14ac:dyDescent="0.35">
      <c r="A2227" s="4"/>
      <c r="N2227" s="4"/>
      <c r="AE2227" s="4"/>
    </row>
    <row r="2228" spans="1:31" x14ac:dyDescent="0.35">
      <c r="A2228" s="4"/>
      <c r="N2228" s="4"/>
      <c r="AE2228" s="4"/>
    </row>
    <row r="2229" spans="1:31" x14ac:dyDescent="0.35">
      <c r="A2229" s="4"/>
      <c r="N2229" s="4"/>
      <c r="AE2229" s="4"/>
    </row>
    <row r="2230" spans="1:31" x14ac:dyDescent="0.35">
      <c r="A2230" s="4"/>
      <c r="N2230" s="4"/>
      <c r="AE2230" s="4"/>
    </row>
    <row r="2231" spans="1:31" x14ac:dyDescent="0.35">
      <c r="A2231" s="4"/>
      <c r="N2231" s="4"/>
      <c r="AE2231" s="4"/>
    </row>
    <row r="2232" spans="1:31" x14ac:dyDescent="0.35">
      <c r="A2232" s="4"/>
      <c r="N2232" s="4"/>
      <c r="AE2232" s="4"/>
    </row>
    <row r="2233" spans="1:31" x14ac:dyDescent="0.35">
      <c r="A2233" s="4"/>
      <c r="N2233" s="4"/>
      <c r="AE2233" s="4"/>
    </row>
    <row r="2234" spans="1:31" x14ac:dyDescent="0.35">
      <c r="A2234" s="4"/>
      <c r="N2234" s="4"/>
      <c r="AE2234" s="4"/>
    </row>
    <row r="2235" spans="1:31" x14ac:dyDescent="0.35">
      <c r="A2235" s="4"/>
      <c r="N2235" s="4"/>
      <c r="AE2235" s="4"/>
    </row>
    <row r="2236" spans="1:31" x14ac:dyDescent="0.35">
      <c r="A2236" s="4"/>
      <c r="N2236" s="4"/>
      <c r="AE2236" s="4"/>
    </row>
    <row r="2237" spans="1:31" x14ac:dyDescent="0.35">
      <c r="A2237" s="4"/>
      <c r="N2237" s="4"/>
      <c r="AE2237" s="4"/>
    </row>
    <row r="2238" spans="1:31" x14ac:dyDescent="0.35">
      <c r="A2238" s="4"/>
      <c r="N2238" s="4"/>
      <c r="AE2238" s="4"/>
    </row>
    <row r="2239" spans="1:31" x14ac:dyDescent="0.35">
      <c r="A2239" s="4"/>
      <c r="N2239" s="4"/>
      <c r="AE2239" s="4"/>
    </row>
    <row r="2240" spans="1:31" x14ac:dyDescent="0.35">
      <c r="A2240" s="4"/>
      <c r="N2240" s="4"/>
      <c r="AE2240" s="4"/>
    </row>
    <row r="2241" spans="1:31" x14ac:dyDescent="0.35">
      <c r="A2241" s="4"/>
      <c r="N2241" s="4"/>
      <c r="AE2241" s="4"/>
    </row>
    <row r="2242" spans="1:31" x14ac:dyDescent="0.35">
      <c r="A2242" s="4"/>
      <c r="N2242" s="4"/>
      <c r="AE2242" s="4"/>
    </row>
    <row r="2243" spans="1:31" x14ac:dyDescent="0.35">
      <c r="A2243" s="4"/>
      <c r="N2243" s="4"/>
      <c r="AE2243" s="4"/>
    </row>
    <row r="2244" spans="1:31" x14ac:dyDescent="0.35">
      <c r="A2244" s="4"/>
      <c r="N2244" s="4"/>
      <c r="AE2244" s="4"/>
    </row>
    <row r="2245" spans="1:31" x14ac:dyDescent="0.35">
      <c r="A2245" s="4"/>
      <c r="N2245" s="4"/>
      <c r="AE2245" s="4"/>
    </row>
    <row r="2246" spans="1:31" x14ac:dyDescent="0.35">
      <c r="A2246" s="4"/>
      <c r="N2246" s="4"/>
      <c r="AE2246" s="4"/>
    </row>
    <row r="2247" spans="1:31" x14ac:dyDescent="0.35">
      <c r="A2247" s="4"/>
      <c r="N2247" s="4"/>
      <c r="AE2247" s="4"/>
    </row>
    <row r="2248" spans="1:31" x14ac:dyDescent="0.35">
      <c r="A2248" s="4"/>
      <c r="N2248" s="4"/>
      <c r="AE2248" s="4"/>
    </row>
    <row r="2249" spans="1:31" x14ac:dyDescent="0.35">
      <c r="A2249" s="4"/>
      <c r="N2249" s="4"/>
      <c r="AE2249" s="4"/>
    </row>
    <row r="2250" spans="1:31" x14ac:dyDescent="0.35">
      <c r="A2250" s="4"/>
      <c r="N2250" s="4"/>
      <c r="AE2250" s="4"/>
    </row>
    <row r="2251" spans="1:31" x14ac:dyDescent="0.35">
      <c r="A2251" s="4"/>
      <c r="N2251" s="4"/>
      <c r="AE2251" s="4"/>
    </row>
    <row r="2252" spans="1:31" x14ac:dyDescent="0.35">
      <c r="A2252" s="4"/>
      <c r="N2252" s="4"/>
      <c r="AE2252" s="4"/>
    </row>
    <row r="2253" spans="1:31" x14ac:dyDescent="0.35">
      <c r="A2253" s="4"/>
      <c r="N2253" s="4"/>
      <c r="AE2253" s="4"/>
    </row>
    <row r="2254" spans="1:31" x14ac:dyDescent="0.35">
      <c r="A2254" s="4"/>
      <c r="N2254" s="4"/>
      <c r="AE2254" s="4"/>
    </row>
    <row r="2255" spans="1:31" x14ac:dyDescent="0.35">
      <c r="A2255" s="4"/>
      <c r="N2255" s="4"/>
      <c r="AE2255" s="4"/>
    </row>
    <row r="2256" spans="1:31" x14ac:dyDescent="0.35">
      <c r="A2256" s="4"/>
      <c r="N2256" s="4"/>
      <c r="AE2256" s="4"/>
    </row>
    <row r="2257" spans="1:31" x14ac:dyDescent="0.35">
      <c r="A2257" s="4"/>
      <c r="N2257" s="4"/>
      <c r="AE2257" s="4"/>
    </row>
    <row r="2258" spans="1:31" x14ac:dyDescent="0.35">
      <c r="A2258" s="4"/>
      <c r="N2258" s="4"/>
      <c r="AE2258" s="4"/>
    </row>
    <row r="2259" spans="1:31" x14ac:dyDescent="0.35">
      <c r="A2259" s="4"/>
      <c r="N2259" s="4"/>
      <c r="AE2259" s="4"/>
    </row>
    <row r="2260" spans="1:31" x14ac:dyDescent="0.35">
      <c r="A2260" s="4"/>
      <c r="N2260" s="4"/>
      <c r="AE2260" s="4"/>
    </row>
    <row r="2261" spans="1:31" x14ac:dyDescent="0.35">
      <c r="A2261" s="4"/>
      <c r="N2261" s="4"/>
      <c r="AE2261" s="4"/>
    </row>
    <row r="2262" spans="1:31" x14ac:dyDescent="0.35">
      <c r="A2262" s="4"/>
      <c r="N2262" s="4"/>
      <c r="AE2262" s="4"/>
    </row>
    <row r="2263" spans="1:31" x14ac:dyDescent="0.35">
      <c r="A2263" s="4"/>
      <c r="N2263" s="4"/>
      <c r="AE2263" s="4"/>
    </row>
    <row r="2264" spans="1:31" x14ac:dyDescent="0.35">
      <c r="A2264" s="4"/>
      <c r="N2264" s="4"/>
      <c r="AE2264" s="4"/>
    </row>
    <row r="2265" spans="1:31" x14ac:dyDescent="0.35">
      <c r="A2265" s="4"/>
      <c r="N2265" s="4"/>
      <c r="AE2265" s="4"/>
    </row>
    <row r="2266" spans="1:31" x14ac:dyDescent="0.35">
      <c r="A2266" s="4"/>
      <c r="N2266" s="4"/>
      <c r="AE2266" s="4"/>
    </row>
    <row r="2267" spans="1:31" x14ac:dyDescent="0.35">
      <c r="A2267" s="4"/>
      <c r="N2267" s="4"/>
      <c r="AE2267" s="4"/>
    </row>
    <row r="2268" spans="1:31" x14ac:dyDescent="0.35">
      <c r="A2268" s="4"/>
      <c r="N2268" s="4"/>
      <c r="AE2268" s="4"/>
    </row>
    <row r="2269" spans="1:31" x14ac:dyDescent="0.35">
      <c r="A2269" s="4"/>
      <c r="N2269" s="4"/>
      <c r="AE2269" s="4"/>
    </row>
    <row r="2270" spans="1:31" x14ac:dyDescent="0.35">
      <c r="A2270" s="4"/>
      <c r="N2270" s="4"/>
      <c r="AE2270" s="4"/>
    </row>
    <row r="2271" spans="1:31" x14ac:dyDescent="0.35">
      <c r="A2271" s="4"/>
      <c r="N2271" s="4"/>
      <c r="AE2271" s="4"/>
    </row>
    <row r="2272" spans="1:31" x14ac:dyDescent="0.35">
      <c r="A2272" s="4"/>
      <c r="N2272" s="4"/>
      <c r="AE2272" s="4"/>
    </row>
    <row r="2273" spans="1:31" x14ac:dyDescent="0.35">
      <c r="A2273" s="4"/>
      <c r="N2273" s="4"/>
      <c r="AE2273" s="4"/>
    </row>
    <row r="2274" spans="1:31" x14ac:dyDescent="0.35">
      <c r="A2274" s="4"/>
      <c r="N2274" s="4"/>
      <c r="AE2274" s="4"/>
    </row>
    <row r="2275" spans="1:31" x14ac:dyDescent="0.35">
      <c r="A2275" s="4"/>
      <c r="N2275" s="4"/>
      <c r="AE2275" s="4"/>
    </row>
    <row r="2276" spans="1:31" x14ac:dyDescent="0.35">
      <c r="A2276" s="4"/>
      <c r="N2276" s="4"/>
      <c r="AE2276" s="4"/>
    </row>
    <row r="2277" spans="1:31" x14ac:dyDescent="0.35">
      <c r="A2277" s="4"/>
      <c r="N2277" s="4"/>
      <c r="AE2277" s="4"/>
    </row>
    <row r="2278" spans="1:31" x14ac:dyDescent="0.35">
      <c r="A2278" s="4"/>
      <c r="N2278" s="4"/>
      <c r="AE2278" s="4"/>
    </row>
    <row r="2279" spans="1:31" x14ac:dyDescent="0.35">
      <c r="A2279" s="4"/>
      <c r="N2279" s="4"/>
      <c r="AE2279" s="4"/>
    </row>
    <row r="2280" spans="1:31" x14ac:dyDescent="0.35">
      <c r="A2280" s="4"/>
      <c r="N2280" s="4"/>
      <c r="AE2280" s="4"/>
    </row>
    <row r="2281" spans="1:31" x14ac:dyDescent="0.35">
      <c r="A2281" s="4"/>
      <c r="N2281" s="4"/>
      <c r="AE2281" s="4"/>
    </row>
    <row r="2282" spans="1:31" x14ac:dyDescent="0.35">
      <c r="A2282" s="4"/>
      <c r="N2282" s="4"/>
      <c r="AE2282" s="4"/>
    </row>
    <row r="2283" spans="1:31" x14ac:dyDescent="0.35">
      <c r="A2283" s="4"/>
      <c r="N2283" s="4"/>
      <c r="AE2283" s="4"/>
    </row>
    <row r="2284" spans="1:31" x14ac:dyDescent="0.35">
      <c r="A2284" s="4"/>
      <c r="N2284" s="4"/>
      <c r="AE2284" s="4"/>
    </row>
    <row r="2285" spans="1:31" x14ac:dyDescent="0.35">
      <c r="A2285" s="4"/>
      <c r="N2285" s="4"/>
      <c r="AE2285" s="4"/>
    </row>
    <row r="2286" spans="1:31" x14ac:dyDescent="0.35">
      <c r="A2286" s="4"/>
      <c r="N2286" s="4"/>
      <c r="AE2286" s="4"/>
    </row>
    <row r="2287" spans="1:31" x14ac:dyDescent="0.35">
      <c r="A2287" s="4"/>
      <c r="N2287" s="4"/>
      <c r="AE2287" s="4"/>
    </row>
    <row r="2288" spans="1:31" x14ac:dyDescent="0.35">
      <c r="A2288" s="4"/>
      <c r="N2288" s="4"/>
      <c r="AE2288" s="4"/>
    </row>
    <row r="2289" spans="1:31" x14ac:dyDescent="0.35">
      <c r="A2289" s="4"/>
      <c r="N2289" s="4"/>
      <c r="AE2289" s="4"/>
    </row>
    <row r="2290" spans="1:31" x14ac:dyDescent="0.35">
      <c r="A2290" s="4"/>
      <c r="N2290" s="4"/>
      <c r="AE2290" s="4"/>
    </row>
    <row r="2291" spans="1:31" x14ac:dyDescent="0.35">
      <c r="A2291" s="4"/>
      <c r="N2291" s="4"/>
      <c r="AE2291" s="4"/>
    </row>
    <row r="2292" spans="1:31" x14ac:dyDescent="0.35">
      <c r="A2292" s="4"/>
      <c r="N2292" s="4"/>
      <c r="AE2292" s="4"/>
    </row>
    <row r="2293" spans="1:31" x14ac:dyDescent="0.35">
      <c r="A2293" s="4"/>
      <c r="N2293" s="4"/>
      <c r="AE2293" s="4"/>
    </row>
    <row r="2294" spans="1:31" x14ac:dyDescent="0.35">
      <c r="A2294" s="4"/>
      <c r="N2294" s="4"/>
      <c r="AE2294" s="4"/>
    </row>
    <row r="2295" spans="1:31" x14ac:dyDescent="0.35">
      <c r="A2295" s="4"/>
      <c r="N2295" s="4"/>
      <c r="AE2295" s="4"/>
    </row>
    <row r="2296" spans="1:31" x14ac:dyDescent="0.35">
      <c r="A2296" s="4"/>
      <c r="N2296" s="4"/>
      <c r="AE2296" s="4"/>
    </row>
    <row r="2297" spans="1:31" x14ac:dyDescent="0.35">
      <c r="A2297" s="4"/>
      <c r="N2297" s="4"/>
      <c r="AE2297" s="4"/>
    </row>
    <row r="2298" spans="1:31" x14ac:dyDescent="0.35">
      <c r="A2298" s="4"/>
      <c r="N2298" s="4"/>
      <c r="AE2298" s="4"/>
    </row>
    <row r="2299" spans="1:31" x14ac:dyDescent="0.35">
      <c r="A2299" s="4"/>
      <c r="N2299" s="4"/>
      <c r="AE2299" s="4"/>
    </row>
    <row r="2300" spans="1:31" x14ac:dyDescent="0.35">
      <c r="A2300" s="4"/>
      <c r="N2300" s="4"/>
      <c r="AE2300" s="4"/>
    </row>
    <row r="2301" spans="1:31" x14ac:dyDescent="0.35">
      <c r="A2301" s="4"/>
      <c r="N2301" s="4"/>
      <c r="AE2301" s="4"/>
    </row>
    <row r="2302" spans="1:31" x14ac:dyDescent="0.35">
      <c r="A2302" s="4"/>
      <c r="N2302" s="4"/>
      <c r="AE2302" s="4"/>
    </row>
    <row r="2303" spans="1:31" x14ac:dyDescent="0.35">
      <c r="A2303" s="4"/>
      <c r="N2303" s="4"/>
      <c r="AE2303" s="4"/>
    </row>
    <row r="2304" spans="1:31" x14ac:dyDescent="0.35">
      <c r="A2304" s="4"/>
      <c r="N2304" s="4"/>
      <c r="AE2304" s="4"/>
    </row>
    <row r="2305" spans="1:31" x14ac:dyDescent="0.35">
      <c r="A2305" s="4"/>
      <c r="N2305" s="4"/>
      <c r="AE2305" s="4"/>
    </row>
    <row r="2306" spans="1:31" x14ac:dyDescent="0.35">
      <c r="A2306" s="4"/>
      <c r="N2306" s="4"/>
      <c r="AE2306" s="4"/>
    </row>
    <row r="2307" spans="1:31" x14ac:dyDescent="0.35">
      <c r="A2307" s="4"/>
      <c r="N2307" s="4"/>
      <c r="AE2307" s="4"/>
    </row>
    <row r="2308" spans="1:31" x14ac:dyDescent="0.35">
      <c r="A2308" s="4"/>
      <c r="N2308" s="4"/>
      <c r="AE2308" s="4"/>
    </row>
    <row r="2309" spans="1:31" x14ac:dyDescent="0.35">
      <c r="A2309" s="4"/>
      <c r="N2309" s="4"/>
      <c r="AE2309" s="4"/>
    </row>
    <row r="2310" spans="1:31" x14ac:dyDescent="0.35">
      <c r="A2310" s="4"/>
      <c r="N2310" s="4"/>
      <c r="AE2310" s="4"/>
    </row>
    <row r="2311" spans="1:31" x14ac:dyDescent="0.35">
      <c r="A2311" s="4"/>
      <c r="N2311" s="4"/>
      <c r="AE2311" s="4"/>
    </row>
    <row r="2312" spans="1:31" x14ac:dyDescent="0.35">
      <c r="A2312" s="4"/>
      <c r="N2312" s="4"/>
      <c r="AE2312" s="4"/>
    </row>
    <row r="2313" spans="1:31" x14ac:dyDescent="0.35">
      <c r="A2313" s="4"/>
      <c r="N2313" s="4"/>
      <c r="AE2313" s="4"/>
    </row>
    <row r="2314" spans="1:31" x14ac:dyDescent="0.35">
      <c r="A2314" s="4"/>
      <c r="N2314" s="4"/>
      <c r="AE2314" s="4"/>
    </row>
    <row r="2315" spans="1:31" x14ac:dyDescent="0.35">
      <c r="A2315" s="4"/>
      <c r="N2315" s="4"/>
      <c r="AE2315" s="4"/>
    </row>
    <row r="2316" spans="1:31" x14ac:dyDescent="0.35">
      <c r="A2316" s="4"/>
      <c r="N2316" s="4"/>
      <c r="AE2316" s="4"/>
    </row>
    <row r="2317" spans="1:31" x14ac:dyDescent="0.35">
      <c r="A2317" s="4"/>
      <c r="N2317" s="4"/>
      <c r="AE2317" s="4"/>
    </row>
    <row r="2318" spans="1:31" x14ac:dyDescent="0.35">
      <c r="A2318" s="4"/>
      <c r="N2318" s="4"/>
      <c r="AE2318" s="4"/>
    </row>
    <row r="2319" spans="1:31" x14ac:dyDescent="0.35">
      <c r="A2319" s="4"/>
      <c r="N2319" s="4"/>
      <c r="AE2319" s="4"/>
    </row>
    <row r="2320" spans="1:31" x14ac:dyDescent="0.35">
      <c r="A2320" s="4"/>
      <c r="N2320" s="4"/>
      <c r="AE2320" s="4"/>
    </row>
    <row r="2321" spans="1:31" x14ac:dyDescent="0.35">
      <c r="A2321" s="4"/>
      <c r="N2321" s="4"/>
      <c r="AE2321" s="4"/>
    </row>
    <row r="2322" spans="1:31" x14ac:dyDescent="0.35">
      <c r="A2322" s="4"/>
      <c r="N2322" s="4"/>
      <c r="AE2322" s="4"/>
    </row>
    <row r="2323" spans="1:31" x14ac:dyDescent="0.35">
      <c r="A2323" s="4"/>
      <c r="N2323" s="4"/>
      <c r="AE2323" s="4"/>
    </row>
    <row r="2324" spans="1:31" x14ac:dyDescent="0.35">
      <c r="A2324" s="4"/>
      <c r="N2324" s="4"/>
      <c r="AE2324" s="4"/>
    </row>
    <row r="2325" spans="1:31" x14ac:dyDescent="0.35">
      <c r="A2325" s="4"/>
      <c r="N2325" s="4"/>
      <c r="AE2325" s="4"/>
    </row>
    <row r="2326" spans="1:31" x14ac:dyDescent="0.35">
      <c r="A2326" s="4"/>
      <c r="N2326" s="4"/>
      <c r="AE2326" s="4"/>
    </row>
    <row r="2327" spans="1:31" x14ac:dyDescent="0.35">
      <c r="A2327" s="4"/>
      <c r="N2327" s="4"/>
      <c r="AE2327" s="4"/>
    </row>
    <row r="2328" spans="1:31" x14ac:dyDescent="0.35">
      <c r="A2328" s="4"/>
      <c r="N2328" s="4"/>
      <c r="AE2328" s="4"/>
    </row>
    <row r="2329" spans="1:31" x14ac:dyDescent="0.35">
      <c r="A2329" s="4"/>
      <c r="N2329" s="4"/>
      <c r="AE2329" s="4"/>
    </row>
    <row r="2330" spans="1:31" x14ac:dyDescent="0.35">
      <c r="A2330" s="4"/>
      <c r="N2330" s="4"/>
      <c r="AE2330" s="4"/>
    </row>
    <row r="2331" spans="1:31" x14ac:dyDescent="0.35">
      <c r="A2331" s="4"/>
      <c r="N2331" s="4"/>
      <c r="AE2331" s="4"/>
    </row>
    <row r="2332" spans="1:31" x14ac:dyDescent="0.35">
      <c r="A2332" s="4"/>
      <c r="N2332" s="4"/>
      <c r="AE2332" s="4"/>
    </row>
    <row r="2333" spans="1:31" x14ac:dyDescent="0.35">
      <c r="A2333" s="4"/>
      <c r="N2333" s="4"/>
      <c r="AE2333" s="4"/>
    </row>
    <row r="2334" spans="1:31" x14ac:dyDescent="0.35">
      <c r="A2334" s="4"/>
      <c r="N2334" s="4"/>
      <c r="AE2334" s="4"/>
    </row>
    <row r="2335" spans="1:31" x14ac:dyDescent="0.35">
      <c r="A2335" s="4"/>
      <c r="N2335" s="4"/>
      <c r="AE2335" s="4"/>
    </row>
    <row r="2336" spans="1:31" x14ac:dyDescent="0.35">
      <c r="A2336" s="4"/>
      <c r="N2336" s="4"/>
      <c r="AE2336" s="4"/>
    </row>
    <row r="2337" spans="1:31" x14ac:dyDescent="0.35">
      <c r="A2337" s="4"/>
      <c r="N2337" s="4"/>
      <c r="AE2337" s="4"/>
    </row>
    <row r="2338" spans="1:31" x14ac:dyDescent="0.35">
      <c r="A2338" s="4"/>
      <c r="N2338" s="4"/>
      <c r="AE2338" s="4"/>
    </row>
    <row r="2339" spans="1:31" x14ac:dyDescent="0.35">
      <c r="A2339" s="4"/>
      <c r="N2339" s="4"/>
      <c r="AE2339" s="4"/>
    </row>
    <row r="2340" spans="1:31" x14ac:dyDescent="0.35">
      <c r="A2340" s="4"/>
      <c r="N2340" s="4"/>
      <c r="AE2340" s="4"/>
    </row>
    <row r="2341" spans="1:31" x14ac:dyDescent="0.35">
      <c r="A2341" s="4"/>
      <c r="N2341" s="4"/>
      <c r="AE2341" s="4"/>
    </row>
    <row r="2342" spans="1:31" x14ac:dyDescent="0.35">
      <c r="A2342" s="4"/>
      <c r="N2342" s="4"/>
      <c r="AE2342" s="4"/>
    </row>
    <row r="2343" spans="1:31" x14ac:dyDescent="0.35">
      <c r="A2343" s="4"/>
      <c r="N2343" s="4"/>
      <c r="AE2343" s="4"/>
    </row>
    <row r="2344" spans="1:31" x14ac:dyDescent="0.35">
      <c r="A2344" s="4"/>
      <c r="N2344" s="4"/>
      <c r="AE2344" s="4"/>
    </row>
    <row r="2345" spans="1:31" x14ac:dyDescent="0.35">
      <c r="A2345" s="4"/>
      <c r="N2345" s="4"/>
      <c r="AE2345" s="4"/>
    </row>
    <row r="2346" spans="1:31" x14ac:dyDescent="0.35">
      <c r="A2346" s="4"/>
      <c r="N2346" s="4"/>
      <c r="AE2346" s="4"/>
    </row>
    <row r="2347" spans="1:31" x14ac:dyDescent="0.35">
      <c r="A2347" s="4"/>
      <c r="N2347" s="4"/>
      <c r="AE2347" s="4"/>
    </row>
    <row r="2348" spans="1:31" x14ac:dyDescent="0.35">
      <c r="A2348" s="4"/>
      <c r="N2348" s="4"/>
      <c r="AE2348" s="4"/>
    </row>
    <row r="2349" spans="1:31" x14ac:dyDescent="0.35">
      <c r="A2349" s="4"/>
      <c r="N2349" s="4"/>
      <c r="AE2349" s="4"/>
    </row>
    <row r="2350" spans="1:31" x14ac:dyDescent="0.35">
      <c r="A2350" s="4"/>
      <c r="N2350" s="4"/>
      <c r="AE2350" s="4"/>
    </row>
    <row r="2351" spans="1:31" x14ac:dyDescent="0.35">
      <c r="A2351" s="4"/>
      <c r="N2351" s="4"/>
      <c r="AE2351" s="4"/>
    </row>
    <row r="2352" spans="1:31" x14ac:dyDescent="0.35">
      <c r="A2352" s="4"/>
      <c r="N2352" s="4"/>
      <c r="AE2352" s="4"/>
    </row>
    <row r="2353" spans="1:31" x14ac:dyDescent="0.35">
      <c r="A2353" s="4"/>
      <c r="N2353" s="4"/>
      <c r="AE2353" s="4"/>
    </row>
    <row r="2354" spans="1:31" x14ac:dyDescent="0.35">
      <c r="A2354" s="4"/>
      <c r="N2354" s="4"/>
      <c r="AE2354" s="4"/>
    </row>
    <row r="2355" spans="1:31" x14ac:dyDescent="0.35">
      <c r="A2355" s="4"/>
      <c r="N2355" s="4"/>
      <c r="AE2355" s="4"/>
    </row>
    <row r="2356" spans="1:31" x14ac:dyDescent="0.35">
      <c r="A2356" s="4"/>
      <c r="N2356" s="4"/>
      <c r="AE2356" s="4"/>
    </row>
    <row r="2357" spans="1:31" x14ac:dyDescent="0.35">
      <c r="A2357" s="4"/>
      <c r="N2357" s="4"/>
      <c r="AE2357" s="4"/>
    </row>
    <row r="2358" spans="1:31" x14ac:dyDescent="0.35">
      <c r="A2358" s="4"/>
      <c r="N2358" s="4"/>
      <c r="AE2358" s="4"/>
    </row>
    <row r="2359" spans="1:31" x14ac:dyDescent="0.35">
      <c r="A2359" s="4"/>
      <c r="N2359" s="4"/>
      <c r="AE2359" s="4"/>
    </row>
    <row r="2360" spans="1:31" x14ac:dyDescent="0.35">
      <c r="A2360" s="4"/>
      <c r="N2360" s="4"/>
      <c r="AE2360" s="4"/>
    </row>
    <row r="2361" spans="1:31" x14ac:dyDescent="0.35">
      <c r="A2361" s="4"/>
      <c r="N2361" s="4"/>
      <c r="AE2361" s="4"/>
    </row>
    <row r="2362" spans="1:31" x14ac:dyDescent="0.35">
      <c r="A2362" s="4"/>
      <c r="N2362" s="4"/>
      <c r="AE2362" s="4"/>
    </row>
    <row r="2363" spans="1:31" x14ac:dyDescent="0.35">
      <c r="A2363" s="4"/>
      <c r="N2363" s="4"/>
      <c r="AE2363" s="4"/>
    </row>
    <row r="2364" spans="1:31" x14ac:dyDescent="0.35">
      <c r="A2364" s="4"/>
      <c r="N2364" s="4"/>
      <c r="AE2364" s="4"/>
    </row>
    <row r="2365" spans="1:31" x14ac:dyDescent="0.35">
      <c r="A2365" s="4"/>
      <c r="N2365" s="4"/>
      <c r="AE2365" s="4"/>
    </row>
    <row r="2366" spans="1:31" x14ac:dyDescent="0.35">
      <c r="A2366" s="4"/>
      <c r="N2366" s="4"/>
      <c r="AE2366" s="4"/>
    </row>
    <row r="2367" spans="1:31" x14ac:dyDescent="0.35">
      <c r="A2367" s="4"/>
      <c r="N2367" s="4"/>
      <c r="AE2367" s="4"/>
    </row>
    <row r="2368" spans="1:31" x14ac:dyDescent="0.35">
      <c r="A2368" s="4"/>
      <c r="N2368" s="4"/>
      <c r="AE2368" s="4"/>
    </row>
    <row r="2369" spans="1:31" x14ac:dyDescent="0.35">
      <c r="A2369" s="4"/>
      <c r="N2369" s="4"/>
      <c r="AE2369" s="4"/>
    </row>
    <row r="2370" spans="1:31" x14ac:dyDescent="0.35">
      <c r="A2370" s="4"/>
      <c r="N2370" s="4"/>
      <c r="AE2370" s="4"/>
    </row>
    <row r="2371" spans="1:31" x14ac:dyDescent="0.35">
      <c r="A2371" s="4"/>
      <c r="N2371" s="4"/>
      <c r="AE2371" s="4"/>
    </row>
    <row r="2372" spans="1:31" x14ac:dyDescent="0.35">
      <c r="A2372" s="4"/>
      <c r="N2372" s="4"/>
      <c r="AE2372" s="4"/>
    </row>
    <row r="2373" spans="1:31" x14ac:dyDescent="0.35">
      <c r="A2373" s="4"/>
      <c r="N2373" s="4"/>
      <c r="AE2373" s="4"/>
    </row>
    <row r="2374" spans="1:31" x14ac:dyDescent="0.35">
      <c r="A2374" s="4"/>
      <c r="N2374" s="4"/>
      <c r="AE2374" s="4"/>
    </row>
    <row r="2375" spans="1:31" x14ac:dyDescent="0.35">
      <c r="A2375" s="4"/>
      <c r="N2375" s="4"/>
      <c r="AE2375" s="4"/>
    </row>
    <row r="2376" spans="1:31" x14ac:dyDescent="0.35">
      <c r="A2376" s="4"/>
      <c r="N2376" s="4"/>
      <c r="AE2376" s="4"/>
    </row>
    <row r="2377" spans="1:31" x14ac:dyDescent="0.35">
      <c r="A2377" s="4"/>
      <c r="N2377" s="4"/>
      <c r="AE2377" s="4"/>
    </row>
    <row r="2378" spans="1:31" x14ac:dyDescent="0.35">
      <c r="A2378" s="4"/>
      <c r="N2378" s="4"/>
      <c r="AE2378" s="4"/>
    </row>
    <row r="2379" spans="1:31" x14ac:dyDescent="0.35">
      <c r="A2379" s="4"/>
      <c r="N2379" s="4"/>
      <c r="AE2379" s="4"/>
    </row>
    <row r="2380" spans="1:31" x14ac:dyDescent="0.35">
      <c r="A2380" s="4"/>
      <c r="N2380" s="4"/>
      <c r="AE2380" s="4"/>
    </row>
    <row r="2381" spans="1:31" x14ac:dyDescent="0.35">
      <c r="A2381" s="4"/>
      <c r="N2381" s="4"/>
      <c r="AE2381" s="4"/>
    </row>
    <row r="2382" spans="1:31" x14ac:dyDescent="0.35">
      <c r="A2382" s="4"/>
      <c r="N2382" s="4"/>
      <c r="AE2382" s="4"/>
    </row>
    <row r="2383" spans="1:31" x14ac:dyDescent="0.35">
      <c r="A2383" s="4"/>
      <c r="N2383" s="4"/>
      <c r="AE2383" s="4"/>
    </row>
    <row r="2384" spans="1:31" x14ac:dyDescent="0.35">
      <c r="A2384" s="4"/>
      <c r="N2384" s="4"/>
      <c r="AE2384" s="4"/>
    </row>
    <row r="2385" spans="1:31" x14ac:dyDescent="0.35">
      <c r="A2385" s="4"/>
      <c r="N2385" s="4"/>
      <c r="AE2385" s="4"/>
    </row>
    <row r="2386" spans="1:31" x14ac:dyDescent="0.35">
      <c r="A2386" s="4"/>
      <c r="N2386" s="4"/>
      <c r="AE2386" s="4"/>
    </row>
    <row r="2387" spans="1:31" x14ac:dyDescent="0.35">
      <c r="A2387" s="4"/>
      <c r="N2387" s="4"/>
      <c r="AE2387" s="4"/>
    </row>
    <row r="2388" spans="1:31" x14ac:dyDescent="0.35">
      <c r="A2388" s="4"/>
      <c r="N2388" s="4"/>
      <c r="AE2388" s="4"/>
    </row>
    <row r="2389" spans="1:31" x14ac:dyDescent="0.35">
      <c r="A2389" s="4"/>
      <c r="N2389" s="4"/>
      <c r="AE2389" s="4"/>
    </row>
    <row r="2390" spans="1:31" x14ac:dyDescent="0.35">
      <c r="A2390" s="4"/>
      <c r="N2390" s="4"/>
      <c r="AE2390" s="4"/>
    </row>
    <row r="2391" spans="1:31" x14ac:dyDescent="0.35">
      <c r="A2391" s="4"/>
      <c r="N2391" s="4"/>
      <c r="AE2391" s="4"/>
    </row>
    <row r="2392" spans="1:31" x14ac:dyDescent="0.35">
      <c r="A2392" s="4"/>
      <c r="N2392" s="4"/>
      <c r="AE2392" s="4"/>
    </row>
    <row r="2393" spans="1:31" x14ac:dyDescent="0.35">
      <c r="A2393" s="4"/>
      <c r="N2393" s="4"/>
      <c r="AE2393" s="4"/>
    </row>
    <row r="2394" spans="1:31" x14ac:dyDescent="0.35">
      <c r="A2394" s="4"/>
      <c r="N2394" s="4"/>
      <c r="AE2394" s="4"/>
    </row>
    <row r="2395" spans="1:31" x14ac:dyDescent="0.35">
      <c r="A2395" s="4"/>
      <c r="N2395" s="4"/>
      <c r="AE2395" s="4"/>
    </row>
    <row r="2396" spans="1:31" x14ac:dyDescent="0.35">
      <c r="A2396" s="4"/>
      <c r="N2396" s="4"/>
      <c r="AE2396" s="4"/>
    </row>
    <row r="2397" spans="1:31" x14ac:dyDescent="0.35">
      <c r="A2397" s="4"/>
      <c r="N2397" s="4"/>
      <c r="AE2397" s="4"/>
    </row>
    <row r="2398" spans="1:31" x14ac:dyDescent="0.35">
      <c r="A2398" s="4"/>
      <c r="N2398" s="4"/>
      <c r="AE2398" s="4"/>
    </row>
    <row r="2399" spans="1:31" x14ac:dyDescent="0.35">
      <c r="A2399" s="4"/>
      <c r="N2399" s="4"/>
      <c r="AE2399" s="4"/>
    </row>
    <row r="2400" spans="1:31" x14ac:dyDescent="0.35">
      <c r="A2400" s="4"/>
      <c r="N2400" s="4"/>
      <c r="AE2400" s="4"/>
    </row>
    <row r="2401" spans="1:31" x14ac:dyDescent="0.35">
      <c r="A2401" s="4"/>
      <c r="N2401" s="4"/>
      <c r="AE2401" s="4"/>
    </row>
    <row r="2402" spans="1:31" x14ac:dyDescent="0.35">
      <c r="A2402" s="4"/>
      <c r="N2402" s="4"/>
      <c r="AE2402" s="4"/>
    </row>
    <row r="2403" spans="1:31" x14ac:dyDescent="0.35">
      <c r="A2403" s="4"/>
      <c r="N2403" s="4"/>
      <c r="AE2403" s="4"/>
    </row>
    <row r="2404" spans="1:31" x14ac:dyDescent="0.35">
      <c r="A2404" s="4"/>
      <c r="N2404" s="4"/>
      <c r="AE2404" s="4"/>
    </row>
    <row r="2405" spans="1:31" x14ac:dyDescent="0.35">
      <c r="A2405" s="4"/>
      <c r="N2405" s="4"/>
      <c r="AE2405" s="4"/>
    </row>
    <row r="2406" spans="1:31" x14ac:dyDescent="0.35">
      <c r="A2406" s="4"/>
      <c r="N2406" s="4"/>
      <c r="AE2406" s="4"/>
    </row>
    <row r="2407" spans="1:31" x14ac:dyDescent="0.35">
      <c r="A2407" s="4"/>
      <c r="N2407" s="4"/>
      <c r="AE2407" s="4"/>
    </row>
    <row r="2408" spans="1:31" x14ac:dyDescent="0.35">
      <c r="A2408" s="4"/>
      <c r="N2408" s="4"/>
      <c r="AE2408" s="4"/>
    </row>
    <row r="2409" spans="1:31" x14ac:dyDescent="0.35">
      <c r="A2409" s="4"/>
      <c r="N2409" s="4"/>
      <c r="AE2409" s="4"/>
    </row>
    <row r="2410" spans="1:31" x14ac:dyDescent="0.35">
      <c r="A2410" s="4"/>
      <c r="N2410" s="4"/>
      <c r="AE2410" s="4"/>
    </row>
    <row r="2411" spans="1:31" x14ac:dyDescent="0.35">
      <c r="A2411" s="4"/>
      <c r="N2411" s="4"/>
      <c r="AE2411" s="4"/>
    </row>
    <row r="2412" spans="1:31" x14ac:dyDescent="0.35">
      <c r="A2412" s="4"/>
      <c r="N2412" s="4"/>
      <c r="AE2412" s="4"/>
    </row>
    <row r="2413" spans="1:31" x14ac:dyDescent="0.35">
      <c r="A2413" s="4"/>
      <c r="N2413" s="4"/>
      <c r="AE2413" s="4"/>
    </row>
    <row r="2414" spans="1:31" x14ac:dyDescent="0.35">
      <c r="A2414" s="4"/>
      <c r="N2414" s="4"/>
      <c r="AE2414" s="4"/>
    </row>
    <row r="2415" spans="1:31" x14ac:dyDescent="0.35">
      <c r="A2415" s="4"/>
      <c r="N2415" s="4"/>
      <c r="AE2415" s="4"/>
    </row>
    <row r="2416" spans="1:31" x14ac:dyDescent="0.35">
      <c r="A2416" s="4"/>
      <c r="N2416" s="4"/>
      <c r="AE2416" s="4"/>
    </row>
    <row r="2417" spans="1:31" x14ac:dyDescent="0.35">
      <c r="A2417" s="4"/>
      <c r="N2417" s="4"/>
      <c r="AE2417" s="4"/>
    </row>
    <row r="2418" spans="1:31" x14ac:dyDescent="0.35">
      <c r="A2418" s="4"/>
      <c r="N2418" s="4"/>
      <c r="AE2418" s="4"/>
    </row>
    <row r="2419" spans="1:31" x14ac:dyDescent="0.35">
      <c r="A2419" s="4"/>
      <c r="N2419" s="4"/>
      <c r="AE2419" s="4"/>
    </row>
    <row r="2420" spans="1:31" x14ac:dyDescent="0.35">
      <c r="A2420" s="4"/>
      <c r="N2420" s="4"/>
      <c r="AE2420" s="4"/>
    </row>
    <row r="2421" spans="1:31" x14ac:dyDescent="0.35">
      <c r="A2421" s="4"/>
      <c r="N2421" s="4"/>
      <c r="AE2421" s="4"/>
    </row>
    <row r="2422" spans="1:31" x14ac:dyDescent="0.35">
      <c r="A2422" s="4"/>
      <c r="N2422" s="4"/>
      <c r="AE2422" s="4"/>
    </row>
    <row r="2423" spans="1:31" x14ac:dyDescent="0.35">
      <c r="A2423" s="4"/>
      <c r="N2423" s="4"/>
      <c r="AE2423" s="4"/>
    </row>
    <row r="2424" spans="1:31" x14ac:dyDescent="0.35">
      <c r="A2424" s="4"/>
      <c r="N2424" s="4"/>
      <c r="AE2424" s="4"/>
    </row>
    <row r="2425" spans="1:31" x14ac:dyDescent="0.35">
      <c r="A2425" s="4"/>
      <c r="N2425" s="4"/>
      <c r="AE2425" s="4"/>
    </row>
    <row r="2426" spans="1:31" x14ac:dyDescent="0.35">
      <c r="A2426" s="4"/>
      <c r="N2426" s="4"/>
      <c r="AE2426" s="4"/>
    </row>
    <row r="2427" spans="1:31" x14ac:dyDescent="0.35">
      <c r="A2427" s="4"/>
      <c r="N2427" s="4"/>
      <c r="AE2427" s="4"/>
    </row>
    <row r="2428" spans="1:31" x14ac:dyDescent="0.35">
      <c r="A2428" s="4"/>
      <c r="N2428" s="4"/>
      <c r="AE2428" s="4"/>
    </row>
    <row r="2429" spans="1:31" x14ac:dyDescent="0.35">
      <c r="A2429" s="4"/>
      <c r="N2429" s="4"/>
      <c r="AE2429" s="4"/>
    </row>
    <row r="2430" spans="1:31" x14ac:dyDescent="0.35">
      <c r="A2430" s="4"/>
      <c r="N2430" s="4"/>
      <c r="AE2430" s="4"/>
    </row>
    <row r="2431" spans="1:31" x14ac:dyDescent="0.35">
      <c r="A2431" s="4"/>
      <c r="N2431" s="4"/>
      <c r="AE2431" s="4"/>
    </row>
    <row r="2432" spans="1:31" x14ac:dyDescent="0.35">
      <c r="A2432" s="4"/>
      <c r="N2432" s="4"/>
      <c r="AE2432" s="4"/>
    </row>
    <row r="2433" spans="1:31" x14ac:dyDescent="0.35">
      <c r="A2433" s="4"/>
      <c r="N2433" s="4"/>
      <c r="AE2433" s="4"/>
    </row>
    <row r="2434" spans="1:31" x14ac:dyDescent="0.35">
      <c r="A2434" s="4"/>
      <c r="N2434" s="4"/>
      <c r="AE2434" s="4"/>
    </row>
    <row r="2435" spans="1:31" x14ac:dyDescent="0.35">
      <c r="A2435" s="4"/>
      <c r="N2435" s="4"/>
      <c r="AE2435" s="4"/>
    </row>
    <row r="2436" spans="1:31" x14ac:dyDescent="0.35">
      <c r="A2436" s="4"/>
      <c r="N2436" s="4"/>
      <c r="AE2436" s="4"/>
    </row>
    <row r="2437" spans="1:31" x14ac:dyDescent="0.35">
      <c r="A2437" s="4"/>
      <c r="N2437" s="4"/>
      <c r="AE2437" s="4"/>
    </row>
    <row r="2438" spans="1:31" x14ac:dyDescent="0.35">
      <c r="A2438" s="4"/>
      <c r="N2438" s="4"/>
      <c r="AE2438" s="4"/>
    </row>
    <row r="2439" spans="1:31" x14ac:dyDescent="0.35">
      <c r="A2439" s="4"/>
      <c r="N2439" s="4"/>
      <c r="AE2439" s="4"/>
    </row>
    <row r="2440" spans="1:31" x14ac:dyDescent="0.35">
      <c r="A2440" s="4"/>
      <c r="N2440" s="4"/>
      <c r="AE2440" s="4"/>
    </row>
    <row r="2441" spans="1:31" x14ac:dyDescent="0.35">
      <c r="A2441" s="4"/>
      <c r="N2441" s="4"/>
      <c r="AE2441" s="4"/>
    </row>
    <row r="2442" spans="1:31" x14ac:dyDescent="0.35">
      <c r="A2442" s="4"/>
      <c r="N2442" s="4"/>
      <c r="AE2442" s="4"/>
    </row>
    <row r="2443" spans="1:31" x14ac:dyDescent="0.35">
      <c r="A2443" s="4"/>
      <c r="N2443" s="4"/>
      <c r="AE2443" s="4"/>
    </row>
    <row r="2444" spans="1:31" x14ac:dyDescent="0.35">
      <c r="A2444" s="4"/>
      <c r="N2444" s="4"/>
      <c r="AE2444" s="4"/>
    </row>
    <row r="2445" spans="1:31" x14ac:dyDescent="0.35">
      <c r="A2445" s="4"/>
      <c r="N2445" s="4"/>
      <c r="AE2445" s="4"/>
    </row>
    <row r="2446" spans="1:31" x14ac:dyDescent="0.35">
      <c r="A2446" s="4"/>
      <c r="N2446" s="4"/>
      <c r="AE2446" s="4"/>
    </row>
    <row r="2447" spans="1:31" x14ac:dyDescent="0.35">
      <c r="A2447" s="4"/>
      <c r="N2447" s="4"/>
      <c r="AE2447" s="4"/>
    </row>
    <row r="2448" spans="1:31" x14ac:dyDescent="0.35">
      <c r="A2448" s="4"/>
      <c r="N2448" s="4"/>
      <c r="AE2448" s="4"/>
    </row>
    <row r="2449" spans="1:31" x14ac:dyDescent="0.35">
      <c r="A2449" s="4"/>
      <c r="N2449" s="4"/>
      <c r="AE2449" s="4"/>
    </row>
    <row r="2450" spans="1:31" x14ac:dyDescent="0.35">
      <c r="A2450" s="4"/>
      <c r="N2450" s="4"/>
      <c r="AE2450" s="4"/>
    </row>
    <row r="2451" spans="1:31" x14ac:dyDescent="0.35">
      <c r="A2451" s="4"/>
      <c r="N2451" s="4"/>
      <c r="AE2451" s="4"/>
    </row>
    <row r="2452" spans="1:31" x14ac:dyDescent="0.35">
      <c r="A2452" s="4"/>
      <c r="N2452" s="4"/>
      <c r="AE2452" s="4"/>
    </row>
    <row r="2453" spans="1:31" x14ac:dyDescent="0.35">
      <c r="A2453" s="4"/>
      <c r="N2453" s="4"/>
      <c r="AE2453" s="4"/>
    </row>
    <row r="2454" spans="1:31" x14ac:dyDescent="0.35">
      <c r="A2454" s="4"/>
      <c r="N2454" s="4"/>
      <c r="AE2454" s="4"/>
    </row>
    <row r="2455" spans="1:31" x14ac:dyDescent="0.35">
      <c r="A2455" s="4"/>
      <c r="N2455" s="4"/>
      <c r="AE2455" s="4"/>
    </row>
    <row r="2456" spans="1:31" x14ac:dyDescent="0.35">
      <c r="A2456" s="4"/>
      <c r="N2456" s="4"/>
      <c r="AE2456" s="4"/>
    </row>
    <row r="2457" spans="1:31" x14ac:dyDescent="0.35">
      <c r="A2457" s="4"/>
      <c r="N2457" s="4"/>
      <c r="AE2457" s="4"/>
    </row>
    <row r="2458" spans="1:31" x14ac:dyDescent="0.35">
      <c r="A2458" s="4"/>
      <c r="N2458" s="4"/>
      <c r="AE2458" s="4"/>
    </row>
    <row r="2459" spans="1:31" x14ac:dyDescent="0.35">
      <c r="A2459" s="4"/>
      <c r="N2459" s="4"/>
      <c r="AE2459" s="4"/>
    </row>
    <row r="2460" spans="1:31" x14ac:dyDescent="0.35">
      <c r="A2460" s="4"/>
      <c r="N2460" s="4"/>
      <c r="AE2460" s="4"/>
    </row>
    <row r="2461" spans="1:31" x14ac:dyDescent="0.35">
      <c r="A2461" s="4"/>
      <c r="N2461" s="4"/>
      <c r="AE2461" s="4"/>
    </row>
    <row r="2462" spans="1:31" x14ac:dyDescent="0.35">
      <c r="A2462" s="4"/>
      <c r="N2462" s="4"/>
      <c r="AE2462" s="4"/>
    </row>
    <row r="2463" spans="1:31" x14ac:dyDescent="0.35">
      <c r="A2463" s="4"/>
      <c r="N2463" s="4"/>
      <c r="AE2463" s="4"/>
    </row>
    <row r="2464" spans="1:31" x14ac:dyDescent="0.35">
      <c r="A2464" s="4"/>
      <c r="N2464" s="4"/>
      <c r="AE2464" s="4"/>
    </row>
    <row r="2465" spans="1:31" x14ac:dyDescent="0.35">
      <c r="A2465" s="4"/>
      <c r="N2465" s="4"/>
      <c r="AE2465" s="4"/>
    </row>
    <row r="2466" spans="1:31" x14ac:dyDescent="0.35">
      <c r="A2466" s="4"/>
      <c r="N2466" s="4"/>
      <c r="AE2466" s="4"/>
    </row>
    <row r="2467" spans="1:31" x14ac:dyDescent="0.35">
      <c r="A2467" s="4"/>
      <c r="N2467" s="4"/>
      <c r="AE2467" s="4"/>
    </row>
    <row r="2468" spans="1:31" x14ac:dyDescent="0.35">
      <c r="A2468" s="4"/>
      <c r="N2468" s="4"/>
      <c r="AE2468" s="4"/>
    </row>
    <row r="2469" spans="1:31" x14ac:dyDescent="0.35">
      <c r="A2469" s="4"/>
      <c r="N2469" s="4"/>
      <c r="AE2469" s="4"/>
    </row>
    <row r="2470" spans="1:31" x14ac:dyDescent="0.35">
      <c r="A2470" s="4"/>
      <c r="N2470" s="4"/>
      <c r="AE2470" s="4"/>
    </row>
    <row r="2471" spans="1:31" x14ac:dyDescent="0.35">
      <c r="A2471" s="4"/>
      <c r="N2471" s="4"/>
      <c r="AE2471" s="4"/>
    </row>
    <row r="2472" spans="1:31" x14ac:dyDescent="0.35">
      <c r="A2472" s="4"/>
      <c r="N2472" s="4"/>
      <c r="AE2472" s="4"/>
    </row>
    <row r="2473" spans="1:31" x14ac:dyDescent="0.35">
      <c r="A2473" s="4"/>
      <c r="N2473" s="4"/>
      <c r="AE2473" s="4"/>
    </row>
    <row r="2474" spans="1:31" x14ac:dyDescent="0.35">
      <c r="A2474" s="4"/>
      <c r="N2474" s="4"/>
      <c r="AE2474" s="4"/>
    </row>
    <row r="2475" spans="1:31" x14ac:dyDescent="0.35">
      <c r="A2475" s="4"/>
      <c r="N2475" s="4"/>
      <c r="AE2475" s="4"/>
    </row>
    <row r="2476" spans="1:31" x14ac:dyDescent="0.35">
      <c r="A2476" s="4"/>
      <c r="N2476" s="4"/>
      <c r="AE2476" s="4"/>
    </row>
    <row r="2477" spans="1:31" x14ac:dyDescent="0.35">
      <c r="A2477" s="4"/>
      <c r="N2477" s="4"/>
      <c r="AE2477" s="4"/>
    </row>
    <row r="2478" spans="1:31" x14ac:dyDescent="0.35">
      <c r="A2478" s="4"/>
      <c r="N2478" s="4"/>
      <c r="AE2478" s="4"/>
    </row>
    <row r="2479" spans="1:31" x14ac:dyDescent="0.35">
      <c r="A2479" s="4"/>
      <c r="N2479" s="4"/>
      <c r="AE2479" s="4"/>
    </row>
    <row r="2480" spans="1:31" x14ac:dyDescent="0.35">
      <c r="A2480" s="4"/>
      <c r="N2480" s="4"/>
      <c r="AE2480" s="4"/>
    </row>
    <row r="2481" spans="1:31" x14ac:dyDescent="0.35">
      <c r="A2481" s="4"/>
      <c r="N2481" s="4"/>
      <c r="AE2481" s="4"/>
    </row>
    <row r="2482" spans="1:31" x14ac:dyDescent="0.35">
      <c r="A2482" s="4"/>
      <c r="N2482" s="4"/>
      <c r="AE2482" s="4"/>
    </row>
    <row r="2483" spans="1:31" x14ac:dyDescent="0.35">
      <c r="A2483" s="4"/>
      <c r="N2483" s="4"/>
      <c r="AE2483" s="4"/>
    </row>
    <row r="2484" spans="1:31" x14ac:dyDescent="0.35">
      <c r="A2484" s="4"/>
      <c r="N2484" s="4"/>
      <c r="AE2484" s="4"/>
    </row>
    <row r="2485" spans="1:31" x14ac:dyDescent="0.35">
      <c r="A2485" s="4"/>
      <c r="N2485" s="4"/>
      <c r="AE2485" s="4"/>
    </row>
    <row r="2486" spans="1:31" x14ac:dyDescent="0.35">
      <c r="A2486" s="4"/>
      <c r="N2486" s="4"/>
      <c r="AE2486" s="4"/>
    </row>
    <row r="2487" spans="1:31" x14ac:dyDescent="0.35">
      <c r="A2487" s="4"/>
      <c r="N2487" s="4"/>
      <c r="AE2487" s="4"/>
    </row>
    <row r="2488" spans="1:31" x14ac:dyDescent="0.35">
      <c r="A2488" s="4"/>
      <c r="N2488" s="4"/>
      <c r="AE2488" s="4"/>
    </row>
    <row r="2489" spans="1:31" x14ac:dyDescent="0.35">
      <c r="A2489" s="4"/>
      <c r="N2489" s="4"/>
      <c r="AE2489" s="4"/>
    </row>
    <row r="2490" spans="1:31" x14ac:dyDescent="0.35">
      <c r="A2490" s="4"/>
      <c r="N2490" s="4"/>
      <c r="AE2490" s="4"/>
    </row>
    <row r="2491" spans="1:31" x14ac:dyDescent="0.35">
      <c r="A2491" s="4"/>
      <c r="N2491" s="4"/>
      <c r="AE2491" s="4"/>
    </row>
    <row r="2492" spans="1:31" x14ac:dyDescent="0.35">
      <c r="A2492" s="4"/>
      <c r="N2492" s="4"/>
      <c r="AE2492" s="4"/>
    </row>
    <row r="2493" spans="1:31" x14ac:dyDescent="0.35">
      <c r="A2493" s="4"/>
      <c r="N2493" s="4"/>
      <c r="AE2493" s="4"/>
    </row>
    <row r="2494" spans="1:31" x14ac:dyDescent="0.35">
      <c r="A2494" s="4"/>
      <c r="N2494" s="4"/>
      <c r="AE2494" s="4"/>
    </row>
    <row r="2495" spans="1:31" x14ac:dyDescent="0.35">
      <c r="A2495" s="4"/>
      <c r="N2495" s="4"/>
      <c r="AE2495" s="4"/>
    </row>
    <row r="2496" spans="1:31" x14ac:dyDescent="0.35">
      <c r="A2496" s="4"/>
      <c r="N2496" s="4"/>
      <c r="AE2496" s="4"/>
    </row>
    <row r="2497" spans="1:31" x14ac:dyDescent="0.35">
      <c r="A2497" s="4"/>
      <c r="N2497" s="4"/>
      <c r="AE2497" s="4"/>
    </row>
    <row r="2498" spans="1:31" x14ac:dyDescent="0.35">
      <c r="A2498" s="4"/>
      <c r="N2498" s="4"/>
      <c r="AE2498" s="4"/>
    </row>
    <row r="2499" spans="1:31" x14ac:dyDescent="0.35">
      <c r="A2499" s="4"/>
      <c r="N2499" s="4"/>
      <c r="AE2499" s="4"/>
    </row>
    <row r="2500" spans="1:31" x14ac:dyDescent="0.35">
      <c r="A2500" s="4"/>
      <c r="N2500" s="4"/>
      <c r="AE2500" s="4"/>
    </row>
    <row r="2501" spans="1:31" x14ac:dyDescent="0.35">
      <c r="A2501" s="4"/>
      <c r="N2501" s="4"/>
      <c r="AE2501" s="4"/>
    </row>
    <row r="2502" spans="1:31" x14ac:dyDescent="0.35">
      <c r="A2502" s="4"/>
      <c r="N2502" s="4"/>
      <c r="AE2502" s="4"/>
    </row>
    <row r="2503" spans="1:31" x14ac:dyDescent="0.35">
      <c r="A2503" s="4"/>
      <c r="N2503" s="4"/>
      <c r="AE2503" s="4"/>
    </row>
    <row r="2504" spans="1:31" x14ac:dyDescent="0.35">
      <c r="A2504" s="4"/>
      <c r="N2504" s="4"/>
      <c r="AE2504" s="4"/>
    </row>
    <row r="2505" spans="1:31" x14ac:dyDescent="0.35">
      <c r="A2505" s="4"/>
      <c r="N2505" s="4"/>
      <c r="AE2505" s="4"/>
    </row>
    <row r="2506" spans="1:31" x14ac:dyDescent="0.35">
      <c r="A2506" s="4"/>
      <c r="N2506" s="4"/>
      <c r="AE2506" s="4"/>
    </row>
    <row r="2507" spans="1:31" x14ac:dyDescent="0.35">
      <c r="A2507" s="4"/>
      <c r="N2507" s="4"/>
      <c r="AE2507" s="4"/>
    </row>
    <row r="2508" spans="1:31" x14ac:dyDescent="0.35">
      <c r="A2508" s="4"/>
      <c r="N2508" s="4"/>
      <c r="AE2508" s="4"/>
    </row>
    <row r="2509" spans="1:31" x14ac:dyDescent="0.35">
      <c r="A2509" s="4"/>
      <c r="N2509" s="4"/>
      <c r="AE2509" s="4"/>
    </row>
    <row r="2510" spans="1:31" x14ac:dyDescent="0.35">
      <c r="A2510" s="4"/>
      <c r="N2510" s="4"/>
      <c r="AE2510" s="4"/>
    </row>
    <row r="2511" spans="1:31" x14ac:dyDescent="0.35">
      <c r="A2511" s="4"/>
      <c r="N2511" s="4"/>
      <c r="AE2511" s="4"/>
    </row>
    <row r="2512" spans="1:31" x14ac:dyDescent="0.35">
      <c r="A2512" s="4"/>
      <c r="N2512" s="4"/>
      <c r="AE2512" s="4"/>
    </row>
    <row r="2513" spans="1:31" x14ac:dyDescent="0.35">
      <c r="A2513" s="4"/>
      <c r="N2513" s="4"/>
      <c r="AE2513" s="4"/>
    </row>
    <row r="2514" spans="1:31" x14ac:dyDescent="0.35">
      <c r="A2514" s="4"/>
      <c r="N2514" s="4"/>
      <c r="AE2514" s="4"/>
    </row>
    <row r="2515" spans="1:31" x14ac:dyDescent="0.35">
      <c r="A2515" s="4"/>
      <c r="N2515" s="4"/>
      <c r="AE2515" s="4"/>
    </row>
    <row r="2516" spans="1:31" x14ac:dyDescent="0.35">
      <c r="A2516" s="4"/>
      <c r="N2516" s="4"/>
      <c r="AE2516" s="4"/>
    </row>
    <row r="2517" spans="1:31" x14ac:dyDescent="0.35">
      <c r="A2517" s="4"/>
      <c r="N2517" s="4"/>
      <c r="AE2517" s="4"/>
    </row>
    <row r="2518" spans="1:31" x14ac:dyDescent="0.35">
      <c r="A2518" s="4"/>
      <c r="N2518" s="4"/>
      <c r="AE2518" s="4"/>
    </row>
    <row r="2519" spans="1:31" x14ac:dyDescent="0.35">
      <c r="A2519" s="4"/>
      <c r="N2519" s="4"/>
      <c r="AE2519" s="4"/>
    </row>
    <row r="2520" spans="1:31" x14ac:dyDescent="0.35">
      <c r="A2520" s="4"/>
      <c r="N2520" s="4"/>
      <c r="AE2520" s="4"/>
    </row>
    <row r="2521" spans="1:31" x14ac:dyDescent="0.35">
      <c r="A2521" s="4"/>
      <c r="N2521" s="4"/>
      <c r="AE2521" s="4"/>
    </row>
    <row r="2522" spans="1:31" x14ac:dyDescent="0.35">
      <c r="A2522" s="4"/>
      <c r="N2522" s="4"/>
      <c r="AE2522" s="4"/>
    </row>
    <row r="2523" spans="1:31" x14ac:dyDescent="0.35">
      <c r="A2523" s="4"/>
      <c r="N2523" s="4"/>
      <c r="AE2523" s="4"/>
    </row>
    <row r="2524" spans="1:31" x14ac:dyDescent="0.35">
      <c r="A2524" s="4"/>
      <c r="N2524" s="4"/>
      <c r="AE2524" s="4"/>
    </row>
    <row r="2525" spans="1:31" x14ac:dyDescent="0.35">
      <c r="A2525" s="4"/>
      <c r="N2525" s="4"/>
      <c r="AE2525" s="4"/>
    </row>
    <row r="2526" spans="1:31" x14ac:dyDescent="0.35">
      <c r="A2526" s="4"/>
      <c r="N2526" s="4"/>
      <c r="AE2526" s="4"/>
    </row>
    <row r="2527" spans="1:31" x14ac:dyDescent="0.35">
      <c r="A2527" s="4"/>
      <c r="N2527" s="4"/>
      <c r="AE2527" s="4"/>
    </row>
    <row r="2528" spans="1:31" x14ac:dyDescent="0.35">
      <c r="A2528" s="4"/>
      <c r="N2528" s="4"/>
      <c r="AE2528" s="4"/>
    </row>
    <row r="2529" spans="1:31" x14ac:dyDescent="0.35">
      <c r="A2529" s="4"/>
      <c r="N2529" s="4"/>
      <c r="AE2529" s="4"/>
    </row>
    <row r="2530" spans="1:31" x14ac:dyDescent="0.35">
      <c r="A2530" s="4"/>
      <c r="N2530" s="4"/>
      <c r="AE2530" s="4"/>
    </row>
    <row r="2531" spans="1:31" x14ac:dyDescent="0.35">
      <c r="A2531" s="4"/>
      <c r="N2531" s="4"/>
      <c r="AE2531" s="4"/>
    </row>
    <row r="2532" spans="1:31" x14ac:dyDescent="0.35">
      <c r="A2532" s="4"/>
      <c r="N2532" s="4"/>
      <c r="AE2532" s="4"/>
    </row>
    <row r="2533" spans="1:31" x14ac:dyDescent="0.35">
      <c r="A2533" s="4"/>
      <c r="N2533" s="4"/>
      <c r="AE2533" s="4"/>
    </row>
    <row r="2534" spans="1:31" x14ac:dyDescent="0.35">
      <c r="A2534" s="4"/>
      <c r="N2534" s="4"/>
      <c r="AE2534" s="4"/>
    </row>
    <row r="2535" spans="1:31" x14ac:dyDescent="0.35">
      <c r="A2535" s="4"/>
      <c r="N2535" s="4"/>
      <c r="AE2535" s="4"/>
    </row>
    <row r="2536" spans="1:31" x14ac:dyDescent="0.35">
      <c r="A2536" s="4"/>
      <c r="N2536" s="4"/>
      <c r="AE2536" s="4"/>
    </row>
    <row r="2537" spans="1:31" x14ac:dyDescent="0.35">
      <c r="A2537" s="4"/>
      <c r="N2537" s="4"/>
      <c r="AE2537" s="4"/>
    </row>
    <row r="2538" spans="1:31" x14ac:dyDescent="0.35">
      <c r="A2538" s="4"/>
      <c r="N2538" s="4"/>
      <c r="AE2538" s="4"/>
    </row>
    <row r="2539" spans="1:31" x14ac:dyDescent="0.35">
      <c r="A2539" s="4"/>
      <c r="N2539" s="4"/>
      <c r="AE2539" s="4"/>
    </row>
    <row r="2540" spans="1:31" x14ac:dyDescent="0.35">
      <c r="A2540" s="4"/>
      <c r="N2540" s="4"/>
      <c r="AE2540" s="4"/>
    </row>
    <row r="2541" spans="1:31" x14ac:dyDescent="0.35">
      <c r="A2541" s="4"/>
      <c r="N2541" s="4"/>
      <c r="AE2541" s="4"/>
    </row>
    <row r="2542" spans="1:31" x14ac:dyDescent="0.35">
      <c r="A2542" s="4"/>
      <c r="N2542" s="4"/>
      <c r="AE2542" s="4"/>
    </row>
    <row r="2543" spans="1:31" x14ac:dyDescent="0.35">
      <c r="A2543" s="4"/>
      <c r="N2543" s="4"/>
      <c r="AE2543" s="4"/>
    </row>
    <row r="2544" spans="1:31" x14ac:dyDescent="0.35">
      <c r="A2544" s="4"/>
      <c r="N2544" s="4"/>
      <c r="AE2544" s="4"/>
    </row>
    <row r="2545" spans="1:31" x14ac:dyDescent="0.35">
      <c r="A2545" s="4"/>
      <c r="N2545" s="4"/>
      <c r="AE2545" s="4"/>
    </row>
    <row r="2546" spans="1:31" x14ac:dyDescent="0.35">
      <c r="A2546" s="4"/>
      <c r="N2546" s="4"/>
      <c r="AE2546" s="4"/>
    </row>
    <row r="2547" spans="1:31" x14ac:dyDescent="0.35">
      <c r="A2547" s="4"/>
      <c r="N2547" s="4"/>
      <c r="AE2547" s="4"/>
    </row>
    <row r="2548" spans="1:31" x14ac:dyDescent="0.35">
      <c r="A2548" s="4"/>
      <c r="N2548" s="4"/>
      <c r="AE2548" s="4"/>
    </row>
    <row r="2549" spans="1:31" x14ac:dyDescent="0.35">
      <c r="A2549" s="4"/>
      <c r="N2549" s="4"/>
      <c r="AE2549" s="4"/>
    </row>
    <row r="2550" spans="1:31" x14ac:dyDescent="0.35">
      <c r="A2550" s="4"/>
      <c r="N2550" s="4"/>
      <c r="AE2550" s="4"/>
    </row>
    <row r="2551" spans="1:31" x14ac:dyDescent="0.35">
      <c r="A2551" s="4"/>
      <c r="N2551" s="4"/>
      <c r="AE2551" s="4"/>
    </row>
    <row r="2552" spans="1:31" x14ac:dyDescent="0.35">
      <c r="A2552" s="4"/>
      <c r="N2552" s="4"/>
      <c r="AE2552" s="4"/>
    </row>
    <row r="2553" spans="1:31" x14ac:dyDescent="0.35">
      <c r="A2553" s="4"/>
      <c r="N2553" s="4"/>
      <c r="AE2553" s="4"/>
    </row>
    <row r="2554" spans="1:31" x14ac:dyDescent="0.35">
      <c r="A2554" s="4"/>
      <c r="N2554" s="4"/>
      <c r="AE2554" s="4"/>
    </row>
    <row r="2555" spans="1:31" x14ac:dyDescent="0.35">
      <c r="A2555" s="4"/>
      <c r="N2555" s="4"/>
      <c r="AE2555" s="4"/>
    </row>
    <row r="2556" spans="1:31" x14ac:dyDescent="0.35">
      <c r="A2556" s="4"/>
      <c r="N2556" s="4"/>
      <c r="AE2556" s="4"/>
    </row>
    <row r="2557" spans="1:31" x14ac:dyDescent="0.35">
      <c r="A2557" s="4"/>
      <c r="N2557" s="4"/>
      <c r="AE2557" s="4"/>
    </row>
    <row r="2558" spans="1:31" x14ac:dyDescent="0.35">
      <c r="A2558" s="4"/>
      <c r="N2558" s="4"/>
      <c r="AE2558" s="4"/>
    </row>
    <row r="2559" spans="1:31" x14ac:dyDescent="0.35">
      <c r="A2559" s="4"/>
      <c r="N2559" s="4"/>
      <c r="AE2559" s="4"/>
    </row>
    <row r="2560" spans="1:31" x14ac:dyDescent="0.35">
      <c r="A2560" s="4"/>
      <c r="N2560" s="4"/>
      <c r="AE2560" s="4"/>
    </row>
    <row r="2561" spans="1:31" x14ac:dyDescent="0.35">
      <c r="A2561" s="4"/>
      <c r="N2561" s="4"/>
      <c r="AE2561" s="4"/>
    </row>
    <row r="2562" spans="1:31" x14ac:dyDescent="0.35">
      <c r="A2562" s="4"/>
      <c r="N2562" s="4"/>
      <c r="AE2562" s="4"/>
    </row>
    <row r="2563" spans="1:31" x14ac:dyDescent="0.35">
      <c r="A2563" s="4"/>
      <c r="N2563" s="4"/>
      <c r="AE2563" s="4"/>
    </row>
    <row r="2564" spans="1:31" x14ac:dyDescent="0.35">
      <c r="A2564" s="4"/>
      <c r="N2564" s="4"/>
      <c r="AE2564" s="4"/>
    </row>
    <row r="2565" spans="1:31" x14ac:dyDescent="0.35">
      <c r="A2565" s="4"/>
      <c r="N2565" s="4"/>
      <c r="AE2565" s="4"/>
    </row>
    <row r="2566" spans="1:31" x14ac:dyDescent="0.35">
      <c r="A2566" s="4"/>
      <c r="N2566" s="4"/>
      <c r="AE2566" s="4"/>
    </row>
    <row r="2567" spans="1:31" x14ac:dyDescent="0.35">
      <c r="A2567" s="4"/>
      <c r="N2567" s="4"/>
      <c r="AE2567" s="4"/>
    </row>
    <row r="2568" spans="1:31" x14ac:dyDescent="0.35">
      <c r="A2568" s="4"/>
      <c r="N2568" s="4"/>
      <c r="AE2568" s="4"/>
    </row>
    <row r="2569" spans="1:31" x14ac:dyDescent="0.35">
      <c r="A2569" s="4"/>
      <c r="N2569" s="4"/>
      <c r="AE2569" s="4"/>
    </row>
    <row r="2570" spans="1:31" x14ac:dyDescent="0.35">
      <c r="A2570" s="4"/>
      <c r="N2570" s="4"/>
      <c r="AE2570" s="4"/>
    </row>
    <row r="2571" spans="1:31" x14ac:dyDescent="0.35">
      <c r="A2571" s="4"/>
      <c r="N2571" s="4"/>
      <c r="AE2571" s="4"/>
    </row>
    <row r="2572" spans="1:31" x14ac:dyDescent="0.35">
      <c r="A2572" s="4"/>
      <c r="N2572" s="4"/>
      <c r="AE2572" s="4"/>
    </row>
    <row r="2573" spans="1:31" x14ac:dyDescent="0.35">
      <c r="A2573" s="4"/>
      <c r="N2573" s="4"/>
      <c r="AE2573" s="4"/>
    </row>
    <row r="2574" spans="1:31" x14ac:dyDescent="0.35">
      <c r="A2574" s="4"/>
      <c r="N2574" s="4"/>
      <c r="AE2574" s="4"/>
    </row>
    <row r="2575" spans="1:31" x14ac:dyDescent="0.35">
      <c r="A2575" s="4"/>
      <c r="N2575" s="4"/>
      <c r="AE2575" s="4"/>
    </row>
    <row r="2576" spans="1:31" x14ac:dyDescent="0.35">
      <c r="A2576" s="4"/>
      <c r="N2576" s="4"/>
      <c r="AE2576" s="4"/>
    </row>
    <row r="2577" spans="1:31" x14ac:dyDescent="0.35">
      <c r="A2577" s="4"/>
      <c r="N2577" s="4"/>
      <c r="AE2577" s="4"/>
    </row>
    <row r="2578" spans="1:31" x14ac:dyDescent="0.35">
      <c r="A2578" s="4"/>
      <c r="N2578" s="4"/>
      <c r="AE2578" s="4"/>
    </row>
    <row r="2579" spans="1:31" x14ac:dyDescent="0.35">
      <c r="A2579" s="4"/>
      <c r="N2579" s="4"/>
      <c r="AE2579" s="4"/>
    </row>
    <row r="2580" spans="1:31" x14ac:dyDescent="0.35">
      <c r="A2580" s="4"/>
      <c r="N2580" s="4"/>
      <c r="AE2580" s="4"/>
    </row>
    <row r="2581" spans="1:31" x14ac:dyDescent="0.35">
      <c r="A2581" s="4"/>
      <c r="N2581" s="4"/>
      <c r="AE2581" s="4"/>
    </row>
    <row r="2582" spans="1:31" x14ac:dyDescent="0.35">
      <c r="A2582" s="4"/>
      <c r="N2582" s="4"/>
      <c r="AE2582" s="4"/>
    </row>
    <row r="2583" spans="1:31" x14ac:dyDescent="0.35">
      <c r="A2583" s="4"/>
      <c r="N2583" s="4"/>
      <c r="AE2583" s="4"/>
    </row>
    <row r="2584" spans="1:31" x14ac:dyDescent="0.35">
      <c r="A2584" s="4"/>
      <c r="N2584" s="4"/>
      <c r="AE2584" s="4"/>
    </row>
    <row r="2585" spans="1:31" x14ac:dyDescent="0.35">
      <c r="A2585" s="4"/>
      <c r="N2585" s="4"/>
      <c r="AE2585" s="4"/>
    </row>
    <row r="2586" spans="1:31" x14ac:dyDescent="0.35">
      <c r="A2586" s="4"/>
      <c r="N2586" s="4"/>
      <c r="AE2586" s="4"/>
    </row>
    <row r="2587" spans="1:31" x14ac:dyDescent="0.35">
      <c r="A2587" s="4"/>
      <c r="N2587" s="4"/>
      <c r="AE2587" s="4"/>
    </row>
    <row r="2588" spans="1:31" x14ac:dyDescent="0.35">
      <c r="A2588" s="4"/>
      <c r="N2588" s="4"/>
      <c r="AE2588" s="4"/>
    </row>
    <row r="2589" spans="1:31" x14ac:dyDescent="0.35">
      <c r="A2589" s="4"/>
      <c r="N2589" s="4"/>
      <c r="AE2589" s="4"/>
    </row>
    <row r="2590" spans="1:31" x14ac:dyDescent="0.35">
      <c r="A2590" s="4"/>
      <c r="N2590" s="4"/>
      <c r="AE2590" s="4"/>
    </row>
    <row r="2591" spans="1:31" x14ac:dyDescent="0.35">
      <c r="A2591" s="4"/>
      <c r="N2591" s="4"/>
      <c r="AE2591" s="4"/>
    </row>
    <row r="2592" spans="1:31" x14ac:dyDescent="0.35">
      <c r="A2592" s="4"/>
      <c r="N2592" s="4"/>
      <c r="AE2592" s="4"/>
    </row>
    <row r="2593" spans="1:31" x14ac:dyDescent="0.35">
      <c r="A2593" s="4"/>
      <c r="N2593" s="4"/>
      <c r="AE2593" s="4"/>
    </row>
    <row r="2594" spans="1:31" x14ac:dyDescent="0.35">
      <c r="A2594" s="4"/>
      <c r="N2594" s="4"/>
      <c r="AE2594" s="4"/>
    </row>
    <row r="2595" spans="1:31" x14ac:dyDescent="0.35">
      <c r="A2595" s="4"/>
      <c r="N2595" s="4"/>
      <c r="AE2595" s="4"/>
    </row>
    <row r="2596" spans="1:31" x14ac:dyDescent="0.35">
      <c r="A2596" s="4"/>
      <c r="N2596" s="4"/>
      <c r="AE2596" s="4"/>
    </row>
    <row r="2597" spans="1:31" x14ac:dyDescent="0.35">
      <c r="A2597" s="4"/>
      <c r="N2597" s="4"/>
      <c r="AE2597" s="4"/>
    </row>
    <row r="2598" spans="1:31" x14ac:dyDescent="0.35">
      <c r="A2598" s="4"/>
      <c r="N2598" s="4"/>
      <c r="AE2598" s="4"/>
    </row>
    <row r="2599" spans="1:31" x14ac:dyDescent="0.35">
      <c r="A2599" s="4"/>
      <c r="N2599" s="4"/>
      <c r="AE2599" s="4"/>
    </row>
    <row r="2600" spans="1:31" x14ac:dyDescent="0.35">
      <c r="A2600" s="4"/>
      <c r="N2600" s="4"/>
      <c r="AE2600" s="4"/>
    </row>
    <row r="2601" spans="1:31" x14ac:dyDescent="0.35">
      <c r="A2601" s="4"/>
      <c r="N2601" s="4"/>
      <c r="AE2601" s="4"/>
    </row>
    <row r="2602" spans="1:31" x14ac:dyDescent="0.35">
      <c r="A2602" s="4"/>
      <c r="N2602" s="4"/>
      <c r="AE2602" s="4"/>
    </row>
    <row r="2603" spans="1:31" x14ac:dyDescent="0.35">
      <c r="A2603" s="4"/>
      <c r="N2603" s="4"/>
      <c r="AE2603" s="4"/>
    </row>
    <row r="2604" spans="1:31" x14ac:dyDescent="0.35">
      <c r="A2604" s="4"/>
      <c r="N2604" s="4"/>
      <c r="AE2604" s="4"/>
    </row>
    <row r="2605" spans="1:31" x14ac:dyDescent="0.35">
      <c r="A2605" s="4"/>
      <c r="N2605" s="4"/>
      <c r="AE2605" s="4"/>
    </row>
    <row r="2606" spans="1:31" x14ac:dyDescent="0.35">
      <c r="A2606" s="4"/>
      <c r="N2606" s="4"/>
      <c r="AE2606" s="4"/>
    </row>
    <row r="2607" spans="1:31" x14ac:dyDescent="0.35">
      <c r="A2607" s="4"/>
      <c r="N2607" s="4"/>
      <c r="AE2607" s="4"/>
    </row>
    <row r="2608" spans="1:31" x14ac:dyDescent="0.35">
      <c r="A2608" s="4"/>
      <c r="N2608" s="4"/>
      <c r="AE2608" s="4"/>
    </row>
    <row r="2609" spans="1:31" x14ac:dyDescent="0.35">
      <c r="A2609" s="4"/>
      <c r="N2609" s="4"/>
      <c r="AE2609" s="4"/>
    </row>
    <row r="2610" spans="1:31" x14ac:dyDescent="0.35">
      <c r="A2610" s="4"/>
      <c r="N2610" s="4"/>
      <c r="AE2610" s="4"/>
    </row>
    <row r="2611" spans="1:31" x14ac:dyDescent="0.35">
      <c r="A2611" s="4"/>
      <c r="N2611" s="4"/>
      <c r="AE2611" s="4"/>
    </row>
    <row r="2612" spans="1:31" x14ac:dyDescent="0.35">
      <c r="A2612" s="4"/>
      <c r="N2612" s="4"/>
      <c r="AE2612" s="4"/>
    </row>
    <row r="2613" spans="1:31" x14ac:dyDescent="0.35">
      <c r="A2613" s="4"/>
      <c r="N2613" s="4"/>
      <c r="AE2613" s="4"/>
    </row>
    <row r="2614" spans="1:31" x14ac:dyDescent="0.35">
      <c r="A2614" s="4"/>
      <c r="N2614" s="4"/>
      <c r="AE2614" s="4"/>
    </row>
    <row r="2615" spans="1:31" x14ac:dyDescent="0.35">
      <c r="A2615" s="4"/>
      <c r="N2615" s="4"/>
      <c r="AE2615" s="4"/>
    </row>
    <row r="2616" spans="1:31" x14ac:dyDescent="0.35">
      <c r="A2616" s="4"/>
      <c r="N2616" s="4"/>
      <c r="AE2616" s="4"/>
    </row>
    <row r="2617" spans="1:31" x14ac:dyDescent="0.35">
      <c r="A2617" s="4"/>
      <c r="N2617" s="4"/>
      <c r="AE2617" s="4"/>
    </row>
    <row r="2618" spans="1:31" x14ac:dyDescent="0.35">
      <c r="A2618" s="4"/>
      <c r="N2618" s="4"/>
      <c r="AE2618" s="4"/>
    </row>
    <row r="2619" spans="1:31" x14ac:dyDescent="0.35">
      <c r="A2619" s="4"/>
      <c r="N2619" s="4"/>
      <c r="AE2619" s="4"/>
    </row>
    <row r="2620" spans="1:31" x14ac:dyDescent="0.35">
      <c r="A2620" s="4"/>
      <c r="N2620" s="4"/>
      <c r="AE2620" s="4"/>
    </row>
    <row r="2621" spans="1:31" x14ac:dyDescent="0.35">
      <c r="A2621" s="4"/>
      <c r="N2621" s="4"/>
      <c r="AE2621" s="4"/>
    </row>
    <row r="2622" spans="1:31" x14ac:dyDescent="0.35">
      <c r="A2622" s="4"/>
      <c r="N2622" s="4"/>
      <c r="AE2622" s="4"/>
    </row>
    <row r="2623" spans="1:31" x14ac:dyDescent="0.35">
      <c r="A2623" s="4"/>
      <c r="N2623" s="4"/>
      <c r="AE2623" s="4"/>
    </row>
    <row r="2624" spans="1:31" x14ac:dyDescent="0.35">
      <c r="A2624" s="4"/>
      <c r="N2624" s="4"/>
      <c r="AE2624" s="4"/>
    </row>
    <row r="2625" spans="1:31" x14ac:dyDescent="0.35">
      <c r="A2625" s="4"/>
      <c r="N2625" s="4"/>
      <c r="AE2625" s="4"/>
    </row>
    <row r="2626" spans="1:31" x14ac:dyDescent="0.35">
      <c r="A2626" s="4"/>
      <c r="N2626" s="4"/>
      <c r="AE2626" s="4"/>
    </row>
    <row r="2627" spans="1:31" x14ac:dyDescent="0.35">
      <c r="A2627" s="4"/>
      <c r="N2627" s="4"/>
      <c r="AE2627" s="4"/>
    </row>
    <row r="2628" spans="1:31" x14ac:dyDescent="0.35">
      <c r="A2628" s="4"/>
      <c r="N2628" s="4"/>
      <c r="AE2628" s="4"/>
    </row>
    <row r="2629" spans="1:31" x14ac:dyDescent="0.35">
      <c r="A2629" s="4"/>
      <c r="N2629" s="4"/>
      <c r="AE2629" s="4"/>
    </row>
    <row r="2630" spans="1:31" x14ac:dyDescent="0.35">
      <c r="A2630" s="4"/>
      <c r="N2630" s="4"/>
      <c r="AE2630" s="4"/>
    </row>
    <row r="2631" spans="1:31" x14ac:dyDescent="0.35">
      <c r="A2631" s="4"/>
      <c r="N2631" s="4"/>
      <c r="AE2631" s="4"/>
    </row>
    <row r="2632" spans="1:31" x14ac:dyDescent="0.35">
      <c r="A2632" s="4"/>
      <c r="N2632" s="4"/>
      <c r="AE2632" s="4"/>
    </row>
    <row r="2633" spans="1:31" x14ac:dyDescent="0.35">
      <c r="A2633" s="4"/>
      <c r="N2633" s="4"/>
      <c r="AE2633" s="4"/>
    </row>
    <row r="2634" spans="1:31" x14ac:dyDescent="0.35">
      <c r="A2634" s="4"/>
      <c r="N2634" s="4"/>
      <c r="AE2634" s="4"/>
    </row>
    <row r="2635" spans="1:31" x14ac:dyDescent="0.35">
      <c r="A2635" s="4"/>
      <c r="N2635" s="4"/>
      <c r="AE2635" s="4"/>
    </row>
    <row r="2636" spans="1:31" x14ac:dyDescent="0.35">
      <c r="A2636" s="4"/>
      <c r="N2636" s="4"/>
      <c r="AE2636" s="4"/>
    </row>
    <row r="2637" spans="1:31" x14ac:dyDescent="0.35">
      <c r="A2637" s="4"/>
      <c r="N2637" s="4"/>
      <c r="AE2637" s="4"/>
    </row>
    <row r="2638" spans="1:31" x14ac:dyDescent="0.35">
      <c r="A2638" s="4"/>
      <c r="N2638" s="4"/>
      <c r="AE2638" s="4"/>
    </row>
    <row r="2639" spans="1:31" x14ac:dyDescent="0.35">
      <c r="A2639" s="4"/>
      <c r="N2639" s="4"/>
      <c r="AE2639" s="4"/>
    </row>
    <row r="2640" spans="1:31" x14ac:dyDescent="0.35">
      <c r="A2640" s="4"/>
      <c r="N2640" s="4"/>
      <c r="AE2640" s="4"/>
    </row>
    <row r="2641" spans="1:31" x14ac:dyDescent="0.35">
      <c r="A2641" s="4"/>
      <c r="N2641" s="4"/>
      <c r="AE2641" s="4"/>
    </row>
    <row r="2642" spans="1:31" x14ac:dyDescent="0.35">
      <c r="A2642" s="4"/>
      <c r="N2642" s="4"/>
      <c r="AE2642" s="4"/>
    </row>
    <row r="2643" spans="1:31" x14ac:dyDescent="0.35">
      <c r="A2643" s="4"/>
      <c r="N2643" s="4"/>
      <c r="AE2643" s="4"/>
    </row>
    <row r="2644" spans="1:31" x14ac:dyDescent="0.35">
      <c r="A2644" s="4"/>
      <c r="N2644" s="4"/>
      <c r="AE2644" s="4"/>
    </row>
    <row r="2645" spans="1:31" x14ac:dyDescent="0.35">
      <c r="A2645" s="4"/>
      <c r="N2645" s="4"/>
      <c r="AE2645" s="4"/>
    </row>
    <row r="2646" spans="1:31" x14ac:dyDescent="0.35">
      <c r="A2646" s="4"/>
      <c r="N2646" s="4"/>
      <c r="AE2646" s="4"/>
    </row>
    <row r="2647" spans="1:31" x14ac:dyDescent="0.35">
      <c r="A2647" s="4"/>
      <c r="N2647" s="4"/>
      <c r="AE2647" s="4"/>
    </row>
    <row r="2648" spans="1:31" x14ac:dyDescent="0.35">
      <c r="A2648" s="4"/>
      <c r="N2648" s="4"/>
      <c r="AE2648" s="4"/>
    </row>
    <row r="2649" spans="1:31" x14ac:dyDescent="0.35">
      <c r="A2649" s="4"/>
      <c r="N2649" s="4"/>
      <c r="AE2649" s="4"/>
    </row>
    <row r="2650" spans="1:31" x14ac:dyDescent="0.35">
      <c r="A2650" s="4"/>
      <c r="N2650" s="4"/>
      <c r="AE2650" s="4"/>
    </row>
    <row r="2651" spans="1:31" x14ac:dyDescent="0.35">
      <c r="A2651" s="4"/>
      <c r="N2651" s="4"/>
      <c r="AE2651" s="4"/>
    </row>
    <row r="2652" spans="1:31" x14ac:dyDescent="0.35">
      <c r="A2652" s="4"/>
      <c r="N2652" s="4"/>
      <c r="AE2652" s="4"/>
    </row>
    <row r="2653" spans="1:31" x14ac:dyDescent="0.35">
      <c r="A2653" s="4"/>
      <c r="N2653" s="4"/>
      <c r="AE2653" s="4"/>
    </row>
    <row r="2654" spans="1:31" x14ac:dyDescent="0.35">
      <c r="A2654" s="4"/>
      <c r="N2654" s="4"/>
      <c r="AE2654" s="4"/>
    </row>
    <row r="2655" spans="1:31" x14ac:dyDescent="0.35">
      <c r="A2655" s="4"/>
      <c r="N2655" s="4"/>
      <c r="AE2655" s="4"/>
    </row>
    <row r="2656" spans="1:31" x14ac:dyDescent="0.35">
      <c r="A2656" s="4"/>
      <c r="N2656" s="4"/>
      <c r="AE2656" s="4"/>
    </row>
    <row r="2657" spans="1:31" x14ac:dyDescent="0.35">
      <c r="A2657" s="4"/>
      <c r="N2657" s="4"/>
      <c r="AE2657" s="4"/>
    </row>
    <row r="2658" spans="1:31" x14ac:dyDescent="0.35">
      <c r="A2658" s="4"/>
      <c r="N2658" s="4"/>
      <c r="AE2658" s="4"/>
    </row>
    <row r="2659" spans="1:31" x14ac:dyDescent="0.35">
      <c r="A2659" s="4"/>
      <c r="N2659" s="4"/>
      <c r="AE2659" s="4"/>
    </row>
    <row r="2660" spans="1:31" x14ac:dyDescent="0.35">
      <c r="A2660" s="4"/>
      <c r="N2660" s="4"/>
      <c r="AE2660" s="4"/>
    </row>
    <row r="2661" spans="1:31" x14ac:dyDescent="0.35">
      <c r="A2661" s="4"/>
      <c r="N2661" s="4"/>
      <c r="AE2661" s="4"/>
    </row>
    <row r="2662" spans="1:31" x14ac:dyDescent="0.35">
      <c r="A2662" s="4"/>
      <c r="N2662" s="4"/>
      <c r="AE2662" s="4"/>
    </row>
    <row r="2663" spans="1:31" x14ac:dyDescent="0.35">
      <c r="A2663" s="4"/>
      <c r="N2663" s="4"/>
      <c r="AE2663" s="4"/>
    </row>
    <row r="2664" spans="1:31" x14ac:dyDescent="0.35">
      <c r="A2664" s="4"/>
      <c r="N2664" s="4"/>
      <c r="AE2664" s="4"/>
    </row>
    <row r="2665" spans="1:31" x14ac:dyDescent="0.35">
      <c r="A2665" s="4"/>
      <c r="N2665" s="4"/>
      <c r="AE2665" s="4"/>
    </row>
    <row r="2666" spans="1:31" x14ac:dyDescent="0.35">
      <c r="A2666" s="4"/>
      <c r="N2666" s="4"/>
      <c r="AE2666" s="4"/>
    </row>
    <row r="2667" spans="1:31" x14ac:dyDescent="0.35">
      <c r="A2667" s="4"/>
      <c r="N2667" s="4"/>
      <c r="AE2667" s="4"/>
    </row>
    <row r="2668" spans="1:31" x14ac:dyDescent="0.35">
      <c r="A2668" s="4"/>
      <c r="N2668" s="4"/>
      <c r="AE2668" s="4"/>
    </row>
    <row r="2669" spans="1:31" x14ac:dyDescent="0.35">
      <c r="A2669" s="4"/>
      <c r="N2669" s="4"/>
      <c r="AE2669" s="4"/>
    </row>
    <row r="2670" spans="1:31" x14ac:dyDescent="0.35">
      <c r="A2670" s="4"/>
      <c r="N2670" s="4"/>
      <c r="AE2670" s="4"/>
    </row>
    <row r="2671" spans="1:31" x14ac:dyDescent="0.35">
      <c r="A2671" s="4"/>
      <c r="N2671" s="4"/>
      <c r="AE2671" s="4"/>
    </row>
    <row r="2672" spans="1:31" x14ac:dyDescent="0.35">
      <c r="A2672" s="4"/>
      <c r="N2672" s="4"/>
      <c r="AE2672" s="4"/>
    </row>
    <row r="2673" spans="1:31" x14ac:dyDescent="0.35">
      <c r="A2673" s="4"/>
      <c r="N2673" s="4"/>
      <c r="AE2673" s="4"/>
    </row>
    <row r="2674" spans="1:31" x14ac:dyDescent="0.35">
      <c r="A2674" s="4"/>
      <c r="N2674" s="4"/>
      <c r="AE2674" s="4"/>
    </row>
    <row r="2675" spans="1:31" x14ac:dyDescent="0.35">
      <c r="A2675" s="4"/>
      <c r="N2675" s="4"/>
      <c r="AE2675" s="4"/>
    </row>
    <row r="2676" spans="1:31" x14ac:dyDescent="0.35">
      <c r="A2676" s="4"/>
      <c r="N2676" s="4"/>
      <c r="AE2676" s="4"/>
    </row>
    <row r="2677" spans="1:31" x14ac:dyDescent="0.35">
      <c r="A2677" s="4"/>
      <c r="N2677" s="4"/>
      <c r="AE2677" s="4"/>
    </row>
    <row r="2678" spans="1:31" x14ac:dyDescent="0.35">
      <c r="A2678" s="4"/>
      <c r="N2678" s="4"/>
      <c r="AE2678" s="4"/>
    </row>
    <row r="2679" spans="1:31" x14ac:dyDescent="0.35">
      <c r="A2679" s="4"/>
      <c r="N2679" s="4"/>
      <c r="AE2679" s="4"/>
    </row>
    <row r="2680" spans="1:31" x14ac:dyDescent="0.35">
      <c r="A2680" s="4"/>
      <c r="N2680" s="4"/>
      <c r="AE2680" s="4"/>
    </row>
    <row r="2681" spans="1:31" x14ac:dyDescent="0.35">
      <c r="A2681" s="4"/>
      <c r="N2681" s="4"/>
      <c r="AE2681" s="4"/>
    </row>
    <row r="2682" spans="1:31" x14ac:dyDescent="0.35">
      <c r="A2682" s="4"/>
      <c r="N2682" s="4"/>
      <c r="AE2682" s="4"/>
    </row>
    <row r="2683" spans="1:31" x14ac:dyDescent="0.35">
      <c r="A2683" s="4"/>
      <c r="N2683" s="4"/>
      <c r="AE2683" s="4"/>
    </row>
    <row r="2684" spans="1:31" x14ac:dyDescent="0.35">
      <c r="A2684" s="4"/>
      <c r="N2684" s="4"/>
      <c r="AE2684" s="4"/>
    </row>
    <row r="2685" spans="1:31" x14ac:dyDescent="0.35">
      <c r="A2685" s="4"/>
      <c r="N2685" s="4"/>
      <c r="AE2685" s="4"/>
    </row>
    <row r="2686" spans="1:31" x14ac:dyDescent="0.35">
      <c r="A2686" s="4"/>
      <c r="N2686" s="4"/>
      <c r="AE2686" s="4"/>
    </row>
    <row r="2687" spans="1:31" x14ac:dyDescent="0.35">
      <c r="A2687" s="4"/>
      <c r="N2687" s="4"/>
      <c r="AE2687" s="4"/>
    </row>
    <row r="2688" spans="1:31" x14ac:dyDescent="0.35">
      <c r="A2688" s="4"/>
      <c r="N2688" s="4"/>
      <c r="AE2688" s="4"/>
    </row>
    <row r="2689" spans="1:31" x14ac:dyDescent="0.35">
      <c r="A2689" s="4"/>
      <c r="N2689" s="4"/>
      <c r="AE2689" s="4"/>
    </row>
    <row r="2690" spans="1:31" x14ac:dyDescent="0.35">
      <c r="A2690" s="4"/>
      <c r="N2690" s="4"/>
      <c r="AE2690" s="4"/>
    </row>
    <row r="2691" spans="1:31" x14ac:dyDescent="0.35">
      <c r="A2691" s="4"/>
      <c r="N2691" s="4"/>
      <c r="AE2691" s="4"/>
    </row>
    <row r="2692" spans="1:31" x14ac:dyDescent="0.35">
      <c r="A2692" s="4"/>
      <c r="N2692" s="4"/>
      <c r="AE2692" s="4"/>
    </row>
    <row r="2693" spans="1:31" x14ac:dyDescent="0.35">
      <c r="A2693" s="4"/>
      <c r="N2693" s="4"/>
      <c r="AE2693" s="4"/>
    </row>
    <row r="2694" spans="1:31" x14ac:dyDescent="0.35">
      <c r="A2694" s="4"/>
      <c r="N2694" s="4"/>
      <c r="AE2694" s="4"/>
    </row>
    <row r="2695" spans="1:31" x14ac:dyDescent="0.35">
      <c r="A2695" s="4"/>
      <c r="N2695" s="4"/>
      <c r="AE2695" s="4"/>
    </row>
    <row r="2696" spans="1:31" x14ac:dyDescent="0.35">
      <c r="A2696" s="4"/>
      <c r="N2696" s="4"/>
      <c r="AE2696" s="4"/>
    </row>
    <row r="2697" spans="1:31" x14ac:dyDescent="0.35">
      <c r="A2697" s="4"/>
      <c r="N2697" s="4"/>
      <c r="AE2697" s="4"/>
    </row>
    <row r="2698" spans="1:31" x14ac:dyDescent="0.35">
      <c r="A2698" s="4"/>
      <c r="N2698" s="4"/>
      <c r="AE2698" s="4"/>
    </row>
    <row r="2699" spans="1:31" x14ac:dyDescent="0.35">
      <c r="A2699" s="4"/>
      <c r="N2699" s="4"/>
      <c r="AE2699" s="4"/>
    </row>
    <row r="2700" spans="1:31" x14ac:dyDescent="0.35">
      <c r="A2700" s="4"/>
      <c r="N2700" s="4"/>
      <c r="AE2700" s="4"/>
    </row>
    <row r="2701" spans="1:31" x14ac:dyDescent="0.35">
      <c r="A2701" s="4"/>
      <c r="N2701" s="4"/>
      <c r="AE2701" s="4"/>
    </row>
    <row r="2702" spans="1:31" x14ac:dyDescent="0.35">
      <c r="A2702" s="4"/>
      <c r="N2702" s="4"/>
      <c r="AE2702" s="4"/>
    </row>
    <row r="2703" spans="1:31" x14ac:dyDescent="0.35">
      <c r="A2703" s="4"/>
      <c r="N2703" s="4"/>
      <c r="AE2703" s="4"/>
    </row>
    <row r="2704" spans="1:31" x14ac:dyDescent="0.35">
      <c r="A2704" s="4"/>
      <c r="N2704" s="4"/>
      <c r="AE2704" s="4"/>
    </row>
    <row r="2705" spans="1:31" x14ac:dyDescent="0.35">
      <c r="A2705" s="4"/>
      <c r="N2705" s="4"/>
      <c r="AE2705" s="4"/>
    </row>
    <row r="2706" spans="1:31" x14ac:dyDescent="0.35">
      <c r="A2706" s="4"/>
      <c r="N2706" s="4"/>
      <c r="AE2706" s="4"/>
    </row>
    <row r="2707" spans="1:31" x14ac:dyDescent="0.35">
      <c r="A2707" s="4"/>
      <c r="N2707" s="4"/>
      <c r="AE2707" s="4"/>
    </row>
    <row r="2708" spans="1:31" x14ac:dyDescent="0.35">
      <c r="A2708" s="4"/>
      <c r="N2708" s="4"/>
      <c r="AE2708" s="4"/>
    </row>
    <row r="2709" spans="1:31" x14ac:dyDescent="0.35">
      <c r="A2709" s="4"/>
      <c r="N2709" s="4"/>
      <c r="AE2709" s="4"/>
    </row>
    <row r="2710" spans="1:31" x14ac:dyDescent="0.35">
      <c r="A2710" s="4"/>
      <c r="N2710" s="4"/>
      <c r="AE2710" s="4"/>
    </row>
    <row r="2711" spans="1:31" x14ac:dyDescent="0.35">
      <c r="A2711" s="4"/>
      <c r="N2711" s="4"/>
      <c r="AE2711" s="4"/>
    </row>
    <row r="2712" spans="1:31" x14ac:dyDescent="0.35">
      <c r="A2712" s="4"/>
      <c r="N2712" s="4"/>
      <c r="AE2712" s="4"/>
    </row>
    <row r="2713" spans="1:31" x14ac:dyDescent="0.35">
      <c r="A2713" s="4"/>
      <c r="N2713" s="4"/>
      <c r="AE2713" s="4"/>
    </row>
    <row r="2714" spans="1:31" x14ac:dyDescent="0.35">
      <c r="A2714" s="4"/>
      <c r="N2714" s="4"/>
      <c r="AE2714" s="4"/>
    </row>
    <row r="2715" spans="1:31" x14ac:dyDescent="0.35">
      <c r="A2715" s="4"/>
      <c r="N2715" s="4"/>
      <c r="AE2715" s="4"/>
    </row>
    <row r="2716" spans="1:31" x14ac:dyDescent="0.35">
      <c r="A2716" s="4"/>
      <c r="N2716" s="4"/>
      <c r="AE2716" s="4"/>
    </row>
    <row r="2717" spans="1:31" x14ac:dyDescent="0.35">
      <c r="A2717" s="4"/>
      <c r="N2717" s="4"/>
      <c r="AE2717" s="4"/>
    </row>
    <row r="2718" spans="1:31" x14ac:dyDescent="0.35">
      <c r="A2718" s="4"/>
      <c r="N2718" s="4"/>
      <c r="AE2718" s="4"/>
    </row>
    <row r="2719" spans="1:31" x14ac:dyDescent="0.35">
      <c r="A2719" s="4"/>
      <c r="N2719" s="4"/>
      <c r="AE2719" s="4"/>
    </row>
    <row r="2720" spans="1:31" x14ac:dyDescent="0.35">
      <c r="A2720" s="4"/>
      <c r="N2720" s="4"/>
      <c r="AE2720" s="4"/>
    </row>
    <row r="2721" spans="1:31" x14ac:dyDescent="0.35">
      <c r="A2721" s="4"/>
      <c r="N2721" s="4"/>
      <c r="AE2721" s="4"/>
    </row>
    <row r="2722" spans="1:31" x14ac:dyDescent="0.35">
      <c r="A2722" s="4"/>
      <c r="N2722" s="4"/>
      <c r="AE2722" s="4"/>
    </row>
    <row r="2723" spans="1:31" x14ac:dyDescent="0.35">
      <c r="A2723" s="4"/>
      <c r="N2723" s="4"/>
      <c r="AE2723" s="4"/>
    </row>
    <row r="2724" spans="1:31" x14ac:dyDescent="0.35">
      <c r="A2724" s="4"/>
      <c r="N2724" s="4"/>
      <c r="AE2724" s="4"/>
    </row>
    <row r="2725" spans="1:31" x14ac:dyDescent="0.35">
      <c r="A2725" s="4"/>
      <c r="N2725" s="4"/>
      <c r="AE2725" s="4"/>
    </row>
    <row r="2726" spans="1:31" x14ac:dyDescent="0.35">
      <c r="A2726" s="4"/>
      <c r="N2726" s="4"/>
      <c r="AE2726" s="4"/>
    </row>
    <row r="2727" spans="1:31" x14ac:dyDescent="0.35">
      <c r="A2727" s="4"/>
      <c r="N2727" s="4"/>
      <c r="AE2727" s="4"/>
    </row>
    <row r="2728" spans="1:31" x14ac:dyDescent="0.35">
      <c r="A2728" s="4"/>
      <c r="N2728" s="4"/>
      <c r="AE2728" s="4"/>
    </row>
    <row r="2729" spans="1:31" x14ac:dyDescent="0.35">
      <c r="A2729" s="4"/>
      <c r="N2729" s="4"/>
      <c r="AE2729" s="4"/>
    </row>
    <row r="2730" spans="1:31" x14ac:dyDescent="0.35">
      <c r="A2730" s="4"/>
      <c r="N2730" s="4"/>
      <c r="AE2730" s="4"/>
    </row>
    <row r="2731" spans="1:31" x14ac:dyDescent="0.35">
      <c r="A2731" s="4"/>
      <c r="N2731" s="4"/>
      <c r="AE2731" s="4"/>
    </row>
    <row r="2732" spans="1:31" x14ac:dyDescent="0.35">
      <c r="A2732" s="4"/>
      <c r="N2732" s="4"/>
      <c r="AE2732" s="4"/>
    </row>
    <row r="2733" spans="1:31" x14ac:dyDescent="0.35">
      <c r="A2733" s="4"/>
      <c r="N2733" s="4"/>
      <c r="AE2733" s="4"/>
    </row>
    <row r="2734" spans="1:31" x14ac:dyDescent="0.35">
      <c r="A2734" s="4"/>
      <c r="N2734" s="4"/>
      <c r="AE2734" s="4"/>
    </row>
    <row r="2735" spans="1:31" x14ac:dyDescent="0.35">
      <c r="A2735" s="4"/>
      <c r="N2735" s="4"/>
      <c r="AE2735" s="4"/>
    </row>
    <row r="2736" spans="1:31" x14ac:dyDescent="0.35">
      <c r="A2736" s="4"/>
      <c r="N2736" s="4"/>
      <c r="AE2736" s="4"/>
    </row>
    <row r="2737" spans="1:31" x14ac:dyDescent="0.35">
      <c r="A2737" s="4"/>
      <c r="N2737" s="4"/>
      <c r="AE2737" s="4"/>
    </row>
    <row r="2738" spans="1:31" x14ac:dyDescent="0.35">
      <c r="A2738" s="4"/>
      <c r="N2738" s="4"/>
      <c r="AE2738" s="4"/>
    </row>
    <row r="2739" spans="1:31" x14ac:dyDescent="0.35">
      <c r="A2739" s="4"/>
      <c r="N2739" s="4"/>
      <c r="AE2739" s="4"/>
    </row>
    <row r="2740" spans="1:31" x14ac:dyDescent="0.35">
      <c r="A2740" s="4"/>
      <c r="N2740" s="4"/>
      <c r="AE2740" s="4"/>
    </row>
    <row r="2741" spans="1:31" x14ac:dyDescent="0.35">
      <c r="A2741" s="4"/>
      <c r="N2741" s="4"/>
      <c r="AE2741" s="4"/>
    </row>
    <row r="2742" spans="1:31" x14ac:dyDescent="0.35">
      <c r="A2742" s="4"/>
      <c r="N2742" s="4"/>
      <c r="AE2742" s="4"/>
    </row>
    <row r="2743" spans="1:31" x14ac:dyDescent="0.35">
      <c r="A2743" s="4"/>
      <c r="N2743" s="4"/>
      <c r="AE2743" s="4"/>
    </row>
    <row r="2744" spans="1:31" x14ac:dyDescent="0.35">
      <c r="A2744" s="4"/>
      <c r="N2744" s="4"/>
      <c r="AE2744" s="4"/>
    </row>
    <row r="2745" spans="1:31" x14ac:dyDescent="0.35">
      <c r="A2745" s="4"/>
      <c r="N2745" s="4"/>
      <c r="AE2745" s="4"/>
    </row>
    <row r="2746" spans="1:31" x14ac:dyDescent="0.35">
      <c r="A2746" s="4"/>
      <c r="N2746" s="4"/>
      <c r="AE2746" s="4"/>
    </row>
    <row r="2747" spans="1:31" x14ac:dyDescent="0.35">
      <c r="A2747" s="4"/>
      <c r="N2747" s="4"/>
      <c r="AE2747" s="4"/>
    </row>
    <row r="2748" spans="1:31" x14ac:dyDescent="0.35">
      <c r="A2748" s="4"/>
      <c r="N2748" s="4"/>
      <c r="AE2748" s="4"/>
    </row>
    <row r="2749" spans="1:31" x14ac:dyDescent="0.35">
      <c r="A2749" s="4"/>
      <c r="N2749" s="4"/>
      <c r="AE2749" s="4"/>
    </row>
    <row r="2750" spans="1:31" x14ac:dyDescent="0.35">
      <c r="A2750" s="4"/>
      <c r="N2750" s="4"/>
      <c r="AE2750" s="4"/>
    </row>
    <row r="2751" spans="1:31" x14ac:dyDescent="0.35">
      <c r="A2751" s="4"/>
      <c r="N2751" s="4"/>
      <c r="AE2751" s="4"/>
    </row>
    <row r="2752" spans="1:31" x14ac:dyDescent="0.35">
      <c r="A2752" s="4"/>
      <c r="N2752" s="4"/>
      <c r="AE2752" s="4"/>
    </row>
    <row r="2753" spans="1:31" x14ac:dyDescent="0.35">
      <c r="A2753" s="4"/>
      <c r="N2753" s="4"/>
      <c r="AE2753" s="4"/>
    </row>
    <row r="2754" spans="1:31" x14ac:dyDescent="0.35">
      <c r="A2754" s="4"/>
      <c r="N2754" s="4"/>
      <c r="AE2754" s="4"/>
    </row>
    <row r="2755" spans="1:31" x14ac:dyDescent="0.35">
      <c r="A2755" s="4"/>
      <c r="N2755" s="4"/>
      <c r="AE2755" s="4"/>
    </row>
    <row r="2756" spans="1:31" x14ac:dyDescent="0.35">
      <c r="A2756" s="4"/>
      <c r="N2756" s="4"/>
      <c r="AE2756" s="4"/>
    </row>
    <row r="2757" spans="1:31" x14ac:dyDescent="0.35">
      <c r="A2757" s="4"/>
      <c r="N2757" s="4"/>
      <c r="AE2757" s="4"/>
    </row>
    <row r="2758" spans="1:31" x14ac:dyDescent="0.35">
      <c r="A2758" s="4"/>
      <c r="N2758" s="4"/>
      <c r="AE2758" s="4"/>
    </row>
    <row r="2759" spans="1:31" x14ac:dyDescent="0.35">
      <c r="A2759" s="4"/>
      <c r="N2759" s="4"/>
      <c r="AE2759" s="4"/>
    </row>
    <row r="2760" spans="1:31" x14ac:dyDescent="0.35">
      <c r="A2760" s="4"/>
      <c r="N2760" s="4"/>
      <c r="AE2760" s="4"/>
    </row>
    <row r="2761" spans="1:31" x14ac:dyDescent="0.35">
      <c r="A2761" s="4"/>
      <c r="N2761" s="4"/>
      <c r="AE2761" s="4"/>
    </row>
    <row r="2762" spans="1:31" x14ac:dyDescent="0.35">
      <c r="A2762" s="4"/>
      <c r="N2762" s="4"/>
      <c r="AE2762" s="4"/>
    </row>
    <row r="2763" spans="1:31" x14ac:dyDescent="0.35">
      <c r="A2763" s="4"/>
      <c r="N2763" s="4"/>
      <c r="AE2763" s="4"/>
    </row>
    <row r="2764" spans="1:31" x14ac:dyDescent="0.35">
      <c r="A2764" s="4"/>
      <c r="N2764" s="4"/>
      <c r="AE2764" s="4"/>
    </row>
    <row r="2765" spans="1:31" x14ac:dyDescent="0.35">
      <c r="A2765" s="4"/>
      <c r="N2765" s="4"/>
      <c r="AE2765" s="4"/>
    </row>
    <row r="2766" spans="1:31" x14ac:dyDescent="0.35">
      <c r="A2766" s="4"/>
      <c r="N2766" s="4"/>
      <c r="AE2766" s="4"/>
    </row>
    <row r="2767" spans="1:31" x14ac:dyDescent="0.35">
      <c r="A2767" s="4"/>
      <c r="N2767" s="4"/>
      <c r="AE2767" s="4"/>
    </row>
    <row r="2768" spans="1:31" x14ac:dyDescent="0.35">
      <c r="A2768" s="4"/>
      <c r="N2768" s="4"/>
      <c r="AE2768" s="4"/>
    </row>
    <row r="2769" spans="1:31" x14ac:dyDescent="0.35">
      <c r="A2769" s="4"/>
      <c r="N2769" s="4"/>
      <c r="AE2769" s="4"/>
    </row>
    <row r="2770" spans="1:31" x14ac:dyDescent="0.35">
      <c r="A2770" s="4"/>
      <c r="N2770" s="4"/>
      <c r="AE2770" s="4"/>
    </row>
    <row r="2771" spans="1:31" x14ac:dyDescent="0.35">
      <c r="A2771" s="4"/>
      <c r="N2771" s="4"/>
      <c r="AE2771" s="4"/>
    </row>
    <row r="2772" spans="1:31" x14ac:dyDescent="0.35">
      <c r="A2772" s="4"/>
      <c r="N2772" s="4"/>
      <c r="AE2772" s="4"/>
    </row>
    <row r="2773" spans="1:31" x14ac:dyDescent="0.35">
      <c r="A2773" s="4"/>
      <c r="N2773" s="4"/>
      <c r="AE2773" s="4"/>
    </row>
    <row r="2774" spans="1:31" x14ac:dyDescent="0.35">
      <c r="A2774" s="4"/>
      <c r="N2774" s="4"/>
      <c r="AE2774" s="4"/>
    </row>
    <row r="2775" spans="1:31" x14ac:dyDescent="0.35">
      <c r="A2775" s="4"/>
      <c r="N2775" s="4"/>
      <c r="AE2775" s="4"/>
    </row>
    <row r="2776" spans="1:31" x14ac:dyDescent="0.35">
      <c r="A2776" s="4"/>
      <c r="N2776" s="4"/>
      <c r="AE2776" s="4"/>
    </row>
    <row r="2777" spans="1:31" x14ac:dyDescent="0.35">
      <c r="A2777" s="4"/>
      <c r="N2777" s="4"/>
      <c r="AE2777" s="4"/>
    </row>
    <row r="2778" spans="1:31" x14ac:dyDescent="0.35">
      <c r="A2778" s="4"/>
      <c r="N2778" s="4"/>
      <c r="AE2778" s="4"/>
    </row>
    <row r="2779" spans="1:31" x14ac:dyDescent="0.35">
      <c r="A2779" s="4"/>
      <c r="N2779" s="4"/>
      <c r="AE2779" s="4"/>
    </row>
    <row r="2780" spans="1:31" x14ac:dyDescent="0.35">
      <c r="A2780" s="4"/>
      <c r="N2780" s="4"/>
      <c r="AE2780" s="4"/>
    </row>
    <row r="2781" spans="1:31" x14ac:dyDescent="0.35">
      <c r="A2781" s="4"/>
      <c r="N2781" s="4"/>
      <c r="AE2781" s="4"/>
    </row>
    <row r="2782" spans="1:31" x14ac:dyDescent="0.35">
      <c r="A2782" s="4"/>
      <c r="N2782" s="4"/>
      <c r="AE2782" s="4"/>
    </row>
    <row r="2783" spans="1:31" x14ac:dyDescent="0.35">
      <c r="A2783" s="4"/>
      <c r="N2783" s="4"/>
      <c r="AE2783" s="4"/>
    </row>
    <row r="2784" spans="1:31" x14ac:dyDescent="0.35">
      <c r="A2784" s="4"/>
      <c r="N2784" s="4"/>
      <c r="AE2784" s="4"/>
    </row>
    <row r="2785" spans="1:31" x14ac:dyDescent="0.35">
      <c r="A2785" s="4"/>
      <c r="N2785" s="4"/>
      <c r="AE2785" s="4"/>
    </row>
    <row r="2786" spans="1:31" x14ac:dyDescent="0.35">
      <c r="A2786" s="4"/>
      <c r="N2786" s="4"/>
      <c r="AE2786" s="4"/>
    </row>
    <row r="2787" spans="1:31" x14ac:dyDescent="0.35">
      <c r="A2787" s="4"/>
      <c r="N2787" s="4"/>
      <c r="AE2787" s="4"/>
    </row>
    <row r="2788" spans="1:31" x14ac:dyDescent="0.35">
      <c r="A2788" s="4"/>
      <c r="N2788" s="4"/>
      <c r="AE2788" s="4"/>
    </row>
    <row r="2789" spans="1:31" x14ac:dyDescent="0.35">
      <c r="A2789" s="4"/>
      <c r="N2789" s="4"/>
      <c r="AE2789" s="4"/>
    </row>
    <row r="2790" spans="1:31" x14ac:dyDescent="0.35">
      <c r="A2790" s="4"/>
      <c r="N2790" s="4"/>
      <c r="AE2790" s="4"/>
    </row>
    <row r="2791" spans="1:31" x14ac:dyDescent="0.35">
      <c r="A2791" s="4"/>
      <c r="N2791" s="4"/>
      <c r="AE2791" s="4"/>
    </row>
    <row r="2792" spans="1:31" x14ac:dyDescent="0.35">
      <c r="A2792" s="4"/>
      <c r="N2792" s="4"/>
      <c r="AE2792" s="4"/>
    </row>
    <row r="2793" spans="1:31" x14ac:dyDescent="0.35">
      <c r="A2793" s="4"/>
      <c r="N2793" s="4"/>
      <c r="AE2793" s="4"/>
    </row>
    <row r="2794" spans="1:31" x14ac:dyDescent="0.35">
      <c r="A2794" s="4"/>
      <c r="N2794" s="4"/>
      <c r="AE2794" s="4"/>
    </row>
    <row r="2795" spans="1:31" x14ac:dyDescent="0.35">
      <c r="A2795" s="4"/>
      <c r="N2795" s="4"/>
      <c r="AE2795" s="4"/>
    </row>
    <row r="2796" spans="1:31" x14ac:dyDescent="0.35">
      <c r="A2796" s="4"/>
      <c r="N2796" s="4"/>
      <c r="AE2796" s="4"/>
    </row>
    <row r="2797" spans="1:31" x14ac:dyDescent="0.35">
      <c r="A2797" s="4"/>
      <c r="N2797" s="4"/>
      <c r="AE2797" s="4"/>
    </row>
    <row r="2798" spans="1:31" x14ac:dyDescent="0.35">
      <c r="A2798" s="4"/>
      <c r="N2798" s="4"/>
      <c r="AE2798" s="4"/>
    </row>
    <row r="2799" spans="1:31" x14ac:dyDescent="0.35">
      <c r="A2799" s="4"/>
      <c r="N2799" s="4"/>
      <c r="AE2799" s="4"/>
    </row>
    <row r="2800" spans="1:31" x14ac:dyDescent="0.35">
      <c r="A2800" s="4"/>
      <c r="N2800" s="4"/>
      <c r="AE2800" s="4"/>
    </row>
    <row r="2801" spans="1:31" x14ac:dyDescent="0.35">
      <c r="A2801" s="4"/>
      <c r="N2801" s="4"/>
      <c r="AE2801" s="4"/>
    </row>
    <row r="2802" spans="1:31" x14ac:dyDescent="0.35">
      <c r="A2802" s="4"/>
      <c r="N2802" s="4"/>
      <c r="AE2802" s="4"/>
    </row>
    <row r="2803" spans="1:31" x14ac:dyDescent="0.35">
      <c r="A2803" s="4"/>
      <c r="N2803" s="4"/>
      <c r="AE2803" s="4"/>
    </row>
    <row r="2804" spans="1:31" x14ac:dyDescent="0.35">
      <c r="A2804" s="4"/>
      <c r="N2804" s="4"/>
      <c r="AE2804" s="4"/>
    </row>
    <row r="2805" spans="1:31" x14ac:dyDescent="0.35">
      <c r="A2805" s="4"/>
      <c r="N2805" s="4"/>
      <c r="AE2805" s="4"/>
    </row>
    <row r="2806" spans="1:31" x14ac:dyDescent="0.35">
      <c r="A2806" s="4"/>
      <c r="N2806" s="4"/>
      <c r="AE2806" s="4"/>
    </row>
    <row r="2807" spans="1:31" x14ac:dyDescent="0.35">
      <c r="A2807" s="4"/>
      <c r="N2807" s="4"/>
      <c r="AE2807" s="4"/>
    </row>
    <row r="2808" spans="1:31" x14ac:dyDescent="0.35">
      <c r="A2808" s="4"/>
      <c r="N2808" s="4"/>
      <c r="AE2808" s="4"/>
    </row>
    <row r="2809" spans="1:31" x14ac:dyDescent="0.35">
      <c r="A2809" s="4"/>
      <c r="N2809" s="4"/>
      <c r="AE2809" s="4"/>
    </row>
    <row r="2810" spans="1:31" x14ac:dyDescent="0.35">
      <c r="A2810" s="4"/>
      <c r="N2810" s="4"/>
      <c r="AE2810" s="4"/>
    </row>
    <row r="2811" spans="1:31" x14ac:dyDescent="0.35">
      <c r="A2811" s="4"/>
      <c r="N2811" s="4"/>
      <c r="AE2811" s="4"/>
    </row>
    <row r="2812" spans="1:31" x14ac:dyDescent="0.35">
      <c r="A2812" s="4"/>
      <c r="N2812" s="4"/>
      <c r="AE2812" s="4"/>
    </row>
    <row r="2813" spans="1:31" x14ac:dyDescent="0.35">
      <c r="A2813" s="4"/>
      <c r="N2813" s="4"/>
      <c r="AE2813" s="4"/>
    </row>
    <row r="2814" spans="1:31" x14ac:dyDescent="0.35">
      <c r="A2814" s="4"/>
      <c r="N2814" s="4"/>
      <c r="AE2814" s="4"/>
    </row>
    <row r="2815" spans="1:31" x14ac:dyDescent="0.35">
      <c r="A2815" s="4"/>
      <c r="N2815" s="4"/>
      <c r="AE2815" s="4"/>
    </row>
    <row r="2816" spans="1:31" x14ac:dyDescent="0.35">
      <c r="A2816" s="4"/>
      <c r="N2816" s="4"/>
      <c r="AE2816" s="4"/>
    </row>
    <row r="2817" spans="1:31" x14ac:dyDescent="0.35">
      <c r="A2817" s="4"/>
      <c r="N2817" s="4"/>
      <c r="AE2817" s="4"/>
    </row>
    <row r="2818" spans="1:31" x14ac:dyDescent="0.35">
      <c r="A2818" s="4"/>
      <c r="N2818" s="4"/>
      <c r="AE2818" s="4"/>
    </row>
    <row r="2819" spans="1:31" x14ac:dyDescent="0.35">
      <c r="A2819" s="4"/>
      <c r="N2819" s="4"/>
      <c r="AE2819" s="4"/>
    </row>
    <row r="2820" spans="1:31" x14ac:dyDescent="0.35">
      <c r="A2820" s="4"/>
      <c r="N2820" s="4"/>
      <c r="AE2820" s="4"/>
    </row>
    <row r="2821" spans="1:31" x14ac:dyDescent="0.35">
      <c r="A2821" s="4"/>
      <c r="N2821" s="4"/>
      <c r="AE2821" s="4"/>
    </row>
    <row r="2822" spans="1:31" x14ac:dyDescent="0.35">
      <c r="A2822" s="4"/>
      <c r="N2822" s="4"/>
      <c r="AE2822" s="4"/>
    </row>
    <row r="2823" spans="1:31" x14ac:dyDescent="0.35">
      <c r="A2823" s="4"/>
      <c r="N2823" s="4"/>
      <c r="AE2823" s="4"/>
    </row>
    <row r="2824" spans="1:31" x14ac:dyDescent="0.35">
      <c r="A2824" s="4"/>
      <c r="N2824" s="4"/>
      <c r="AE2824" s="4"/>
    </row>
    <row r="2825" spans="1:31" x14ac:dyDescent="0.35">
      <c r="A2825" s="4"/>
      <c r="N2825" s="4"/>
      <c r="AE2825" s="4"/>
    </row>
    <row r="2826" spans="1:31" x14ac:dyDescent="0.35">
      <c r="A2826" s="4"/>
      <c r="N2826" s="4"/>
      <c r="AE2826" s="4"/>
    </row>
    <row r="2827" spans="1:31" x14ac:dyDescent="0.35">
      <c r="A2827" s="4"/>
      <c r="N2827" s="4"/>
      <c r="AE2827" s="4"/>
    </row>
    <row r="2828" spans="1:31" x14ac:dyDescent="0.35">
      <c r="A2828" s="4"/>
      <c r="N2828" s="4"/>
      <c r="AE2828" s="4"/>
    </row>
    <row r="2829" spans="1:31" x14ac:dyDescent="0.35">
      <c r="A2829" s="4"/>
      <c r="N2829" s="4"/>
      <c r="AE2829" s="4"/>
    </row>
    <row r="2830" spans="1:31" x14ac:dyDescent="0.35">
      <c r="A2830" s="4"/>
      <c r="N2830" s="4"/>
      <c r="AE2830" s="4"/>
    </row>
    <row r="2831" spans="1:31" x14ac:dyDescent="0.35">
      <c r="A2831" s="4"/>
      <c r="N2831" s="4"/>
      <c r="AE2831" s="4"/>
    </row>
    <row r="2832" spans="1:31" x14ac:dyDescent="0.35">
      <c r="A2832" s="4"/>
      <c r="N2832" s="4"/>
      <c r="AE2832" s="4"/>
    </row>
    <row r="2833" spans="1:31" x14ac:dyDescent="0.35">
      <c r="A2833" s="4"/>
      <c r="N2833" s="4"/>
      <c r="AE2833" s="4"/>
    </row>
    <row r="2834" spans="1:31" x14ac:dyDescent="0.35">
      <c r="A2834" s="4"/>
      <c r="N2834" s="4"/>
      <c r="AE2834" s="4"/>
    </row>
    <row r="2835" spans="1:31" x14ac:dyDescent="0.35">
      <c r="A2835" s="4"/>
      <c r="N2835" s="4"/>
      <c r="AE2835" s="4"/>
    </row>
    <row r="2836" spans="1:31" x14ac:dyDescent="0.35">
      <c r="A2836" s="4"/>
      <c r="N2836" s="4"/>
      <c r="AE2836" s="4"/>
    </row>
    <row r="2837" spans="1:31" x14ac:dyDescent="0.35">
      <c r="A2837" s="4"/>
      <c r="N2837" s="4"/>
      <c r="AE2837" s="4"/>
    </row>
    <row r="2838" spans="1:31" x14ac:dyDescent="0.35">
      <c r="A2838" s="4"/>
      <c r="N2838" s="4"/>
      <c r="AE2838" s="4"/>
    </row>
    <row r="2839" spans="1:31" x14ac:dyDescent="0.35">
      <c r="A2839" s="4"/>
      <c r="N2839" s="4"/>
      <c r="AE2839" s="4"/>
    </row>
    <row r="2840" spans="1:31" x14ac:dyDescent="0.35">
      <c r="A2840" s="4"/>
      <c r="N2840" s="4"/>
      <c r="AE2840" s="4"/>
    </row>
    <row r="2841" spans="1:31" x14ac:dyDescent="0.35">
      <c r="A2841" s="4"/>
      <c r="N2841" s="4"/>
      <c r="AE2841" s="4"/>
    </row>
    <row r="2842" spans="1:31" x14ac:dyDescent="0.35">
      <c r="A2842" s="4"/>
      <c r="N2842" s="4"/>
      <c r="AE2842" s="4"/>
    </row>
    <row r="2843" spans="1:31" x14ac:dyDescent="0.35">
      <c r="A2843" s="4"/>
      <c r="N2843" s="4"/>
      <c r="AE2843" s="4"/>
    </row>
    <row r="2844" spans="1:31" x14ac:dyDescent="0.35">
      <c r="A2844" s="4"/>
      <c r="N2844" s="4"/>
      <c r="AE2844" s="4"/>
    </row>
    <row r="2845" spans="1:31" x14ac:dyDescent="0.35">
      <c r="A2845" s="4"/>
      <c r="N2845" s="4"/>
      <c r="AE2845" s="4"/>
    </row>
    <row r="2846" spans="1:31" x14ac:dyDescent="0.35">
      <c r="A2846" s="4"/>
      <c r="N2846" s="4"/>
      <c r="AE2846" s="4"/>
    </row>
    <row r="2847" spans="1:31" x14ac:dyDescent="0.35">
      <c r="A2847" s="4"/>
      <c r="N2847" s="4"/>
      <c r="AE2847" s="4"/>
    </row>
    <row r="2848" spans="1:31" x14ac:dyDescent="0.35">
      <c r="A2848" s="4"/>
      <c r="N2848" s="4"/>
      <c r="AE2848" s="4"/>
    </row>
    <row r="2849" spans="1:31" x14ac:dyDescent="0.35">
      <c r="A2849" s="4"/>
      <c r="N2849" s="4"/>
      <c r="AE2849" s="4"/>
    </row>
    <row r="2850" spans="1:31" x14ac:dyDescent="0.35">
      <c r="A2850" s="4"/>
      <c r="N2850" s="4"/>
      <c r="AE2850" s="4"/>
    </row>
    <row r="2851" spans="1:31" x14ac:dyDescent="0.35">
      <c r="A2851" s="4"/>
      <c r="N2851" s="4"/>
      <c r="AE2851" s="4"/>
    </row>
    <row r="2852" spans="1:31" x14ac:dyDescent="0.35">
      <c r="A2852" s="4"/>
      <c r="N2852" s="4"/>
      <c r="AE2852" s="4"/>
    </row>
    <row r="2853" spans="1:31" x14ac:dyDescent="0.35">
      <c r="A2853" s="4"/>
      <c r="N2853" s="4"/>
      <c r="AE2853" s="4"/>
    </row>
    <row r="2854" spans="1:31" x14ac:dyDescent="0.35">
      <c r="A2854" s="4"/>
      <c r="N2854" s="4"/>
      <c r="AE2854" s="4"/>
    </row>
    <row r="2855" spans="1:31" x14ac:dyDescent="0.35">
      <c r="A2855" s="4"/>
      <c r="N2855" s="4"/>
      <c r="AE2855" s="4"/>
    </row>
    <row r="2856" spans="1:31" x14ac:dyDescent="0.35">
      <c r="A2856" s="4"/>
      <c r="N2856" s="4"/>
      <c r="AE2856" s="4"/>
    </row>
    <row r="2857" spans="1:31" x14ac:dyDescent="0.35">
      <c r="A2857" s="4"/>
      <c r="N2857" s="4"/>
      <c r="AE2857" s="4"/>
    </row>
    <row r="2858" spans="1:31" x14ac:dyDescent="0.35">
      <c r="A2858" s="4"/>
      <c r="N2858" s="4"/>
      <c r="AE2858" s="4"/>
    </row>
    <row r="2859" spans="1:31" x14ac:dyDescent="0.35">
      <c r="A2859" s="4"/>
      <c r="N2859" s="4"/>
      <c r="AE2859" s="4"/>
    </row>
    <row r="2860" spans="1:31" x14ac:dyDescent="0.35">
      <c r="A2860" s="4"/>
      <c r="N2860" s="4"/>
      <c r="AE2860" s="4"/>
    </row>
    <row r="2861" spans="1:31" x14ac:dyDescent="0.35">
      <c r="A2861" s="4"/>
      <c r="N2861" s="4"/>
      <c r="AE2861" s="4"/>
    </row>
    <row r="2862" spans="1:31" x14ac:dyDescent="0.35">
      <c r="A2862" s="4"/>
      <c r="N2862" s="4"/>
      <c r="AE2862" s="4"/>
    </row>
    <row r="2863" spans="1:31" x14ac:dyDescent="0.35">
      <c r="A2863" s="4"/>
      <c r="N2863" s="4"/>
      <c r="AE2863" s="4"/>
    </row>
    <row r="2864" spans="1:31" x14ac:dyDescent="0.35">
      <c r="A2864" s="4"/>
      <c r="N2864" s="4"/>
      <c r="AE2864" s="4"/>
    </row>
    <row r="2865" spans="1:31" x14ac:dyDescent="0.35">
      <c r="A2865" s="4"/>
      <c r="N2865" s="4"/>
      <c r="AE2865" s="4"/>
    </row>
    <row r="2866" spans="1:31" x14ac:dyDescent="0.35">
      <c r="A2866" s="4"/>
      <c r="N2866" s="4"/>
      <c r="AE2866" s="4"/>
    </row>
    <row r="2867" spans="1:31" x14ac:dyDescent="0.35">
      <c r="A2867" s="4"/>
      <c r="N2867" s="4"/>
      <c r="AE2867" s="4"/>
    </row>
    <row r="2868" spans="1:31" x14ac:dyDescent="0.35">
      <c r="A2868" s="4"/>
      <c r="N2868" s="4"/>
      <c r="AE2868" s="4"/>
    </row>
    <row r="2869" spans="1:31" x14ac:dyDescent="0.35">
      <c r="A2869" s="4"/>
      <c r="N2869" s="4"/>
      <c r="AE2869" s="4"/>
    </row>
    <row r="2870" spans="1:31" x14ac:dyDescent="0.35">
      <c r="A2870" s="4"/>
      <c r="N2870" s="4"/>
      <c r="AE2870" s="4"/>
    </row>
    <row r="2871" spans="1:31" x14ac:dyDescent="0.35">
      <c r="A2871" s="4"/>
      <c r="N2871" s="4"/>
      <c r="AE2871" s="4"/>
    </row>
    <row r="2872" spans="1:31" x14ac:dyDescent="0.35">
      <c r="A2872" s="4"/>
      <c r="N2872" s="4"/>
      <c r="AE2872" s="4"/>
    </row>
    <row r="2873" spans="1:31" x14ac:dyDescent="0.35">
      <c r="A2873" s="4"/>
      <c r="N2873" s="4"/>
      <c r="AE2873" s="4"/>
    </row>
    <row r="2874" spans="1:31" x14ac:dyDescent="0.35">
      <c r="A2874" s="4"/>
      <c r="N2874" s="4"/>
      <c r="AE2874" s="4"/>
    </row>
    <row r="2875" spans="1:31" x14ac:dyDescent="0.35">
      <c r="A2875" s="4"/>
      <c r="N2875" s="4"/>
      <c r="AE2875" s="4"/>
    </row>
    <row r="2876" spans="1:31" x14ac:dyDescent="0.35">
      <c r="A2876" s="4"/>
      <c r="N2876" s="4"/>
      <c r="AE2876" s="4"/>
    </row>
    <row r="2877" spans="1:31" x14ac:dyDescent="0.35">
      <c r="A2877" s="4"/>
      <c r="N2877" s="4"/>
      <c r="AE2877" s="4"/>
    </row>
    <row r="2878" spans="1:31" x14ac:dyDescent="0.35">
      <c r="A2878" s="4"/>
      <c r="N2878" s="4"/>
      <c r="AE2878" s="4"/>
    </row>
    <row r="2879" spans="1:31" x14ac:dyDescent="0.35">
      <c r="A2879" s="4"/>
      <c r="N2879" s="4"/>
      <c r="AE2879" s="4"/>
    </row>
    <row r="2880" spans="1:31" x14ac:dyDescent="0.35">
      <c r="A2880" s="4"/>
      <c r="N2880" s="4"/>
      <c r="AE2880" s="4"/>
    </row>
    <row r="2881" spans="1:31" x14ac:dyDescent="0.35">
      <c r="A2881" s="4"/>
      <c r="N2881" s="4"/>
      <c r="AE2881" s="4"/>
    </row>
    <row r="2882" spans="1:31" x14ac:dyDescent="0.35">
      <c r="A2882" s="4"/>
      <c r="N2882" s="4"/>
      <c r="AE2882" s="4"/>
    </row>
    <row r="2883" spans="1:31" x14ac:dyDescent="0.35">
      <c r="A2883" s="4"/>
      <c r="N2883" s="4"/>
      <c r="AE2883" s="4"/>
    </row>
    <row r="2884" spans="1:31" x14ac:dyDescent="0.35">
      <c r="A2884" s="4"/>
      <c r="N2884" s="4"/>
      <c r="AE2884" s="4"/>
    </row>
    <row r="2885" spans="1:31" x14ac:dyDescent="0.35">
      <c r="A2885" s="4"/>
      <c r="N2885" s="4"/>
      <c r="AE2885" s="4"/>
    </row>
    <row r="2886" spans="1:31" x14ac:dyDescent="0.35">
      <c r="A2886" s="4"/>
      <c r="N2886" s="4"/>
      <c r="AE2886" s="4"/>
    </row>
    <row r="2887" spans="1:31" x14ac:dyDescent="0.35">
      <c r="A2887" s="4"/>
      <c r="N2887" s="4"/>
      <c r="AE2887" s="4"/>
    </row>
    <row r="2888" spans="1:31" x14ac:dyDescent="0.35">
      <c r="A2888" s="4"/>
      <c r="N2888" s="4"/>
      <c r="AE2888" s="4"/>
    </row>
    <row r="2889" spans="1:31" x14ac:dyDescent="0.35">
      <c r="A2889" s="4"/>
      <c r="N2889" s="4"/>
      <c r="AE2889" s="4"/>
    </row>
    <row r="2890" spans="1:31" x14ac:dyDescent="0.35">
      <c r="A2890" s="4"/>
      <c r="N2890" s="4"/>
      <c r="AE2890" s="4"/>
    </row>
    <row r="2891" spans="1:31" x14ac:dyDescent="0.35">
      <c r="A2891" s="4"/>
      <c r="N2891" s="4"/>
      <c r="AE2891" s="4"/>
    </row>
    <row r="2892" spans="1:31" x14ac:dyDescent="0.35">
      <c r="A2892" s="4"/>
      <c r="N2892" s="4"/>
      <c r="AE2892" s="4"/>
    </row>
    <row r="2893" spans="1:31" x14ac:dyDescent="0.35">
      <c r="A2893" s="4"/>
      <c r="N2893" s="4"/>
      <c r="AE2893" s="4"/>
    </row>
    <row r="2894" spans="1:31" x14ac:dyDescent="0.35">
      <c r="A2894" s="4"/>
      <c r="N2894" s="4"/>
      <c r="AE2894" s="4"/>
    </row>
    <row r="2895" spans="1:31" x14ac:dyDescent="0.35">
      <c r="A2895" s="4"/>
      <c r="N2895" s="4"/>
      <c r="AE2895" s="4"/>
    </row>
    <row r="2896" spans="1:31" x14ac:dyDescent="0.35">
      <c r="A2896" s="4"/>
      <c r="N2896" s="4"/>
      <c r="AE2896" s="4"/>
    </row>
    <row r="2897" spans="1:31" x14ac:dyDescent="0.35">
      <c r="A2897" s="4"/>
      <c r="N2897" s="4"/>
      <c r="AE2897" s="4"/>
    </row>
    <row r="2898" spans="1:31" x14ac:dyDescent="0.35">
      <c r="A2898" s="4"/>
      <c r="N2898" s="4"/>
      <c r="AE2898" s="4"/>
    </row>
    <row r="2899" spans="1:31" x14ac:dyDescent="0.35">
      <c r="A2899" s="4"/>
      <c r="N2899" s="4"/>
      <c r="AE2899" s="4"/>
    </row>
    <row r="2900" spans="1:31" x14ac:dyDescent="0.35">
      <c r="A2900" s="4"/>
      <c r="N2900" s="4"/>
      <c r="AE2900" s="4"/>
    </row>
    <row r="2901" spans="1:31" x14ac:dyDescent="0.35">
      <c r="A2901" s="4"/>
      <c r="N2901" s="4"/>
      <c r="AE2901" s="4"/>
    </row>
    <row r="2902" spans="1:31" x14ac:dyDescent="0.35">
      <c r="A2902" s="4"/>
      <c r="N2902" s="4"/>
      <c r="AE2902" s="4"/>
    </row>
    <row r="2903" spans="1:31" x14ac:dyDescent="0.35">
      <c r="A2903" s="4"/>
      <c r="N2903" s="4"/>
      <c r="AE2903" s="4"/>
    </row>
    <row r="2904" spans="1:31" x14ac:dyDescent="0.35">
      <c r="A2904" s="4"/>
      <c r="N2904" s="4"/>
      <c r="AE2904" s="4"/>
    </row>
    <row r="2905" spans="1:31" x14ac:dyDescent="0.35">
      <c r="A2905" s="4"/>
      <c r="N2905" s="4"/>
      <c r="AE2905" s="4"/>
    </row>
    <row r="2906" spans="1:31" x14ac:dyDescent="0.35">
      <c r="A2906" s="4"/>
      <c r="N2906" s="4"/>
      <c r="AE2906" s="4"/>
    </row>
    <row r="2907" spans="1:31" x14ac:dyDescent="0.35">
      <c r="A2907" s="4"/>
      <c r="N2907" s="4"/>
      <c r="AE2907" s="4"/>
    </row>
    <row r="2908" spans="1:31" x14ac:dyDescent="0.35">
      <c r="A2908" s="4"/>
      <c r="N2908" s="4"/>
      <c r="AE2908" s="4"/>
    </row>
    <row r="2909" spans="1:31" x14ac:dyDescent="0.35">
      <c r="A2909" s="4"/>
      <c r="N2909" s="4"/>
      <c r="AE2909" s="4"/>
    </row>
    <row r="2910" spans="1:31" x14ac:dyDescent="0.35">
      <c r="A2910" s="4"/>
      <c r="N2910" s="4"/>
      <c r="AE2910" s="4"/>
    </row>
    <row r="2911" spans="1:31" x14ac:dyDescent="0.35">
      <c r="A2911" s="4"/>
      <c r="N2911" s="4"/>
      <c r="AE2911" s="4"/>
    </row>
    <row r="2912" spans="1:31" x14ac:dyDescent="0.35">
      <c r="A2912" s="4"/>
      <c r="N2912" s="4"/>
      <c r="AE2912" s="4"/>
    </row>
    <row r="2913" spans="1:31" x14ac:dyDescent="0.35">
      <c r="A2913" s="4"/>
      <c r="N2913" s="4"/>
      <c r="AE2913" s="4"/>
    </row>
    <row r="2914" spans="1:31" x14ac:dyDescent="0.35">
      <c r="A2914" s="4"/>
      <c r="N2914" s="4"/>
      <c r="AE2914" s="4"/>
    </row>
    <row r="2915" spans="1:31" x14ac:dyDescent="0.35">
      <c r="A2915" s="4"/>
      <c r="N2915" s="4"/>
      <c r="AE2915" s="4"/>
    </row>
    <row r="2916" spans="1:31" x14ac:dyDescent="0.35">
      <c r="A2916" s="4"/>
      <c r="N2916" s="4"/>
      <c r="AE2916" s="4"/>
    </row>
    <row r="2917" spans="1:31" x14ac:dyDescent="0.35">
      <c r="A2917" s="4"/>
      <c r="N2917" s="4"/>
      <c r="AE2917" s="4"/>
    </row>
    <row r="2918" spans="1:31" x14ac:dyDescent="0.35">
      <c r="A2918" s="4"/>
      <c r="N2918" s="4"/>
      <c r="AE2918" s="4"/>
    </row>
    <row r="2919" spans="1:31" x14ac:dyDescent="0.35">
      <c r="A2919" s="4"/>
      <c r="N2919" s="4"/>
      <c r="AE2919" s="4"/>
    </row>
    <row r="2920" spans="1:31" x14ac:dyDescent="0.35">
      <c r="A2920" s="4"/>
      <c r="N2920" s="4"/>
      <c r="AE2920" s="4"/>
    </row>
    <row r="2921" spans="1:31" x14ac:dyDescent="0.35">
      <c r="A2921" s="4"/>
      <c r="N2921" s="4"/>
      <c r="AE2921" s="4"/>
    </row>
    <row r="2922" spans="1:31" x14ac:dyDescent="0.35">
      <c r="A2922" s="4"/>
      <c r="N2922" s="4"/>
      <c r="AE2922" s="4"/>
    </row>
    <row r="2923" spans="1:31" x14ac:dyDescent="0.35">
      <c r="A2923" s="4"/>
      <c r="N2923" s="4"/>
      <c r="AE2923" s="4"/>
    </row>
    <row r="2924" spans="1:31" x14ac:dyDescent="0.35">
      <c r="A2924" s="4"/>
      <c r="N2924" s="4"/>
      <c r="AE2924" s="4"/>
    </row>
    <row r="2925" spans="1:31" x14ac:dyDescent="0.35">
      <c r="A2925" s="4"/>
      <c r="N2925" s="4"/>
      <c r="AE2925" s="4"/>
    </row>
    <row r="2926" spans="1:31" x14ac:dyDescent="0.35">
      <c r="A2926" s="4"/>
      <c r="N2926" s="4"/>
      <c r="AE2926" s="4"/>
    </row>
    <row r="2927" spans="1:31" x14ac:dyDescent="0.35">
      <c r="A2927" s="4"/>
      <c r="N2927" s="4"/>
      <c r="AE2927" s="4"/>
    </row>
    <row r="2928" spans="1:31" x14ac:dyDescent="0.35">
      <c r="A2928" s="4"/>
      <c r="N2928" s="4"/>
      <c r="AE2928" s="4"/>
    </row>
    <row r="2929" spans="1:31" x14ac:dyDescent="0.35">
      <c r="A2929" s="4"/>
      <c r="N2929" s="4"/>
      <c r="AE2929" s="4"/>
    </row>
    <row r="2930" spans="1:31" x14ac:dyDescent="0.35">
      <c r="A2930" s="4"/>
      <c r="N2930" s="4"/>
      <c r="AE2930" s="4"/>
    </row>
    <row r="2931" spans="1:31" x14ac:dyDescent="0.35">
      <c r="A2931" s="4"/>
      <c r="N2931" s="4"/>
      <c r="AE2931" s="4"/>
    </row>
    <row r="2932" spans="1:31" x14ac:dyDescent="0.35">
      <c r="A2932" s="4"/>
      <c r="N2932" s="4"/>
      <c r="AE2932" s="4"/>
    </row>
    <row r="2933" spans="1:31" x14ac:dyDescent="0.35">
      <c r="A2933" s="4"/>
      <c r="N2933" s="4"/>
      <c r="AE2933" s="4"/>
    </row>
    <row r="2934" spans="1:31" x14ac:dyDescent="0.35">
      <c r="A2934" s="4"/>
      <c r="N2934" s="4"/>
      <c r="AE2934" s="4"/>
    </row>
    <row r="2935" spans="1:31" x14ac:dyDescent="0.35">
      <c r="A2935" s="4"/>
      <c r="N2935" s="4"/>
      <c r="AE2935" s="4"/>
    </row>
    <row r="2936" spans="1:31" x14ac:dyDescent="0.35">
      <c r="A2936" s="4"/>
      <c r="N2936" s="4"/>
      <c r="AE2936" s="4"/>
    </row>
    <row r="2937" spans="1:31" x14ac:dyDescent="0.35">
      <c r="A2937" s="4"/>
      <c r="N2937" s="4"/>
      <c r="AE2937" s="4"/>
    </row>
    <row r="2938" spans="1:31" x14ac:dyDescent="0.35">
      <c r="A2938" s="4"/>
      <c r="N2938" s="4"/>
      <c r="AE2938" s="4"/>
    </row>
    <row r="2939" spans="1:31" x14ac:dyDescent="0.35">
      <c r="A2939" s="4"/>
      <c r="N2939" s="4"/>
      <c r="AE2939" s="4"/>
    </row>
    <row r="2940" spans="1:31" x14ac:dyDescent="0.35">
      <c r="A2940" s="4"/>
      <c r="N2940" s="4"/>
      <c r="AE2940" s="4"/>
    </row>
    <row r="2941" spans="1:31" x14ac:dyDescent="0.35">
      <c r="A2941" s="4"/>
      <c r="N2941" s="4"/>
      <c r="AE2941" s="4"/>
    </row>
    <row r="2942" spans="1:31" x14ac:dyDescent="0.35">
      <c r="A2942" s="4"/>
      <c r="N2942" s="4"/>
      <c r="AE2942" s="4"/>
    </row>
    <row r="2943" spans="1:31" x14ac:dyDescent="0.35">
      <c r="A2943" s="4"/>
      <c r="N2943" s="4"/>
      <c r="AE2943" s="4"/>
    </row>
    <row r="2944" spans="1:31" x14ac:dyDescent="0.35">
      <c r="A2944" s="4"/>
      <c r="N2944" s="4"/>
      <c r="AE2944" s="4"/>
    </row>
    <row r="2945" spans="1:31" x14ac:dyDescent="0.35">
      <c r="A2945" s="4"/>
      <c r="N2945" s="4"/>
      <c r="AE2945" s="4"/>
    </row>
    <row r="2946" spans="1:31" x14ac:dyDescent="0.35">
      <c r="A2946" s="4"/>
      <c r="N2946" s="4"/>
      <c r="AE2946" s="4"/>
    </row>
    <row r="2947" spans="1:31" x14ac:dyDescent="0.35">
      <c r="A2947" s="4"/>
      <c r="N2947" s="4"/>
      <c r="AE2947" s="4"/>
    </row>
    <row r="2948" spans="1:31" x14ac:dyDescent="0.35">
      <c r="A2948" s="4"/>
      <c r="N2948" s="4"/>
      <c r="AE2948" s="4"/>
    </row>
    <row r="2949" spans="1:31" x14ac:dyDescent="0.35">
      <c r="A2949" s="4"/>
      <c r="N2949" s="4"/>
      <c r="AE2949" s="4"/>
    </row>
    <row r="2950" spans="1:31" x14ac:dyDescent="0.35">
      <c r="A2950" s="4"/>
      <c r="N2950" s="4"/>
      <c r="AE2950" s="4"/>
    </row>
    <row r="2951" spans="1:31" x14ac:dyDescent="0.35">
      <c r="A2951" s="4"/>
      <c r="N2951" s="4"/>
      <c r="AE2951" s="4"/>
    </row>
    <row r="2952" spans="1:31" x14ac:dyDescent="0.35">
      <c r="A2952" s="4"/>
      <c r="N2952" s="4"/>
      <c r="AE2952" s="4"/>
    </row>
    <row r="2953" spans="1:31" x14ac:dyDescent="0.35">
      <c r="A2953" s="4"/>
      <c r="N2953" s="4"/>
      <c r="AE2953" s="4"/>
    </row>
    <row r="2954" spans="1:31" x14ac:dyDescent="0.35">
      <c r="A2954" s="4"/>
      <c r="N2954" s="4"/>
      <c r="AE2954" s="4"/>
    </row>
    <row r="2955" spans="1:31" x14ac:dyDescent="0.35">
      <c r="A2955" s="4"/>
      <c r="N2955" s="4"/>
      <c r="AE2955" s="4"/>
    </row>
    <row r="2956" spans="1:31" x14ac:dyDescent="0.35">
      <c r="A2956" s="4"/>
      <c r="N2956" s="4"/>
      <c r="AE2956" s="4"/>
    </row>
    <row r="2957" spans="1:31" x14ac:dyDescent="0.35">
      <c r="A2957" s="4"/>
      <c r="N2957" s="4"/>
      <c r="AE2957" s="4"/>
    </row>
    <row r="2958" spans="1:31" x14ac:dyDescent="0.35">
      <c r="A2958" s="4"/>
      <c r="N2958" s="4"/>
      <c r="AE2958" s="4"/>
    </row>
    <row r="2959" spans="1:31" x14ac:dyDescent="0.35">
      <c r="A2959" s="4"/>
      <c r="N2959" s="4"/>
      <c r="AE2959" s="4"/>
    </row>
    <row r="2960" spans="1:31" x14ac:dyDescent="0.35">
      <c r="A2960" s="4"/>
      <c r="N2960" s="4"/>
      <c r="AE2960" s="4"/>
    </row>
    <row r="2961" spans="1:31" x14ac:dyDescent="0.35">
      <c r="A2961" s="4"/>
      <c r="N2961" s="4"/>
      <c r="AE2961" s="4"/>
    </row>
    <row r="2962" spans="1:31" x14ac:dyDescent="0.35">
      <c r="A2962" s="4"/>
      <c r="N2962" s="4"/>
      <c r="AE2962" s="4"/>
    </row>
    <row r="2963" spans="1:31" x14ac:dyDescent="0.35">
      <c r="A2963" s="4"/>
      <c r="N2963" s="4"/>
      <c r="AE2963" s="4"/>
    </row>
    <row r="2964" spans="1:31" x14ac:dyDescent="0.35">
      <c r="A2964" s="4"/>
      <c r="N2964" s="4"/>
      <c r="AE2964" s="4"/>
    </row>
    <row r="2965" spans="1:31" x14ac:dyDescent="0.35">
      <c r="A2965" s="4"/>
      <c r="N2965" s="4"/>
      <c r="AE2965" s="4"/>
    </row>
    <row r="2966" spans="1:31" x14ac:dyDescent="0.35">
      <c r="A2966" s="4"/>
      <c r="N2966" s="4"/>
      <c r="AE2966" s="4"/>
    </row>
    <row r="2967" spans="1:31" x14ac:dyDescent="0.35">
      <c r="A2967" s="4"/>
      <c r="N2967" s="4"/>
      <c r="AE2967" s="4"/>
    </row>
    <row r="2968" spans="1:31" x14ac:dyDescent="0.35">
      <c r="A2968" s="4"/>
      <c r="N2968" s="4"/>
      <c r="AE2968" s="4"/>
    </row>
    <row r="2969" spans="1:31" x14ac:dyDescent="0.35">
      <c r="A2969" s="4"/>
      <c r="N2969" s="4"/>
      <c r="AE2969" s="4"/>
    </row>
    <row r="2970" spans="1:31" x14ac:dyDescent="0.35">
      <c r="A2970" s="4"/>
      <c r="N2970" s="4"/>
      <c r="AE2970" s="4"/>
    </row>
    <row r="2971" spans="1:31" x14ac:dyDescent="0.35">
      <c r="A2971" s="4"/>
      <c r="N2971" s="4"/>
      <c r="AE2971" s="4"/>
    </row>
    <row r="2972" spans="1:31" x14ac:dyDescent="0.35">
      <c r="A2972" s="4"/>
      <c r="N2972" s="4"/>
      <c r="AE2972" s="4"/>
    </row>
    <row r="2973" spans="1:31" x14ac:dyDescent="0.35">
      <c r="A2973" s="4"/>
      <c r="N2973" s="4"/>
      <c r="AE2973" s="4"/>
    </row>
    <row r="2974" spans="1:31" x14ac:dyDescent="0.35">
      <c r="A2974" s="4"/>
      <c r="N2974" s="4"/>
      <c r="AE2974" s="4"/>
    </row>
    <row r="2975" spans="1:31" x14ac:dyDescent="0.35">
      <c r="A2975" s="4"/>
      <c r="N2975" s="4"/>
      <c r="AE2975" s="4"/>
    </row>
    <row r="2976" spans="1:31" x14ac:dyDescent="0.35">
      <c r="A2976" s="4"/>
      <c r="N2976" s="4"/>
      <c r="AE2976" s="4"/>
    </row>
    <row r="2977" spans="1:31" x14ac:dyDescent="0.35">
      <c r="A2977" s="4"/>
      <c r="N2977" s="4"/>
      <c r="AE2977" s="4"/>
    </row>
    <row r="2978" spans="1:31" x14ac:dyDescent="0.35">
      <c r="A2978" s="4"/>
      <c r="N2978" s="4"/>
      <c r="AE2978" s="4"/>
    </row>
    <row r="2979" spans="1:31" x14ac:dyDescent="0.35">
      <c r="A2979" s="4"/>
      <c r="N2979" s="4"/>
      <c r="AE2979" s="4"/>
    </row>
    <row r="2980" spans="1:31" x14ac:dyDescent="0.35">
      <c r="A2980" s="4"/>
      <c r="N2980" s="4"/>
      <c r="AE2980" s="4"/>
    </row>
    <row r="2981" spans="1:31" x14ac:dyDescent="0.35">
      <c r="A2981" s="4"/>
      <c r="N2981" s="4"/>
      <c r="AE2981" s="4"/>
    </row>
    <row r="2982" spans="1:31" x14ac:dyDescent="0.35">
      <c r="A2982" s="4"/>
      <c r="N2982" s="4"/>
      <c r="AE2982" s="4"/>
    </row>
    <row r="2983" spans="1:31" x14ac:dyDescent="0.35">
      <c r="A2983" s="4"/>
      <c r="N2983" s="4"/>
      <c r="AE2983" s="4"/>
    </row>
    <row r="2984" spans="1:31" x14ac:dyDescent="0.35">
      <c r="A2984" s="4"/>
      <c r="N2984" s="4"/>
      <c r="AE2984" s="4"/>
    </row>
    <row r="2985" spans="1:31" x14ac:dyDescent="0.35">
      <c r="A2985" s="4"/>
      <c r="N2985" s="4"/>
      <c r="AE2985" s="4"/>
    </row>
    <row r="2986" spans="1:31" x14ac:dyDescent="0.35">
      <c r="A2986" s="4"/>
      <c r="N2986" s="4"/>
      <c r="AE2986" s="4"/>
    </row>
    <row r="2987" spans="1:31" x14ac:dyDescent="0.35">
      <c r="A2987" s="4"/>
      <c r="N2987" s="4"/>
      <c r="AE2987" s="4"/>
    </row>
    <row r="2988" spans="1:31" x14ac:dyDescent="0.35">
      <c r="A2988" s="4"/>
      <c r="N2988" s="4"/>
      <c r="AE2988" s="4"/>
    </row>
    <row r="2989" spans="1:31" x14ac:dyDescent="0.35">
      <c r="A2989" s="4"/>
      <c r="N2989" s="4"/>
      <c r="AE2989" s="4"/>
    </row>
    <row r="2990" spans="1:31" x14ac:dyDescent="0.35">
      <c r="A2990" s="4"/>
      <c r="N2990" s="4"/>
      <c r="AE2990" s="4"/>
    </row>
    <row r="2991" spans="1:31" x14ac:dyDescent="0.35">
      <c r="A2991" s="4"/>
      <c r="N2991" s="4"/>
      <c r="AE2991" s="4"/>
    </row>
    <row r="2992" spans="1:31" x14ac:dyDescent="0.35">
      <c r="A2992" s="4"/>
      <c r="N2992" s="4"/>
      <c r="AE2992" s="4"/>
    </row>
    <row r="2993" spans="1:31" x14ac:dyDescent="0.35">
      <c r="A2993" s="4"/>
      <c r="N2993" s="4"/>
      <c r="AE2993" s="4"/>
    </row>
    <row r="2994" spans="1:31" x14ac:dyDescent="0.35">
      <c r="A2994" s="4"/>
      <c r="N2994" s="4"/>
      <c r="AE2994" s="4"/>
    </row>
    <row r="2995" spans="1:31" x14ac:dyDescent="0.35">
      <c r="A2995" s="4"/>
      <c r="N2995" s="4"/>
      <c r="AE2995" s="4"/>
    </row>
    <row r="2996" spans="1:31" x14ac:dyDescent="0.35">
      <c r="A2996" s="4"/>
      <c r="N2996" s="4"/>
      <c r="AE2996" s="4"/>
    </row>
    <row r="2997" spans="1:31" x14ac:dyDescent="0.35">
      <c r="A2997" s="4"/>
      <c r="N2997" s="4"/>
      <c r="AE2997" s="4"/>
    </row>
    <row r="2998" spans="1:31" x14ac:dyDescent="0.35">
      <c r="A2998" s="4"/>
      <c r="N2998" s="4"/>
      <c r="AE2998" s="4"/>
    </row>
    <row r="2999" spans="1:31" x14ac:dyDescent="0.35">
      <c r="A2999" s="4"/>
      <c r="N2999" s="4"/>
      <c r="AE2999" s="4"/>
    </row>
    <row r="3000" spans="1:31" x14ac:dyDescent="0.35">
      <c r="A3000" s="4"/>
      <c r="N3000" s="4"/>
      <c r="AE3000" s="4"/>
    </row>
    <row r="3001" spans="1:31" x14ac:dyDescent="0.35">
      <c r="A3001" s="4"/>
      <c r="N3001" s="4"/>
      <c r="AE3001" s="4"/>
    </row>
    <row r="3002" spans="1:31" x14ac:dyDescent="0.35">
      <c r="A3002" s="4"/>
      <c r="N3002" s="4"/>
      <c r="AE3002" s="4"/>
    </row>
    <row r="3003" spans="1:31" x14ac:dyDescent="0.35">
      <c r="A3003" s="4"/>
      <c r="N3003" s="4"/>
      <c r="AE3003" s="4"/>
    </row>
    <row r="3004" spans="1:31" x14ac:dyDescent="0.35">
      <c r="A3004" s="4"/>
      <c r="N3004" s="4"/>
      <c r="AE3004" s="4"/>
    </row>
    <row r="3005" spans="1:31" x14ac:dyDescent="0.35">
      <c r="A3005" s="4"/>
      <c r="N3005" s="4"/>
      <c r="AE3005" s="4"/>
    </row>
    <row r="3006" spans="1:31" x14ac:dyDescent="0.35">
      <c r="A3006" s="4"/>
      <c r="N3006" s="4"/>
      <c r="AE3006" s="4"/>
    </row>
    <row r="3007" spans="1:31" x14ac:dyDescent="0.35">
      <c r="A3007" s="4"/>
      <c r="N3007" s="4"/>
      <c r="AE3007" s="4"/>
    </row>
    <row r="3008" spans="1:31" x14ac:dyDescent="0.35">
      <c r="A3008" s="4"/>
      <c r="N3008" s="4"/>
      <c r="AE3008" s="4"/>
    </row>
    <row r="3009" spans="1:31" x14ac:dyDescent="0.35">
      <c r="A3009" s="4"/>
      <c r="N3009" s="4"/>
      <c r="AE3009" s="4"/>
    </row>
    <row r="3010" spans="1:31" x14ac:dyDescent="0.35">
      <c r="A3010" s="4"/>
      <c r="N3010" s="4"/>
      <c r="AE3010" s="4"/>
    </row>
    <row r="3011" spans="1:31" x14ac:dyDescent="0.35">
      <c r="A3011" s="4"/>
      <c r="N3011" s="4"/>
      <c r="AE3011" s="4"/>
    </row>
    <row r="3012" spans="1:31" x14ac:dyDescent="0.35">
      <c r="A3012" s="4"/>
      <c r="N3012" s="4"/>
      <c r="AE3012" s="4"/>
    </row>
    <row r="3013" spans="1:31" x14ac:dyDescent="0.35">
      <c r="A3013" s="4"/>
      <c r="N3013" s="4"/>
      <c r="AE3013" s="4"/>
    </row>
    <row r="3014" spans="1:31" x14ac:dyDescent="0.35">
      <c r="A3014" s="4"/>
      <c r="N3014" s="4"/>
      <c r="AE3014" s="4"/>
    </row>
    <row r="3015" spans="1:31" x14ac:dyDescent="0.35">
      <c r="A3015" s="4"/>
      <c r="N3015" s="4"/>
      <c r="AE3015" s="4"/>
    </row>
    <row r="3016" spans="1:31" x14ac:dyDescent="0.35">
      <c r="A3016" s="4"/>
      <c r="N3016" s="4"/>
      <c r="AE3016" s="4"/>
    </row>
    <row r="3017" spans="1:31" x14ac:dyDescent="0.35">
      <c r="A3017" s="4"/>
      <c r="N3017" s="4"/>
      <c r="AE3017" s="4"/>
    </row>
    <row r="3018" spans="1:31" x14ac:dyDescent="0.35">
      <c r="A3018" s="4"/>
      <c r="N3018" s="4"/>
      <c r="AE3018" s="4"/>
    </row>
    <row r="3019" spans="1:31" x14ac:dyDescent="0.35">
      <c r="A3019" s="4"/>
      <c r="N3019" s="4"/>
      <c r="AE3019" s="4"/>
    </row>
    <row r="3020" spans="1:31" x14ac:dyDescent="0.35">
      <c r="A3020" s="4"/>
      <c r="N3020" s="4"/>
      <c r="AE3020" s="4"/>
    </row>
    <row r="3021" spans="1:31" x14ac:dyDescent="0.35">
      <c r="A3021" s="4"/>
      <c r="N3021" s="4"/>
      <c r="AE3021" s="4"/>
    </row>
    <row r="3022" spans="1:31" x14ac:dyDescent="0.35">
      <c r="A3022" s="4"/>
      <c r="N3022" s="4"/>
      <c r="AE3022" s="4"/>
    </row>
    <row r="3023" spans="1:31" x14ac:dyDescent="0.35">
      <c r="A3023" s="4"/>
      <c r="N3023" s="4"/>
      <c r="AE3023" s="4"/>
    </row>
    <row r="3024" spans="1:31" x14ac:dyDescent="0.35">
      <c r="A3024" s="4"/>
      <c r="N3024" s="4"/>
      <c r="AE3024" s="4"/>
    </row>
    <row r="3025" spans="1:31" x14ac:dyDescent="0.35">
      <c r="A3025" s="4"/>
      <c r="N3025" s="4"/>
      <c r="AE3025" s="4"/>
    </row>
    <row r="3026" spans="1:31" x14ac:dyDescent="0.35">
      <c r="A3026" s="4"/>
      <c r="N3026" s="4"/>
      <c r="AE3026" s="4"/>
    </row>
    <row r="3027" spans="1:31" x14ac:dyDescent="0.35">
      <c r="A3027" s="4"/>
      <c r="N3027" s="4"/>
      <c r="AE3027" s="4"/>
    </row>
    <row r="3028" spans="1:31" x14ac:dyDescent="0.35">
      <c r="A3028" s="4"/>
      <c r="N3028" s="4"/>
      <c r="AE3028" s="4"/>
    </row>
    <row r="3029" spans="1:31" x14ac:dyDescent="0.35">
      <c r="A3029" s="4"/>
      <c r="N3029" s="4"/>
      <c r="AE3029" s="4"/>
    </row>
    <row r="3030" spans="1:31" x14ac:dyDescent="0.35">
      <c r="A3030" s="4"/>
      <c r="N3030" s="4"/>
      <c r="AE3030" s="4"/>
    </row>
    <row r="3031" spans="1:31" x14ac:dyDescent="0.35">
      <c r="A3031" s="4"/>
      <c r="N3031" s="4"/>
      <c r="AE3031" s="4"/>
    </row>
    <row r="3032" spans="1:31" x14ac:dyDescent="0.35">
      <c r="A3032" s="4"/>
      <c r="N3032" s="4"/>
      <c r="AE3032" s="4"/>
    </row>
    <row r="3033" spans="1:31" x14ac:dyDescent="0.35">
      <c r="A3033" s="4"/>
      <c r="N3033" s="4"/>
      <c r="AE3033" s="4"/>
    </row>
    <row r="3034" spans="1:31" x14ac:dyDescent="0.35">
      <c r="A3034" s="4"/>
      <c r="N3034" s="4"/>
      <c r="AE3034" s="4"/>
    </row>
    <row r="3035" spans="1:31" x14ac:dyDescent="0.35">
      <c r="A3035" s="4"/>
      <c r="N3035" s="4"/>
      <c r="AE3035" s="4"/>
    </row>
    <row r="3036" spans="1:31" x14ac:dyDescent="0.35">
      <c r="A3036" s="4"/>
      <c r="N3036" s="4"/>
      <c r="AE3036" s="4"/>
    </row>
    <row r="3037" spans="1:31" x14ac:dyDescent="0.35">
      <c r="A3037" s="4"/>
      <c r="N3037" s="4"/>
      <c r="AE3037" s="4"/>
    </row>
    <row r="3038" spans="1:31" x14ac:dyDescent="0.35">
      <c r="A3038" s="4"/>
      <c r="N3038" s="4"/>
      <c r="AE3038" s="4"/>
    </row>
    <row r="3039" spans="1:31" x14ac:dyDescent="0.35">
      <c r="A3039" s="4"/>
      <c r="N3039" s="4"/>
      <c r="AE3039" s="4"/>
    </row>
    <row r="3040" spans="1:31" x14ac:dyDescent="0.35">
      <c r="A3040" s="4"/>
      <c r="N3040" s="4"/>
      <c r="AE3040" s="4"/>
    </row>
    <row r="3041" spans="1:31" x14ac:dyDescent="0.35">
      <c r="A3041" s="4"/>
      <c r="N3041" s="4"/>
      <c r="AE3041" s="4"/>
    </row>
    <row r="3042" spans="1:31" x14ac:dyDescent="0.35">
      <c r="A3042" s="4"/>
      <c r="N3042" s="4"/>
      <c r="AE3042" s="4"/>
    </row>
    <row r="3043" spans="1:31" x14ac:dyDescent="0.35">
      <c r="A3043" s="4"/>
      <c r="N3043" s="4"/>
      <c r="AE3043" s="4"/>
    </row>
    <row r="3044" spans="1:31" x14ac:dyDescent="0.35">
      <c r="A3044" s="4"/>
      <c r="N3044" s="4"/>
      <c r="AE3044" s="4"/>
    </row>
    <row r="3045" spans="1:31" x14ac:dyDescent="0.35">
      <c r="A3045" s="4"/>
      <c r="N3045" s="4"/>
      <c r="AE3045" s="4"/>
    </row>
    <row r="3046" spans="1:31" x14ac:dyDescent="0.35">
      <c r="A3046" s="4"/>
      <c r="N3046" s="4"/>
      <c r="AE3046" s="4"/>
    </row>
    <row r="3047" spans="1:31" x14ac:dyDescent="0.35">
      <c r="A3047" s="4"/>
      <c r="N3047" s="4"/>
      <c r="AE3047" s="4"/>
    </row>
    <row r="3048" spans="1:31" x14ac:dyDescent="0.35">
      <c r="A3048" s="4"/>
      <c r="N3048" s="4"/>
      <c r="AE3048" s="4"/>
    </row>
    <row r="3049" spans="1:31" x14ac:dyDescent="0.35">
      <c r="A3049" s="4"/>
      <c r="N3049" s="4"/>
      <c r="AE3049" s="4"/>
    </row>
    <row r="3050" spans="1:31" x14ac:dyDescent="0.35">
      <c r="A3050" s="4"/>
      <c r="N3050" s="4"/>
      <c r="AE3050" s="4"/>
    </row>
    <row r="3051" spans="1:31" x14ac:dyDescent="0.35">
      <c r="A3051" s="4"/>
      <c r="N3051" s="4"/>
      <c r="AE3051" s="4"/>
    </row>
    <row r="3052" spans="1:31" x14ac:dyDescent="0.35">
      <c r="A3052" s="4"/>
      <c r="N3052" s="4"/>
      <c r="AE3052" s="4"/>
    </row>
    <row r="3053" spans="1:31" x14ac:dyDescent="0.35">
      <c r="A3053" s="4"/>
      <c r="N3053" s="4"/>
      <c r="AE3053" s="4"/>
    </row>
    <row r="3054" spans="1:31" x14ac:dyDescent="0.35">
      <c r="A3054" s="4"/>
      <c r="N3054" s="4"/>
      <c r="AE3054" s="4"/>
    </row>
    <row r="3055" spans="1:31" x14ac:dyDescent="0.35">
      <c r="A3055" s="4"/>
      <c r="N3055" s="4"/>
      <c r="AE3055" s="4"/>
    </row>
    <row r="3056" spans="1:31" x14ac:dyDescent="0.35">
      <c r="A3056" s="4"/>
      <c r="N3056" s="4"/>
      <c r="AE3056" s="4"/>
    </row>
    <row r="3057" spans="1:31" x14ac:dyDescent="0.35">
      <c r="A3057" s="4"/>
      <c r="N3057" s="4"/>
      <c r="AE3057" s="4"/>
    </row>
    <row r="3058" spans="1:31" x14ac:dyDescent="0.35">
      <c r="A3058" s="4"/>
      <c r="N3058" s="4"/>
      <c r="AE3058" s="4"/>
    </row>
    <row r="3059" spans="1:31" x14ac:dyDescent="0.35">
      <c r="A3059" s="4"/>
      <c r="N3059" s="4"/>
      <c r="AE3059" s="4"/>
    </row>
    <row r="3060" spans="1:31" x14ac:dyDescent="0.35">
      <c r="A3060" s="4"/>
      <c r="N3060" s="4"/>
      <c r="AE3060" s="4"/>
    </row>
    <row r="3061" spans="1:31" x14ac:dyDescent="0.35">
      <c r="A3061" s="4"/>
      <c r="N3061" s="4"/>
      <c r="AE3061" s="4"/>
    </row>
    <row r="3062" spans="1:31" x14ac:dyDescent="0.35">
      <c r="A3062" s="4"/>
      <c r="N3062" s="4"/>
      <c r="AE3062" s="4"/>
    </row>
    <row r="3063" spans="1:31" x14ac:dyDescent="0.35">
      <c r="A3063" s="4"/>
      <c r="N3063" s="4"/>
      <c r="AE3063" s="4"/>
    </row>
    <row r="3064" spans="1:31" x14ac:dyDescent="0.35">
      <c r="A3064" s="4"/>
      <c r="N3064" s="4"/>
      <c r="AE3064" s="4"/>
    </row>
    <row r="3065" spans="1:31" x14ac:dyDescent="0.35">
      <c r="A3065" s="4"/>
      <c r="N3065" s="4"/>
      <c r="AE3065" s="4"/>
    </row>
    <row r="3066" spans="1:31" x14ac:dyDescent="0.35">
      <c r="A3066" s="4"/>
      <c r="N3066" s="4"/>
      <c r="AE3066" s="4"/>
    </row>
    <row r="3067" spans="1:31" x14ac:dyDescent="0.35">
      <c r="A3067" s="4"/>
      <c r="N3067" s="4"/>
      <c r="AE3067" s="4"/>
    </row>
    <row r="3068" spans="1:31" x14ac:dyDescent="0.35">
      <c r="A3068" s="4"/>
      <c r="N3068" s="4"/>
      <c r="AE3068" s="4"/>
    </row>
    <row r="3069" spans="1:31" x14ac:dyDescent="0.35">
      <c r="A3069" s="4"/>
      <c r="N3069" s="4"/>
      <c r="AE3069" s="4"/>
    </row>
    <row r="3070" spans="1:31" x14ac:dyDescent="0.35">
      <c r="A3070" s="4"/>
      <c r="N3070" s="4"/>
      <c r="AE3070" s="4"/>
    </row>
    <row r="3071" spans="1:31" x14ac:dyDescent="0.35">
      <c r="A3071" s="4"/>
      <c r="N3071" s="4"/>
      <c r="AE3071" s="4"/>
    </row>
    <row r="3072" spans="1:31" x14ac:dyDescent="0.35">
      <c r="A3072" s="4"/>
      <c r="N3072" s="4"/>
      <c r="AE3072" s="4"/>
    </row>
    <row r="3073" spans="1:31" x14ac:dyDescent="0.35">
      <c r="A3073" s="4"/>
      <c r="N3073" s="4"/>
      <c r="AE3073" s="4"/>
    </row>
    <row r="3074" spans="1:31" x14ac:dyDescent="0.35">
      <c r="A3074" s="4"/>
      <c r="N3074" s="4"/>
      <c r="AE3074" s="4"/>
    </row>
    <row r="3075" spans="1:31" x14ac:dyDescent="0.35">
      <c r="A3075" s="4"/>
      <c r="N3075" s="4"/>
      <c r="AE3075" s="4"/>
    </row>
    <row r="3076" spans="1:31" x14ac:dyDescent="0.35">
      <c r="A3076" s="4"/>
      <c r="N3076" s="4"/>
      <c r="AE3076" s="4"/>
    </row>
    <row r="3077" spans="1:31" x14ac:dyDescent="0.35">
      <c r="A3077" s="4"/>
      <c r="N3077" s="4"/>
      <c r="AE3077" s="4"/>
    </row>
    <row r="3078" spans="1:31" x14ac:dyDescent="0.35">
      <c r="A3078" s="4"/>
      <c r="N3078" s="4"/>
      <c r="AE3078" s="4"/>
    </row>
    <row r="3079" spans="1:31" x14ac:dyDescent="0.35">
      <c r="A3079" s="4"/>
      <c r="N3079" s="4"/>
      <c r="AE3079" s="4"/>
    </row>
    <row r="3080" spans="1:31" x14ac:dyDescent="0.35">
      <c r="A3080" s="4"/>
      <c r="N3080" s="4"/>
      <c r="AE3080" s="4"/>
    </row>
    <row r="3081" spans="1:31" x14ac:dyDescent="0.35">
      <c r="A3081" s="4"/>
      <c r="N3081" s="4"/>
      <c r="AE3081" s="4"/>
    </row>
    <row r="3082" spans="1:31" x14ac:dyDescent="0.35">
      <c r="A3082" s="4"/>
      <c r="N3082" s="4"/>
      <c r="AE3082" s="4"/>
    </row>
    <row r="3083" spans="1:31" x14ac:dyDescent="0.35">
      <c r="A3083" s="4"/>
      <c r="N3083" s="4"/>
      <c r="AE3083" s="4"/>
    </row>
    <row r="3084" spans="1:31" x14ac:dyDescent="0.35">
      <c r="A3084" s="4"/>
      <c r="N3084" s="4"/>
      <c r="AE3084" s="4"/>
    </row>
    <row r="3085" spans="1:31" x14ac:dyDescent="0.35">
      <c r="A3085" s="4"/>
      <c r="N3085" s="4"/>
      <c r="AE3085" s="4"/>
    </row>
    <row r="3086" spans="1:31" x14ac:dyDescent="0.35">
      <c r="A3086" s="4"/>
      <c r="N3086" s="4"/>
      <c r="AE3086" s="4"/>
    </row>
    <row r="3087" spans="1:31" x14ac:dyDescent="0.35">
      <c r="A3087" s="4"/>
      <c r="N3087" s="4"/>
      <c r="AE3087" s="4"/>
    </row>
    <row r="3088" spans="1:31" x14ac:dyDescent="0.35">
      <c r="A3088" s="4"/>
      <c r="N3088" s="4"/>
      <c r="AE3088" s="4"/>
    </row>
    <row r="3089" spans="1:31" x14ac:dyDescent="0.35">
      <c r="A3089" s="4"/>
      <c r="N3089" s="4"/>
      <c r="AE3089" s="4"/>
    </row>
    <row r="3090" spans="1:31" x14ac:dyDescent="0.35">
      <c r="A3090" s="4"/>
      <c r="N3090" s="4"/>
      <c r="AE3090" s="4"/>
    </row>
    <row r="3091" spans="1:31" x14ac:dyDescent="0.35">
      <c r="A3091" s="4"/>
      <c r="N3091" s="4"/>
      <c r="AE3091" s="4"/>
    </row>
    <row r="3092" spans="1:31" x14ac:dyDescent="0.35">
      <c r="A3092" s="4"/>
      <c r="N3092" s="4"/>
      <c r="AE3092" s="4"/>
    </row>
    <row r="3093" spans="1:31" x14ac:dyDescent="0.35">
      <c r="A3093" s="4"/>
      <c r="N3093" s="4"/>
      <c r="AE3093" s="4"/>
    </row>
    <row r="3094" spans="1:31" x14ac:dyDescent="0.35">
      <c r="A3094" s="4"/>
      <c r="N3094" s="4"/>
      <c r="AE3094" s="4"/>
    </row>
    <row r="3095" spans="1:31" x14ac:dyDescent="0.35">
      <c r="A3095" s="4"/>
      <c r="N3095" s="4"/>
      <c r="AE3095" s="4"/>
    </row>
    <row r="3096" spans="1:31" x14ac:dyDescent="0.35">
      <c r="A3096" s="4"/>
      <c r="N3096" s="4"/>
      <c r="AE3096" s="4"/>
    </row>
    <row r="3097" spans="1:31" x14ac:dyDescent="0.35">
      <c r="A3097" s="4"/>
      <c r="N3097" s="4"/>
      <c r="AE3097" s="4"/>
    </row>
    <row r="3098" spans="1:31" x14ac:dyDescent="0.35">
      <c r="A3098" s="4"/>
      <c r="N3098" s="4"/>
      <c r="AE3098" s="4"/>
    </row>
    <row r="3099" spans="1:31" x14ac:dyDescent="0.35">
      <c r="A3099" s="4"/>
      <c r="N3099" s="4"/>
      <c r="AE3099" s="4"/>
    </row>
    <row r="3100" spans="1:31" x14ac:dyDescent="0.35">
      <c r="A3100" s="4"/>
      <c r="N3100" s="4"/>
      <c r="AE3100" s="4"/>
    </row>
    <row r="3101" spans="1:31" x14ac:dyDescent="0.35">
      <c r="A3101" s="4"/>
      <c r="N3101" s="4"/>
      <c r="AE3101" s="4"/>
    </row>
    <row r="3102" spans="1:31" x14ac:dyDescent="0.35">
      <c r="A3102" s="4"/>
      <c r="N3102" s="4"/>
      <c r="AE3102" s="4"/>
    </row>
    <row r="3103" spans="1:31" x14ac:dyDescent="0.35">
      <c r="A3103" s="4"/>
      <c r="N3103" s="4"/>
      <c r="AE3103" s="4"/>
    </row>
    <row r="3104" spans="1:31" x14ac:dyDescent="0.35">
      <c r="A3104" s="4"/>
      <c r="N3104" s="4"/>
      <c r="AE3104" s="4"/>
    </row>
    <row r="3105" spans="1:31" x14ac:dyDescent="0.35">
      <c r="A3105" s="4"/>
      <c r="N3105" s="4"/>
      <c r="AE3105" s="4"/>
    </row>
    <row r="3106" spans="1:31" x14ac:dyDescent="0.35">
      <c r="A3106" s="4"/>
      <c r="N3106" s="4"/>
      <c r="AE3106" s="4"/>
    </row>
    <row r="3107" spans="1:31" x14ac:dyDescent="0.35">
      <c r="A3107" s="4"/>
      <c r="N3107" s="4"/>
      <c r="AE3107" s="4"/>
    </row>
    <row r="3108" spans="1:31" x14ac:dyDescent="0.35">
      <c r="A3108" s="4"/>
      <c r="N3108" s="4"/>
      <c r="AE3108" s="4"/>
    </row>
    <row r="3109" spans="1:31" x14ac:dyDescent="0.35">
      <c r="A3109" s="4"/>
      <c r="N3109" s="4"/>
      <c r="AE3109" s="4"/>
    </row>
    <row r="3110" spans="1:31" x14ac:dyDescent="0.35">
      <c r="A3110" s="4"/>
      <c r="N3110" s="4"/>
      <c r="AE3110" s="4"/>
    </row>
    <row r="3111" spans="1:31" x14ac:dyDescent="0.35">
      <c r="A3111" s="4"/>
      <c r="N3111" s="4"/>
      <c r="AE3111" s="4"/>
    </row>
    <row r="3112" spans="1:31" x14ac:dyDescent="0.35">
      <c r="A3112" s="4"/>
      <c r="N3112" s="4"/>
      <c r="AE3112" s="4"/>
    </row>
    <row r="3113" spans="1:31" x14ac:dyDescent="0.35">
      <c r="A3113" s="4"/>
      <c r="N3113" s="4"/>
      <c r="AE3113" s="4"/>
    </row>
    <row r="3114" spans="1:31" x14ac:dyDescent="0.35">
      <c r="A3114" s="4"/>
      <c r="N3114" s="4"/>
      <c r="AE3114" s="4"/>
    </row>
    <row r="3115" spans="1:31" x14ac:dyDescent="0.35">
      <c r="A3115" s="4"/>
      <c r="N3115" s="4"/>
      <c r="AE3115" s="4"/>
    </row>
    <row r="3116" spans="1:31" x14ac:dyDescent="0.35">
      <c r="A3116" s="4"/>
      <c r="N3116" s="4"/>
      <c r="AE3116" s="4"/>
    </row>
    <row r="3117" spans="1:31" x14ac:dyDescent="0.35">
      <c r="A3117" s="4"/>
      <c r="N3117" s="4"/>
      <c r="AE3117" s="4"/>
    </row>
    <row r="3118" spans="1:31" x14ac:dyDescent="0.35">
      <c r="A3118" s="4"/>
      <c r="N3118" s="4"/>
      <c r="AE3118" s="4"/>
    </row>
    <row r="3119" spans="1:31" x14ac:dyDescent="0.35">
      <c r="A3119" s="4"/>
      <c r="N3119" s="4"/>
      <c r="AE3119" s="4"/>
    </row>
    <row r="3120" spans="1:31" x14ac:dyDescent="0.35">
      <c r="A3120" s="4"/>
      <c r="N3120" s="4"/>
      <c r="AE3120" s="4"/>
    </row>
    <row r="3121" spans="1:31" x14ac:dyDescent="0.35">
      <c r="A3121" s="4"/>
      <c r="N3121" s="4"/>
      <c r="AE3121" s="4"/>
    </row>
    <row r="3122" spans="1:31" x14ac:dyDescent="0.35">
      <c r="A3122" s="4"/>
      <c r="N3122" s="4"/>
      <c r="AE3122" s="4"/>
    </row>
    <row r="3123" spans="1:31" x14ac:dyDescent="0.35">
      <c r="A3123" s="4"/>
      <c r="N3123" s="4"/>
      <c r="AE3123" s="4"/>
    </row>
    <row r="3124" spans="1:31" x14ac:dyDescent="0.35">
      <c r="A3124" s="4"/>
      <c r="N3124" s="4"/>
      <c r="AE3124" s="4"/>
    </row>
    <row r="3125" spans="1:31" x14ac:dyDescent="0.35">
      <c r="A3125" s="4"/>
      <c r="N3125" s="4"/>
      <c r="AE3125" s="4"/>
    </row>
    <row r="3126" spans="1:31" x14ac:dyDescent="0.35">
      <c r="A3126" s="4"/>
      <c r="N3126" s="4"/>
      <c r="AE3126" s="4"/>
    </row>
    <row r="3127" spans="1:31" x14ac:dyDescent="0.35">
      <c r="A3127" s="4"/>
      <c r="N3127" s="4"/>
      <c r="AE3127" s="4"/>
    </row>
    <row r="3128" spans="1:31" x14ac:dyDescent="0.35">
      <c r="A3128" s="4"/>
      <c r="N3128" s="4"/>
      <c r="AE3128" s="4"/>
    </row>
    <row r="3129" spans="1:31" x14ac:dyDescent="0.35">
      <c r="A3129" s="4"/>
      <c r="N3129" s="4"/>
      <c r="AE3129" s="4"/>
    </row>
    <row r="3130" spans="1:31" x14ac:dyDescent="0.35">
      <c r="A3130" s="4"/>
      <c r="N3130" s="4"/>
      <c r="AE3130" s="4"/>
    </row>
    <row r="3131" spans="1:31" x14ac:dyDescent="0.35">
      <c r="A3131" s="4"/>
      <c r="N3131" s="4"/>
      <c r="AE3131" s="4"/>
    </row>
    <row r="3132" spans="1:31" x14ac:dyDescent="0.35">
      <c r="A3132" s="4"/>
      <c r="N3132" s="4"/>
      <c r="AE3132" s="4"/>
    </row>
    <row r="3133" spans="1:31" x14ac:dyDescent="0.35">
      <c r="A3133" s="4"/>
      <c r="N3133" s="4"/>
      <c r="AE3133" s="4"/>
    </row>
    <row r="3134" spans="1:31" x14ac:dyDescent="0.35">
      <c r="A3134" s="4"/>
      <c r="N3134" s="4"/>
      <c r="AE3134" s="4"/>
    </row>
    <row r="3135" spans="1:31" x14ac:dyDescent="0.35">
      <c r="A3135" s="4"/>
      <c r="N3135" s="4"/>
      <c r="AE3135" s="4"/>
    </row>
    <row r="3136" spans="1:31" x14ac:dyDescent="0.35">
      <c r="A3136" s="4"/>
      <c r="N3136" s="4"/>
      <c r="AE3136" s="4"/>
    </row>
    <row r="3137" spans="1:31" x14ac:dyDescent="0.35">
      <c r="A3137" s="4"/>
      <c r="N3137" s="4"/>
      <c r="AE3137" s="4"/>
    </row>
    <row r="3138" spans="1:31" x14ac:dyDescent="0.35">
      <c r="A3138" s="4"/>
      <c r="N3138" s="4"/>
      <c r="AE3138" s="4"/>
    </row>
    <row r="3139" spans="1:31" x14ac:dyDescent="0.35">
      <c r="A3139" s="4"/>
      <c r="N3139" s="4"/>
      <c r="AE3139" s="4"/>
    </row>
    <row r="3140" spans="1:31" x14ac:dyDescent="0.35">
      <c r="A3140" s="4"/>
      <c r="N3140" s="4"/>
      <c r="AE3140" s="4"/>
    </row>
    <row r="3141" spans="1:31" x14ac:dyDescent="0.35">
      <c r="A3141" s="4"/>
      <c r="N3141" s="4"/>
      <c r="AE3141" s="4"/>
    </row>
    <row r="3142" spans="1:31" x14ac:dyDescent="0.35">
      <c r="A3142" s="4"/>
      <c r="N3142" s="4"/>
      <c r="AE3142" s="4"/>
    </row>
    <row r="3143" spans="1:31" x14ac:dyDescent="0.35">
      <c r="A3143" s="4"/>
      <c r="N3143" s="4"/>
      <c r="AE3143" s="4"/>
    </row>
    <row r="3144" spans="1:31" x14ac:dyDescent="0.35">
      <c r="A3144" s="4"/>
      <c r="N3144" s="4"/>
      <c r="AE3144" s="4"/>
    </row>
    <row r="3145" spans="1:31" x14ac:dyDescent="0.35">
      <c r="A3145" s="4"/>
      <c r="N3145" s="4"/>
      <c r="AE3145" s="4"/>
    </row>
    <row r="3146" spans="1:31" x14ac:dyDescent="0.35">
      <c r="A3146" s="4"/>
      <c r="N3146" s="4"/>
      <c r="AE3146" s="4"/>
    </row>
    <row r="3147" spans="1:31" x14ac:dyDescent="0.35">
      <c r="A3147" s="4"/>
      <c r="N3147" s="4"/>
      <c r="AE3147" s="4"/>
    </row>
    <row r="3148" spans="1:31" x14ac:dyDescent="0.35">
      <c r="A3148" s="4"/>
      <c r="N3148" s="4"/>
      <c r="AE3148" s="4"/>
    </row>
    <row r="3149" spans="1:31" x14ac:dyDescent="0.35">
      <c r="A3149" s="4"/>
      <c r="N3149" s="4"/>
      <c r="AE3149" s="4"/>
    </row>
    <row r="3150" spans="1:31" x14ac:dyDescent="0.35">
      <c r="A3150" s="4"/>
      <c r="N3150" s="4"/>
      <c r="AE3150" s="4"/>
    </row>
    <row r="3151" spans="1:31" x14ac:dyDescent="0.35">
      <c r="A3151" s="4"/>
      <c r="N3151" s="4"/>
      <c r="AE3151" s="4"/>
    </row>
    <row r="3152" spans="1:31" x14ac:dyDescent="0.35">
      <c r="A3152" s="4"/>
      <c r="N3152" s="4"/>
      <c r="AE3152" s="4"/>
    </row>
    <row r="3153" spans="1:31" x14ac:dyDescent="0.35">
      <c r="A3153" s="4"/>
      <c r="N3153" s="4"/>
      <c r="AE3153" s="4"/>
    </row>
    <row r="3154" spans="1:31" x14ac:dyDescent="0.35">
      <c r="A3154" s="4"/>
      <c r="N3154" s="4"/>
      <c r="AE3154" s="4"/>
    </row>
    <row r="3155" spans="1:31" x14ac:dyDescent="0.35">
      <c r="A3155" s="4"/>
      <c r="N3155" s="4"/>
      <c r="AE3155" s="4"/>
    </row>
    <row r="3156" spans="1:31" x14ac:dyDescent="0.35">
      <c r="A3156" s="4"/>
      <c r="N3156" s="4"/>
      <c r="AE3156" s="4"/>
    </row>
    <row r="3157" spans="1:31" x14ac:dyDescent="0.35">
      <c r="A3157" s="4"/>
      <c r="N3157" s="4"/>
      <c r="AE3157" s="4"/>
    </row>
    <row r="3158" spans="1:31" x14ac:dyDescent="0.35">
      <c r="A3158" s="4"/>
      <c r="N3158" s="4"/>
      <c r="AE3158" s="4"/>
    </row>
    <row r="3159" spans="1:31" x14ac:dyDescent="0.35">
      <c r="A3159" s="4"/>
      <c r="N3159" s="4"/>
      <c r="AE3159" s="4"/>
    </row>
    <row r="3160" spans="1:31" x14ac:dyDescent="0.35">
      <c r="A3160" s="4"/>
      <c r="N3160" s="4"/>
      <c r="AE3160" s="4"/>
    </row>
    <row r="3161" spans="1:31" x14ac:dyDescent="0.35">
      <c r="A3161" s="4"/>
      <c r="N3161" s="4"/>
      <c r="AE3161" s="4"/>
    </row>
    <row r="3162" spans="1:31" x14ac:dyDescent="0.35">
      <c r="A3162" s="4"/>
      <c r="N3162" s="4"/>
      <c r="AE3162" s="4"/>
    </row>
    <row r="3163" spans="1:31" x14ac:dyDescent="0.35">
      <c r="A3163" s="4"/>
      <c r="N3163" s="4"/>
      <c r="AE3163" s="4"/>
    </row>
    <row r="3164" spans="1:31" x14ac:dyDescent="0.35">
      <c r="A3164" s="4"/>
      <c r="N3164" s="4"/>
      <c r="AE3164" s="4"/>
    </row>
    <row r="3165" spans="1:31" x14ac:dyDescent="0.35">
      <c r="A3165" s="4"/>
      <c r="N3165" s="4"/>
      <c r="AE3165" s="4"/>
    </row>
    <row r="3166" spans="1:31" x14ac:dyDescent="0.35">
      <c r="A3166" s="4"/>
      <c r="N3166" s="4"/>
      <c r="AE3166" s="4"/>
    </row>
    <row r="3167" spans="1:31" x14ac:dyDescent="0.35">
      <c r="A3167" s="4"/>
      <c r="N3167" s="4"/>
      <c r="AE3167" s="4"/>
    </row>
    <row r="3168" spans="1:31" x14ac:dyDescent="0.35">
      <c r="A3168" s="4"/>
      <c r="N3168" s="4"/>
      <c r="AE3168" s="4"/>
    </row>
    <row r="3169" spans="1:31" x14ac:dyDescent="0.35">
      <c r="A3169" s="4"/>
      <c r="N3169" s="4"/>
      <c r="AE3169" s="4"/>
    </row>
    <row r="3170" spans="1:31" x14ac:dyDescent="0.35">
      <c r="A3170" s="4"/>
      <c r="N3170" s="4"/>
      <c r="AE3170" s="4"/>
    </row>
    <row r="3171" spans="1:31" x14ac:dyDescent="0.35">
      <c r="A3171" s="4"/>
      <c r="N3171" s="4"/>
      <c r="AE3171" s="4"/>
    </row>
    <row r="3172" spans="1:31" x14ac:dyDescent="0.35">
      <c r="A3172" s="4"/>
      <c r="N3172" s="4"/>
      <c r="AE3172" s="4"/>
    </row>
    <row r="3173" spans="1:31" x14ac:dyDescent="0.35">
      <c r="A3173" s="4"/>
      <c r="N3173" s="4"/>
      <c r="AE3173" s="4"/>
    </row>
    <row r="3174" spans="1:31" x14ac:dyDescent="0.35">
      <c r="A3174" s="4"/>
      <c r="N3174" s="4"/>
      <c r="AE3174" s="4"/>
    </row>
    <row r="3175" spans="1:31" x14ac:dyDescent="0.35">
      <c r="A3175" s="4"/>
      <c r="N3175" s="4"/>
      <c r="AE3175" s="4"/>
    </row>
    <row r="3176" spans="1:31" x14ac:dyDescent="0.35">
      <c r="A3176" s="4"/>
      <c r="N3176" s="4"/>
      <c r="AE3176" s="4"/>
    </row>
    <row r="3177" spans="1:31" x14ac:dyDescent="0.35">
      <c r="A3177" s="4"/>
      <c r="N3177" s="4"/>
      <c r="AE3177" s="4"/>
    </row>
    <row r="3178" spans="1:31" x14ac:dyDescent="0.35">
      <c r="A3178" s="4"/>
      <c r="N3178" s="4"/>
      <c r="AE3178" s="4"/>
    </row>
    <row r="3179" spans="1:31" x14ac:dyDescent="0.35">
      <c r="A3179" s="4"/>
      <c r="N3179" s="4"/>
      <c r="AE3179" s="4"/>
    </row>
    <row r="3180" spans="1:31" x14ac:dyDescent="0.35">
      <c r="A3180" s="4"/>
      <c r="N3180" s="4"/>
      <c r="AE3180" s="4"/>
    </row>
    <row r="3181" spans="1:31" x14ac:dyDescent="0.35">
      <c r="A3181" s="4"/>
      <c r="N3181" s="4"/>
      <c r="AE3181" s="4"/>
    </row>
    <row r="3182" spans="1:31" x14ac:dyDescent="0.35">
      <c r="A3182" s="4"/>
      <c r="N3182" s="4"/>
      <c r="AE3182" s="4"/>
    </row>
    <row r="3183" spans="1:31" x14ac:dyDescent="0.35">
      <c r="A3183" s="4"/>
      <c r="N3183" s="4"/>
      <c r="AE3183" s="4"/>
    </row>
    <row r="3184" spans="1:31" x14ac:dyDescent="0.35">
      <c r="A3184" s="4"/>
      <c r="N3184" s="4"/>
      <c r="AE3184" s="4"/>
    </row>
    <row r="3185" spans="1:31" x14ac:dyDescent="0.35">
      <c r="A3185" s="4"/>
      <c r="N3185" s="4"/>
      <c r="AE3185" s="4"/>
    </row>
    <row r="3186" spans="1:31" x14ac:dyDescent="0.35">
      <c r="A3186" s="4"/>
      <c r="N3186" s="4"/>
      <c r="AE3186" s="4"/>
    </row>
    <row r="3187" spans="1:31" x14ac:dyDescent="0.35">
      <c r="A3187" s="4"/>
      <c r="N3187" s="4"/>
      <c r="AE3187" s="4"/>
    </row>
    <row r="3188" spans="1:31" x14ac:dyDescent="0.35">
      <c r="A3188" s="4"/>
      <c r="N3188" s="4"/>
      <c r="AE3188" s="4"/>
    </row>
    <row r="3189" spans="1:31" x14ac:dyDescent="0.35">
      <c r="A3189" s="4"/>
      <c r="N3189" s="4"/>
      <c r="AE3189" s="4"/>
    </row>
    <row r="3190" spans="1:31" x14ac:dyDescent="0.35">
      <c r="A3190" s="4"/>
      <c r="N3190" s="4"/>
      <c r="AE3190" s="4"/>
    </row>
    <row r="3191" spans="1:31" x14ac:dyDescent="0.35">
      <c r="A3191" s="4"/>
      <c r="N3191" s="4"/>
      <c r="AE3191" s="4"/>
    </row>
    <row r="3192" spans="1:31" x14ac:dyDescent="0.35">
      <c r="A3192" s="4"/>
      <c r="N3192" s="4"/>
      <c r="AE3192" s="4"/>
    </row>
    <row r="3193" spans="1:31" x14ac:dyDescent="0.35">
      <c r="A3193" s="4"/>
      <c r="N3193" s="4"/>
      <c r="AE3193" s="4"/>
    </row>
    <row r="3194" spans="1:31" x14ac:dyDescent="0.35">
      <c r="A3194" s="4"/>
      <c r="N3194" s="4"/>
      <c r="AE3194" s="4"/>
    </row>
    <row r="3195" spans="1:31" x14ac:dyDescent="0.35">
      <c r="A3195" s="4"/>
      <c r="N3195" s="4"/>
      <c r="AE3195" s="4"/>
    </row>
    <row r="3196" spans="1:31" x14ac:dyDescent="0.35">
      <c r="A3196" s="4"/>
      <c r="N3196" s="4"/>
      <c r="AE3196" s="4"/>
    </row>
    <row r="3197" spans="1:31" x14ac:dyDescent="0.35">
      <c r="A3197" s="4"/>
      <c r="N3197" s="4"/>
      <c r="AE3197" s="4"/>
    </row>
    <row r="3198" spans="1:31" x14ac:dyDescent="0.35">
      <c r="A3198" s="4"/>
      <c r="N3198" s="4"/>
      <c r="AE3198" s="4"/>
    </row>
    <row r="3199" spans="1:31" x14ac:dyDescent="0.35">
      <c r="A3199" s="4"/>
      <c r="N3199" s="4"/>
      <c r="AE3199" s="4"/>
    </row>
    <row r="3200" spans="1:31" x14ac:dyDescent="0.35">
      <c r="A3200" s="4"/>
      <c r="N3200" s="4"/>
      <c r="AE3200" s="4"/>
    </row>
    <row r="3201" spans="1:31" x14ac:dyDescent="0.35">
      <c r="A3201" s="4"/>
      <c r="N3201" s="4"/>
      <c r="AE3201" s="4"/>
    </row>
    <row r="3202" spans="1:31" x14ac:dyDescent="0.35">
      <c r="A3202" s="4"/>
      <c r="N3202" s="4"/>
      <c r="AE3202" s="4"/>
    </row>
    <row r="3203" spans="1:31" x14ac:dyDescent="0.35">
      <c r="A3203" s="4"/>
      <c r="N3203" s="4"/>
      <c r="AE3203" s="4"/>
    </row>
    <row r="3204" spans="1:31" x14ac:dyDescent="0.35">
      <c r="A3204" s="4"/>
      <c r="N3204" s="4"/>
      <c r="AE3204" s="4"/>
    </row>
    <row r="3205" spans="1:31" x14ac:dyDescent="0.35">
      <c r="A3205" s="4"/>
      <c r="N3205" s="4"/>
      <c r="AE3205" s="4"/>
    </row>
    <row r="3206" spans="1:31" x14ac:dyDescent="0.35">
      <c r="A3206" s="4"/>
      <c r="N3206" s="4"/>
      <c r="AE3206" s="4"/>
    </row>
    <row r="3207" spans="1:31" x14ac:dyDescent="0.35">
      <c r="A3207" s="4"/>
      <c r="N3207" s="4"/>
      <c r="AE3207" s="4"/>
    </row>
    <row r="3208" spans="1:31" x14ac:dyDescent="0.35">
      <c r="A3208" s="4"/>
      <c r="N3208" s="4"/>
      <c r="AE3208" s="4"/>
    </row>
    <row r="3209" spans="1:31" x14ac:dyDescent="0.35">
      <c r="A3209" s="4"/>
      <c r="N3209" s="4"/>
      <c r="AE3209" s="4"/>
    </row>
    <row r="3210" spans="1:31" x14ac:dyDescent="0.35">
      <c r="A3210" s="4"/>
      <c r="N3210" s="4"/>
      <c r="AE3210" s="4"/>
    </row>
    <row r="3211" spans="1:31" x14ac:dyDescent="0.35">
      <c r="A3211" s="4"/>
      <c r="N3211" s="4"/>
      <c r="AE3211" s="4"/>
    </row>
    <row r="3212" spans="1:31" x14ac:dyDescent="0.35">
      <c r="A3212" s="4"/>
      <c r="N3212" s="4"/>
      <c r="AE3212" s="4"/>
    </row>
    <row r="3213" spans="1:31" x14ac:dyDescent="0.35">
      <c r="A3213" s="4"/>
      <c r="N3213" s="4"/>
      <c r="AE3213" s="4"/>
    </row>
    <row r="3214" spans="1:31" x14ac:dyDescent="0.35">
      <c r="A3214" s="4"/>
      <c r="N3214" s="4"/>
      <c r="AE3214" s="4"/>
    </row>
    <row r="3215" spans="1:31" x14ac:dyDescent="0.35">
      <c r="A3215" s="4"/>
      <c r="N3215" s="4"/>
      <c r="AE3215" s="4"/>
    </row>
    <row r="3216" spans="1:31" x14ac:dyDescent="0.35">
      <c r="A3216" s="4"/>
      <c r="N3216" s="4"/>
      <c r="AE3216" s="4"/>
    </row>
    <row r="3217" spans="1:31" x14ac:dyDescent="0.35">
      <c r="A3217" s="4"/>
      <c r="N3217" s="4"/>
      <c r="AE3217" s="4"/>
    </row>
    <row r="3218" spans="1:31" x14ac:dyDescent="0.35">
      <c r="A3218" s="4"/>
      <c r="N3218" s="4"/>
      <c r="AE3218" s="4"/>
    </row>
    <row r="3219" spans="1:31" x14ac:dyDescent="0.35">
      <c r="A3219" s="4"/>
      <c r="N3219" s="4"/>
      <c r="AE3219" s="4"/>
    </row>
    <row r="3220" spans="1:31" x14ac:dyDescent="0.35">
      <c r="A3220" s="4"/>
      <c r="N3220" s="4"/>
      <c r="AE3220" s="4"/>
    </row>
    <row r="3221" spans="1:31" x14ac:dyDescent="0.35">
      <c r="A3221" s="4"/>
      <c r="N3221" s="4"/>
      <c r="AE3221" s="4"/>
    </row>
    <row r="3222" spans="1:31" x14ac:dyDescent="0.35">
      <c r="A3222" s="4"/>
      <c r="N3222" s="4"/>
      <c r="AE3222" s="4"/>
    </row>
    <row r="3223" spans="1:31" x14ac:dyDescent="0.35">
      <c r="A3223" s="4"/>
      <c r="N3223" s="4"/>
      <c r="AE3223" s="4"/>
    </row>
    <row r="3224" spans="1:31" x14ac:dyDescent="0.35">
      <c r="A3224" s="4"/>
      <c r="N3224" s="4"/>
      <c r="AE3224" s="4"/>
    </row>
    <row r="3225" spans="1:31" x14ac:dyDescent="0.35">
      <c r="A3225" s="4"/>
      <c r="N3225" s="4"/>
      <c r="AE3225" s="4"/>
    </row>
    <row r="3226" spans="1:31" x14ac:dyDescent="0.35">
      <c r="A3226" s="4"/>
      <c r="N3226" s="4"/>
      <c r="AE3226" s="4"/>
    </row>
    <row r="3227" spans="1:31" x14ac:dyDescent="0.35">
      <c r="A3227" s="4"/>
      <c r="N3227" s="4"/>
      <c r="AE3227" s="4"/>
    </row>
    <row r="3228" spans="1:31" x14ac:dyDescent="0.35">
      <c r="A3228" s="4"/>
      <c r="N3228" s="4"/>
      <c r="AE3228" s="4"/>
    </row>
    <row r="3229" spans="1:31" x14ac:dyDescent="0.35">
      <c r="A3229" s="4"/>
      <c r="N3229" s="4"/>
      <c r="AE3229" s="4"/>
    </row>
    <row r="3230" spans="1:31" x14ac:dyDescent="0.35">
      <c r="A3230" s="4"/>
      <c r="N3230" s="4"/>
      <c r="AE3230" s="4"/>
    </row>
    <row r="3231" spans="1:31" x14ac:dyDescent="0.35">
      <c r="A3231" s="4"/>
      <c r="N3231" s="4"/>
      <c r="AE3231" s="4"/>
    </row>
    <row r="3232" spans="1:31" x14ac:dyDescent="0.35">
      <c r="A3232" s="4"/>
      <c r="N3232" s="4"/>
      <c r="AE3232" s="4"/>
    </row>
    <row r="3233" spans="1:31" x14ac:dyDescent="0.35">
      <c r="A3233" s="4"/>
      <c r="N3233" s="4"/>
      <c r="AE3233" s="4"/>
    </row>
    <row r="3234" spans="1:31" x14ac:dyDescent="0.35">
      <c r="A3234" s="4"/>
      <c r="N3234" s="4"/>
      <c r="AE3234" s="4"/>
    </row>
    <row r="3235" spans="1:31" x14ac:dyDescent="0.35">
      <c r="A3235" s="4"/>
      <c r="N3235" s="4"/>
      <c r="AE3235" s="4"/>
    </row>
    <row r="3236" spans="1:31" x14ac:dyDescent="0.35">
      <c r="A3236" s="4"/>
      <c r="N3236" s="4"/>
      <c r="AE3236" s="4"/>
    </row>
    <row r="3237" spans="1:31" x14ac:dyDescent="0.35">
      <c r="A3237" s="4"/>
      <c r="N3237" s="4"/>
      <c r="AE3237" s="4"/>
    </row>
    <row r="3238" spans="1:31" x14ac:dyDescent="0.35">
      <c r="A3238" s="4"/>
      <c r="N3238" s="4"/>
      <c r="AE3238" s="4"/>
    </row>
    <row r="3239" spans="1:31" x14ac:dyDescent="0.35">
      <c r="A3239" s="4"/>
      <c r="N3239" s="4"/>
      <c r="AE3239" s="4"/>
    </row>
    <row r="3240" spans="1:31" x14ac:dyDescent="0.35">
      <c r="A3240" s="4"/>
      <c r="N3240" s="4"/>
      <c r="AE3240" s="4"/>
    </row>
    <row r="3241" spans="1:31" x14ac:dyDescent="0.35">
      <c r="A3241" s="4"/>
      <c r="N3241" s="4"/>
      <c r="AE3241" s="4"/>
    </row>
    <row r="3242" spans="1:31" x14ac:dyDescent="0.35">
      <c r="A3242" s="4"/>
      <c r="N3242" s="4"/>
      <c r="AE3242" s="4"/>
    </row>
    <row r="3243" spans="1:31" x14ac:dyDescent="0.35">
      <c r="A3243" s="4"/>
      <c r="N3243" s="4"/>
      <c r="AE3243" s="4"/>
    </row>
    <row r="3244" spans="1:31" x14ac:dyDescent="0.35">
      <c r="A3244" s="4"/>
      <c r="N3244" s="4"/>
      <c r="AE3244" s="4"/>
    </row>
    <row r="3245" spans="1:31" x14ac:dyDescent="0.35">
      <c r="A3245" s="4"/>
      <c r="N3245" s="4"/>
      <c r="AE3245" s="4"/>
    </row>
    <row r="3246" spans="1:31" x14ac:dyDescent="0.35">
      <c r="A3246" s="4"/>
      <c r="N3246" s="4"/>
      <c r="AE3246" s="4"/>
    </row>
    <row r="3247" spans="1:31" x14ac:dyDescent="0.35">
      <c r="A3247" s="4"/>
      <c r="N3247" s="4"/>
      <c r="AE3247" s="4"/>
    </row>
    <row r="3248" spans="1:31" x14ac:dyDescent="0.35">
      <c r="A3248" s="4"/>
      <c r="N3248" s="4"/>
      <c r="AE3248" s="4"/>
    </row>
    <row r="3249" spans="1:31" x14ac:dyDescent="0.35">
      <c r="A3249" s="4"/>
      <c r="N3249" s="4"/>
      <c r="AE3249" s="4"/>
    </row>
    <row r="3250" spans="1:31" x14ac:dyDescent="0.35">
      <c r="A3250" s="4"/>
      <c r="N3250" s="4"/>
      <c r="AE3250" s="4"/>
    </row>
    <row r="3251" spans="1:31" x14ac:dyDescent="0.35">
      <c r="A3251" s="4"/>
      <c r="N3251" s="4"/>
      <c r="AE3251" s="4"/>
    </row>
    <row r="3252" spans="1:31" x14ac:dyDescent="0.35">
      <c r="A3252" s="4"/>
      <c r="N3252" s="4"/>
      <c r="AE3252" s="4"/>
    </row>
    <row r="3253" spans="1:31" x14ac:dyDescent="0.35">
      <c r="A3253" s="4"/>
      <c r="N3253" s="4"/>
      <c r="AE3253" s="4"/>
    </row>
    <row r="3254" spans="1:31" x14ac:dyDescent="0.35">
      <c r="A3254" s="4"/>
      <c r="N3254" s="4"/>
      <c r="AE3254" s="4"/>
    </row>
    <row r="3255" spans="1:31" x14ac:dyDescent="0.35">
      <c r="A3255" s="4"/>
      <c r="N3255" s="4"/>
      <c r="AE3255" s="4"/>
    </row>
    <row r="3256" spans="1:31" x14ac:dyDescent="0.35">
      <c r="A3256" s="4"/>
      <c r="N3256" s="4"/>
      <c r="AE3256" s="4"/>
    </row>
    <row r="3257" spans="1:31" x14ac:dyDescent="0.35">
      <c r="A3257" s="4"/>
      <c r="N3257" s="4"/>
      <c r="AE3257" s="4"/>
    </row>
    <row r="3258" spans="1:31" x14ac:dyDescent="0.35">
      <c r="A3258" s="4"/>
      <c r="N3258" s="4"/>
      <c r="AE3258" s="4"/>
    </row>
    <row r="3259" spans="1:31" x14ac:dyDescent="0.35">
      <c r="A3259" s="4"/>
      <c r="N3259" s="4"/>
      <c r="AE3259" s="4"/>
    </row>
    <row r="3260" spans="1:31" x14ac:dyDescent="0.35">
      <c r="A3260" s="4"/>
      <c r="N3260" s="4"/>
      <c r="AE3260" s="4"/>
    </row>
    <row r="3261" spans="1:31" x14ac:dyDescent="0.35">
      <c r="A3261" s="4"/>
      <c r="N3261" s="4"/>
      <c r="AE3261" s="4"/>
    </row>
    <row r="3262" spans="1:31" x14ac:dyDescent="0.35">
      <c r="A3262" s="4"/>
      <c r="N3262" s="4"/>
      <c r="AE3262" s="4"/>
    </row>
    <row r="3263" spans="1:31" x14ac:dyDescent="0.35">
      <c r="A3263" s="4"/>
      <c r="N3263" s="4"/>
      <c r="AE3263" s="4"/>
    </row>
    <row r="3264" spans="1:31" x14ac:dyDescent="0.35">
      <c r="A3264" s="4"/>
      <c r="N3264" s="4"/>
      <c r="AE3264" s="4"/>
    </row>
    <row r="3265" spans="1:31" x14ac:dyDescent="0.35">
      <c r="A3265" s="4"/>
      <c r="N3265" s="4"/>
      <c r="AE3265" s="4"/>
    </row>
    <row r="3266" spans="1:31" x14ac:dyDescent="0.35">
      <c r="A3266" s="4"/>
      <c r="N3266" s="4"/>
      <c r="AE3266" s="4"/>
    </row>
    <row r="3267" spans="1:31" x14ac:dyDescent="0.35">
      <c r="A3267" s="4"/>
      <c r="N3267" s="4"/>
      <c r="AE3267" s="4"/>
    </row>
    <row r="3268" spans="1:31" x14ac:dyDescent="0.35">
      <c r="A3268" s="4"/>
      <c r="N3268" s="4"/>
      <c r="AE3268" s="4"/>
    </row>
    <row r="3269" spans="1:31" x14ac:dyDescent="0.35">
      <c r="A3269" s="4"/>
      <c r="N3269" s="4"/>
      <c r="AE3269" s="4"/>
    </row>
    <row r="3270" spans="1:31" x14ac:dyDescent="0.35">
      <c r="A3270" s="4"/>
      <c r="N3270" s="4"/>
      <c r="AE3270" s="4"/>
    </row>
    <row r="3271" spans="1:31" x14ac:dyDescent="0.35">
      <c r="A3271" s="4"/>
      <c r="N3271" s="4"/>
      <c r="AE3271" s="4"/>
    </row>
    <row r="3272" spans="1:31" x14ac:dyDescent="0.35">
      <c r="A3272" s="4"/>
      <c r="N3272" s="4"/>
      <c r="AE3272" s="4"/>
    </row>
    <row r="3273" spans="1:31" x14ac:dyDescent="0.35">
      <c r="A3273" s="4"/>
      <c r="N3273" s="4"/>
      <c r="AE3273" s="4"/>
    </row>
    <row r="3274" spans="1:31" x14ac:dyDescent="0.35">
      <c r="A3274" s="4"/>
      <c r="N3274" s="4"/>
      <c r="AE3274" s="4"/>
    </row>
    <row r="3275" spans="1:31" x14ac:dyDescent="0.35">
      <c r="A3275" s="4"/>
      <c r="N3275" s="4"/>
      <c r="AE3275" s="4"/>
    </row>
    <row r="3276" spans="1:31" x14ac:dyDescent="0.35">
      <c r="A3276" s="4"/>
      <c r="N3276" s="4"/>
      <c r="AE3276" s="4"/>
    </row>
    <row r="3277" spans="1:31" x14ac:dyDescent="0.35">
      <c r="A3277" s="4"/>
      <c r="N3277" s="4"/>
      <c r="AE3277" s="4"/>
    </row>
    <row r="3278" spans="1:31" x14ac:dyDescent="0.35">
      <c r="A3278" s="4"/>
      <c r="N3278" s="4"/>
      <c r="AE3278" s="4"/>
    </row>
    <row r="3279" spans="1:31" x14ac:dyDescent="0.35">
      <c r="A3279" s="4"/>
      <c r="N3279" s="4"/>
      <c r="AE3279" s="4"/>
    </row>
    <row r="3280" spans="1:31" x14ac:dyDescent="0.35">
      <c r="A3280" s="4"/>
      <c r="N3280" s="4"/>
      <c r="AE3280" s="4"/>
    </row>
    <row r="3281" spans="1:31" x14ac:dyDescent="0.35">
      <c r="A3281" s="4"/>
      <c r="N3281" s="4"/>
      <c r="AE3281" s="4"/>
    </row>
    <row r="3282" spans="1:31" x14ac:dyDescent="0.35">
      <c r="A3282" s="4"/>
      <c r="N3282" s="4"/>
      <c r="AE3282" s="4"/>
    </row>
    <row r="3283" spans="1:31" x14ac:dyDescent="0.35">
      <c r="A3283" s="4"/>
      <c r="N3283" s="4"/>
      <c r="AE3283" s="4"/>
    </row>
    <row r="3284" spans="1:31" x14ac:dyDescent="0.35">
      <c r="A3284" s="4"/>
      <c r="N3284" s="4"/>
      <c r="AE3284" s="4"/>
    </row>
    <row r="3285" spans="1:31" x14ac:dyDescent="0.35">
      <c r="A3285" s="4"/>
      <c r="N3285" s="4"/>
      <c r="AE3285" s="4"/>
    </row>
    <row r="3286" spans="1:31" x14ac:dyDescent="0.35">
      <c r="A3286" s="4"/>
      <c r="N3286" s="4"/>
      <c r="AE3286" s="4"/>
    </row>
    <row r="3287" spans="1:31" x14ac:dyDescent="0.35">
      <c r="A3287" s="4"/>
      <c r="N3287" s="4"/>
      <c r="AE3287" s="4"/>
    </row>
    <row r="3288" spans="1:31" x14ac:dyDescent="0.35">
      <c r="A3288" s="4"/>
      <c r="N3288" s="4"/>
      <c r="AE3288" s="4"/>
    </row>
    <row r="3289" spans="1:31" x14ac:dyDescent="0.35">
      <c r="A3289" s="4"/>
      <c r="N3289" s="4"/>
      <c r="AE3289" s="4"/>
    </row>
    <row r="3290" spans="1:31" x14ac:dyDescent="0.35">
      <c r="A3290" s="4"/>
      <c r="N3290" s="4"/>
      <c r="AE3290" s="4"/>
    </row>
    <row r="3291" spans="1:31" x14ac:dyDescent="0.35">
      <c r="A3291" s="4"/>
      <c r="N3291" s="4"/>
      <c r="AE3291" s="4"/>
    </row>
    <row r="3292" spans="1:31" x14ac:dyDescent="0.35">
      <c r="A3292" s="4"/>
      <c r="N3292" s="4"/>
      <c r="AE3292" s="4"/>
    </row>
    <row r="3293" spans="1:31" x14ac:dyDescent="0.35">
      <c r="A3293" s="4"/>
      <c r="N3293" s="4"/>
      <c r="AE3293" s="4"/>
    </row>
    <row r="3294" spans="1:31" x14ac:dyDescent="0.35">
      <c r="A3294" s="4"/>
      <c r="N3294" s="4"/>
      <c r="AE3294" s="4"/>
    </row>
    <row r="3295" spans="1:31" x14ac:dyDescent="0.35">
      <c r="A3295" s="4"/>
      <c r="N3295" s="4"/>
      <c r="AE3295" s="4"/>
    </row>
    <row r="3296" spans="1:31" x14ac:dyDescent="0.35">
      <c r="A3296" s="4"/>
      <c r="N3296" s="4"/>
      <c r="AE3296" s="4"/>
    </row>
    <row r="3297" spans="1:31" x14ac:dyDescent="0.35">
      <c r="A3297" s="4"/>
      <c r="N3297" s="4"/>
      <c r="AE3297" s="4"/>
    </row>
    <row r="3298" spans="1:31" x14ac:dyDescent="0.35">
      <c r="A3298" s="4"/>
      <c r="N3298" s="4"/>
      <c r="AE3298" s="4"/>
    </row>
    <row r="3299" spans="1:31" x14ac:dyDescent="0.35">
      <c r="A3299" s="4"/>
      <c r="N3299" s="4"/>
      <c r="AE3299" s="4"/>
    </row>
    <row r="3300" spans="1:31" x14ac:dyDescent="0.35">
      <c r="A3300" s="4"/>
      <c r="N3300" s="4"/>
      <c r="AE3300" s="4"/>
    </row>
    <row r="3301" spans="1:31" x14ac:dyDescent="0.35">
      <c r="A3301" s="4"/>
      <c r="N3301" s="4"/>
      <c r="AE3301" s="4"/>
    </row>
    <row r="3302" spans="1:31" x14ac:dyDescent="0.35">
      <c r="A3302" s="4"/>
      <c r="N3302" s="4"/>
      <c r="AE3302" s="4"/>
    </row>
    <row r="3303" spans="1:31" x14ac:dyDescent="0.35">
      <c r="A3303" s="4"/>
      <c r="N3303" s="4"/>
      <c r="AE3303" s="4"/>
    </row>
    <row r="3304" spans="1:31" x14ac:dyDescent="0.35">
      <c r="A3304" s="4"/>
      <c r="N3304" s="4"/>
      <c r="AE3304" s="4"/>
    </row>
    <row r="3305" spans="1:31" x14ac:dyDescent="0.35">
      <c r="A3305" s="4"/>
      <c r="N3305" s="4"/>
      <c r="AE3305" s="4"/>
    </row>
    <row r="3306" spans="1:31" x14ac:dyDescent="0.35">
      <c r="A3306" s="4"/>
      <c r="N3306" s="4"/>
      <c r="AE3306" s="4"/>
    </row>
    <row r="3307" spans="1:31" x14ac:dyDescent="0.35">
      <c r="A3307" s="4"/>
      <c r="N3307" s="4"/>
      <c r="AE3307" s="4"/>
    </row>
    <row r="3308" spans="1:31" x14ac:dyDescent="0.35">
      <c r="A3308" s="4"/>
      <c r="N3308" s="4"/>
      <c r="AE3308" s="4"/>
    </row>
    <row r="3309" spans="1:31" x14ac:dyDescent="0.35">
      <c r="A3309" s="4"/>
      <c r="N3309" s="4"/>
      <c r="AE3309" s="4"/>
    </row>
    <row r="3310" spans="1:31" x14ac:dyDescent="0.35">
      <c r="A3310" s="4"/>
      <c r="N3310" s="4"/>
      <c r="AE3310" s="4"/>
    </row>
    <row r="3311" spans="1:31" x14ac:dyDescent="0.35">
      <c r="A3311" s="4"/>
      <c r="N3311" s="4"/>
      <c r="AE3311" s="4"/>
    </row>
    <row r="3312" spans="1:31" x14ac:dyDescent="0.35">
      <c r="A3312" s="4"/>
      <c r="N3312" s="4"/>
      <c r="AE3312" s="4"/>
    </row>
    <row r="3313" spans="1:31" x14ac:dyDescent="0.35">
      <c r="A3313" s="4"/>
      <c r="N3313" s="4"/>
      <c r="AE3313" s="4"/>
    </row>
    <row r="3314" spans="1:31" x14ac:dyDescent="0.35">
      <c r="A3314" s="4"/>
      <c r="N3314" s="4"/>
      <c r="AE3314" s="4"/>
    </row>
    <row r="3315" spans="1:31" x14ac:dyDescent="0.35">
      <c r="A3315" s="4"/>
      <c r="N3315" s="4"/>
      <c r="AE3315" s="4"/>
    </row>
    <row r="3316" spans="1:31" x14ac:dyDescent="0.35">
      <c r="A3316" s="4"/>
      <c r="N3316" s="4"/>
      <c r="AE3316" s="4"/>
    </row>
    <row r="3317" spans="1:31" x14ac:dyDescent="0.35">
      <c r="A3317" s="4"/>
      <c r="N3317" s="4"/>
      <c r="AE3317" s="4"/>
    </row>
    <row r="3318" spans="1:31" x14ac:dyDescent="0.35">
      <c r="A3318" s="4"/>
      <c r="N3318" s="4"/>
      <c r="AE3318" s="4"/>
    </row>
    <row r="3319" spans="1:31" x14ac:dyDescent="0.35">
      <c r="A3319" s="4"/>
      <c r="N3319" s="4"/>
      <c r="AE3319" s="4"/>
    </row>
    <row r="3320" spans="1:31" x14ac:dyDescent="0.35">
      <c r="A3320" s="4"/>
      <c r="N3320" s="4"/>
      <c r="AE3320" s="4"/>
    </row>
    <row r="3321" spans="1:31" x14ac:dyDescent="0.35">
      <c r="A3321" s="4"/>
      <c r="N3321" s="4"/>
      <c r="AE3321" s="4"/>
    </row>
    <row r="3322" spans="1:31" x14ac:dyDescent="0.35">
      <c r="A3322" s="4"/>
      <c r="N3322" s="4"/>
      <c r="AE3322" s="4"/>
    </row>
    <row r="3323" spans="1:31" x14ac:dyDescent="0.35">
      <c r="A3323" s="4"/>
      <c r="N3323" s="4"/>
      <c r="AE3323" s="4"/>
    </row>
    <row r="3324" spans="1:31" x14ac:dyDescent="0.35">
      <c r="A3324" s="4"/>
      <c r="N3324" s="4"/>
      <c r="AE3324" s="4"/>
    </row>
    <row r="3325" spans="1:31" x14ac:dyDescent="0.35">
      <c r="A3325" s="4"/>
      <c r="N3325" s="4"/>
      <c r="AE3325" s="4"/>
    </row>
    <row r="3326" spans="1:31" x14ac:dyDescent="0.35">
      <c r="A3326" s="4"/>
      <c r="N3326" s="4"/>
      <c r="AE3326" s="4"/>
    </row>
    <row r="3327" spans="1:31" x14ac:dyDescent="0.35">
      <c r="A3327" s="4"/>
      <c r="N3327" s="4"/>
      <c r="AE3327" s="4"/>
    </row>
    <row r="3328" spans="1:31" x14ac:dyDescent="0.35">
      <c r="A3328" s="4"/>
      <c r="N3328" s="4"/>
      <c r="AE3328" s="4"/>
    </row>
    <row r="3329" spans="1:31" x14ac:dyDescent="0.35">
      <c r="A3329" s="4"/>
      <c r="N3329" s="4"/>
      <c r="AE3329" s="4"/>
    </row>
    <row r="3330" spans="1:31" x14ac:dyDescent="0.35">
      <c r="A3330" s="4"/>
      <c r="N3330" s="4"/>
      <c r="AE3330" s="4"/>
    </row>
    <row r="3331" spans="1:31" x14ac:dyDescent="0.35">
      <c r="A3331" s="4"/>
      <c r="N3331" s="4"/>
      <c r="AE3331" s="4"/>
    </row>
    <row r="3332" spans="1:31" x14ac:dyDescent="0.35">
      <c r="A3332" s="4"/>
      <c r="N3332" s="4"/>
      <c r="AE3332" s="4"/>
    </row>
    <row r="3333" spans="1:31" x14ac:dyDescent="0.35">
      <c r="A3333" s="4"/>
      <c r="N3333" s="4"/>
      <c r="AE3333" s="4"/>
    </row>
    <row r="3334" spans="1:31" x14ac:dyDescent="0.35">
      <c r="A3334" s="4"/>
      <c r="N3334" s="4"/>
      <c r="AE3334" s="4"/>
    </row>
    <row r="3335" spans="1:31" x14ac:dyDescent="0.35">
      <c r="A3335" s="4"/>
      <c r="N3335" s="4"/>
      <c r="AE3335" s="4"/>
    </row>
    <row r="3336" spans="1:31" x14ac:dyDescent="0.35">
      <c r="A3336" s="4"/>
      <c r="N3336" s="4"/>
      <c r="AE3336" s="4"/>
    </row>
    <row r="3337" spans="1:31" x14ac:dyDescent="0.35">
      <c r="A3337" s="4"/>
      <c r="N3337" s="4"/>
      <c r="AE3337" s="4"/>
    </row>
    <row r="3338" spans="1:31" x14ac:dyDescent="0.35">
      <c r="A3338" s="4"/>
      <c r="N3338" s="4"/>
      <c r="AE3338" s="4"/>
    </row>
    <row r="3339" spans="1:31" x14ac:dyDescent="0.35">
      <c r="A3339" s="4"/>
      <c r="N3339" s="4"/>
      <c r="AE3339" s="4"/>
    </row>
    <row r="3340" spans="1:31" x14ac:dyDescent="0.35">
      <c r="A3340" s="4"/>
      <c r="N3340" s="4"/>
      <c r="AE3340" s="4"/>
    </row>
    <row r="3341" spans="1:31" x14ac:dyDescent="0.35">
      <c r="A3341" s="4"/>
      <c r="N3341" s="4"/>
      <c r="AE3341" s="4"/>
    </row>
    <row r="3342" spans="1:31" x14ac:dyDescent="0.35">
      <c r="A3342" s="4"/>
      <c r="N3342" s="4"/>
      <c r="AE3342" s="4"/>
    </row>
    <row r="3343" spans="1:31" x14ac:dyDescent="0.35">
      <c r="A3343" s="4"/>
      <c r="N3343" s="4"/>
      <c r="AE3343" s="4"/>
    </row>
    <row r="3344" spans="1:31" x14ac:dyDescent="0.35">
      <c r="A3344" s="4"/>
      <c r="N3344" s="4"/>
      <c r="AE3344" s="4"/>
    </row>
    <row r="3345" spans="1:31" x14ac:dyDescent="0.35">
      <c r="A3345" s="4"/>
      <c r="N3345" s="4"/>
      <c r="AE3345" s="4"/>
    </row>
    <row r="3346" spans="1:31" x14ac:dyDescent="0.35">
      <c r="A3346" s="4"/>
      <c r="N3346" s="4"/>
      <c r="AE3346" s="4"/>
    </row>
    <row r="3347" spans="1:31" x14ac:dyDescent="0.35">
      <c r="A3347" s="4"/>
      <c r="N3347" s="4"/>
      <c r="AE3347" s="4"/>
    </row>
    <row r="3348" spans="1:31" x14ac:dyDescent="0.35">
      <c r="A3348" s="4"/>
      <c r="N3348" s="4"/>
      <c r="AE3348" s="4"/>
    </row>
    <row r="3349" spans="1:31" x14ac:dyDescent="0.35">
      <c r="A3349" s="4"/>
      <c r="N3349" s="4"/>
      <c r="AE3349" s="4"/>
    </row>
    <row r="3350" spans="1:31" x14ac:dyDescent="0.35">
      <c r="A3350" s="4"/>
      <c r="N3350" s="4"/>
      <c r="AE3350" s="4"/>
    </row>
    <row r="3351" spans="1:31" x14ac:dyDescent="0.35">
      <c r="A3351" s="4"/>
      <c r="N3351" s="4"/>
      <c r="AE3351" s="4"/>
    </row>
    <row r="3352" spans="1:31" x14ac:dyDescent="0.35">
      <c r="A3352" s="4"/>
      <c r="N3352" s="4"/>
      <c r="AE3352" s="4"/>
    </row>
    <row r="3353" spans="1:31" x14ac:dyDescent="0.35">
      <c r="A3353" s="4"/>
      <c r="N3353" s="4"/>
      <c r="AE3353" s="4"/>
    </row>
    <row r="3354" spans="1:31" x14ac:dyDescent="0.35">
      <c r="A3354" s="4"/>
      <c r="N3354" s="4"/>
      <c r="AE3354" s="4"/>
    </row>
    <row r="3355" spans="1:31" x14ac:dyDescent="0.35">
      <c r="A3355" s="4"/>
      <c r="N3355" s="4"/>
      <c r="AE3355" s="4"/>
    </row>
    <row r="3356" spans="1:31" x14ac:dyDescent="0.35">
      <c r="A3356" s="4"/>
      <c r="N3356" s="4"/>
      <c r="AE3356" s="4"/>
    </row>
    <row r="3357" spans="1:31" x14ac:dyDescent="0.35">
      <c r="A3357" s="4"/>
      <c r="N3357" s="4"/>
      <c r="AE3357" s="4"/>
    </row>
    <row r="3358" spans="1:31" x14ac:dyDescent="0.35">
      <c r="A3358" s="4"/>
      <c r="N3358" s="4"/>
      <c r="AE3358" s="4"/>
    </row>
    <row r="3359" spans="1:31" x14ac:dyDescent="0.35">
      <c r="A3359" s="4"/>
      <c r="N3359" s="4"/>
      <c r="AE3359" s="4"/>
    </row>
    <row r="3360" spans="1:31" x14ac:dyDescent="0.35">
      <c r="A3360" s="4"/>
      <c r="N3360" s="4"/>
      <c r="AE3360" s="4"/>
    </row>
    <row r="3361" spans="1:31" x14ac:dyDescent="0.35">
      <c r="A3361" s="4"/>
      <c r="N3361" s="4"/>
      <c r="AE3361" s="4"/>
    </row>
    <row r="3362" spans="1:31" x14ac:dyDescent="0.35">
      <c r="A3362" s="4"/>
      <c r="N3362" s="4"/>
      <c r="AE3362" s="4"/>
    </row>
    <row r="3363" spans="1:31" x14ac:dyDescent="0.35">
      <c r="A3363" s="4"/>
      <c r="N3363" s="4"/>
      <c r="AE3363" s="4"/>
    </row>
    <row r="3364" spans="1:31" x14ac:dyDescent="0.35">
      <c r="A3364" s="4"/>
      <c r="N3364" s="4"/>
      <c r="AE3364" s="4"/>
    </row>
    <row r="3365" spans="1:31" x14ac:dyDescent="0.35">
      <c r="A3365" s="4"/>
      <c r="N3365" s="4"/>
      <c r="AE3365" s="4"/>
    </row>
    <row r="3366" spans="1:31" x14ac:dyDescent="0.35">
      <c r="A3366" s="4"/>
      <c r="N3366" s="4"/>
      <c r="AE3366" s="4"/>
    </row>
    <row r="3367" spans="1:31" x14ac:dyDescent="0.35">
      <c r="A3367" s="4"/>
      <c r="N3367" s="4"/>
      <c r="AE3367" s="4"/>
    </row>
    <row r="3368" spans="1:31" x14ac:dyDescent="0.35">
      <c r="A3368" s="4"/>
      <c r="N3368" s="4"/>
      <c r="AE3368" s="4"/>
    </row>
    <row r="3369" spans="1:31" x14ac:dyDescent="0.35">
      <c r="A3369" s="4"/>
      <c r="N3369" s="4"/>
      <c r="AE3369" s="4"/>
    </row>
    <row r="3370" spans="1:31" x14ac:dyDescent="0.35">
      <c r="A3370" s="4"/>
      <c r="N3370" s="4"/>
      <c r="AE3370" s="4"/>
    </row>
    <row r="3371" spans="1:31" x14ac:dyDescent="0.35">
      <c r="A3371" s="4"/>
      <c r="N3371" s="4"/>
      <c r="AE3371" s="4"/>
    </row>
    <row r="3372" spans="1:31" x14ac:dyDescent="0.35">
      <c r="A3372" s="4"/>
      <c r="N3372" s="4"/>
      <c r="AE3372" s="4"/>
    </row>
    <row r="3373" spans="1:31" x14ac:dyDescent="0.35">
      <c r="A3373" s="4"/>
      <c r="N3373" s="4"/>
      <c r="AE3373" s="4"/>
    </row>
    <row r="3374" spans="1:31" x14ac:dyDescent="0.35">
      <c r="A3374" s="4"/>
      <c r="N3374" s="4"/>
      <c r="AE3374" s="4"/>
    </row>
    <row r="3375" spans="1:31" x14ac:dyDescent="0.35">
      <c r="A3375" s="4"/>
      <c r="N3375" s="4"/>
      <c r="AE3375" s="4"/>
    </row>
    <row r="3376" spans="1:31" x14ac:dyDescent="0.35">
      <c r="A3376" s="4"/>
      <c r="N3376" s="4"/>
      <c r="AE3376" s="4"/>
    </row>
    <row r="3377" spans="1:31" x14ac:dyDescent="0.35">
      <c r="A3377" s="4"/>
      <c r="N3377" s="4"/>
      <c r="AE3377" s="4"/>
    </row>
    <row r="3378" spans="1:31" x14ac:dyDescent="0.35">
      <c r="A3378" s="4"/>
      <c r="N3378" s="4"/>
      <c r="AE3378" s="4"/>
    </row>
    <row r="3379" spans="1:31" x14ac:dyDescent="0.35">
      <c r="A3379" s="4"/>
      <c r="N3379" s="4"/>
      <c r="AE3379" s="4"/>
    </row>
    <row r="3380" spans="1:31" x14ac:dyDescent="0.35">
      <c r="A3380" s="4"/>
      <c r="N3380" s="4"/>
      <c r="AE3380" s="4"/>
    </row>
    <row r="3381" spans="1:31" x14ac:dyDescent="0.35">
      <c r="A3381" s="4"/>
      <c r="N3381" s="4"/>
      <c r="AE3381" s="4"/>
    </row>
    <row r="3382" spans="1:31" x14ac:dyDescent="0.35">
      <c r="A3382" s="4"/>
      <c r="N3382" s="4"/>
      <c r="AE3382" s="4"/>
    </row>
    <row r="3383" spans="1:31" x14ac:dyDescent="0.35">
      <c r="A3383" s="4"/>
      <c r="N3383" s="4"/>
      <c r="AE3383" s="4"/>
    </row>
    <row r="3384" spans="1:31" x14ac:dyDescent="0.35">
      <c r="A3384" s="4"/>
      <c r="N3384" s="4"/>
      <c r="AE3384" s="4"/>
    </row>
    <row r="3385" spans="1:31" x14ac:dyDescent="0.35">
      <c r="A3385" s="4"/>
      <c r="N3385" s="4"/>
      <c r="AE3385" s="4"/>
    </row>
    <row r="3386" spans="1:31" x14ac:dyDescent="0.35">
      <c r="A3386" s="4"/>
      <c r="N3386" s="4"/>
      <c r="AE3386" s="4"/>
    </row>
    <row r="3387" spans="1:31" x14ac:dyDescent="0.35">
      <c r="A3387" s="4"/>
      <c r="N3387" s="4"/>
      <c r="AE3387" s="4"/>
    </row>
    <row r="3388" spans="1:31" x14ac:dyDescent="0.35">
      <c r="A3388" s="4"/>
      <c r="N3388" s="4"/>
      <c r="AE3388" s="4"/>
    </row>
    <row r="3389" spans="1:31" x14ac:dyDescent="0.35">
      <c r="A3389" s="4"/>
      <c r="N3389" s="4"/>
      <c r="AE3389" s="4"/>
    </row>
    <row r="3390" spans="1:31" x14ac:dyDescent="0.35">
      <c r="A3390" s="4"/>
      <c r="N3390" s="4"/>
      <c r="AE3390" s="4"/>
    </row>
    <row r="3391" spans="1:31" x14ac:dyDescent="0.35">
      <c r="A3391" s="4"/>
      <c r="N3391" s="4"/>
      <c r="AE3391" s="4"/>
    </row>
    <row r="3392" spans="1:31" x14ac:dyDescent="0.35">
      <c r="A3392" s="4"/>
      <c r="N3392" s="4"/>
      <c r="AE3392" s="4"/>
    </row>
    <row r="3393" spans="1:31" x14ac:dyDescent="0.35">
      <c r="A3393" s="4"/>
      <c r="N3393" s="4"/>
      <c r="AE3393" s="4"/>
    </row>
    <row r="3394" spans="1:31" x14ac:dyDescent="0.35">
      <c r="A3394" s="4"/>
      <c r="N3394" s="4"/>
      <c r="AE3394" s="4"/>
    </row>
    <row r="3395" spans="1:31" x14ac:dyDescent="0.35">
      <c r="A3395" s="4"/>
      <c r="N3395" s="4"/>
      <c r="AE3395" s="4"/>
    </row>
    <row r="3396" spans="1:31" x14ac:dyDescent="0.35">
      <c r="A3396" s="4"/>
      <c r="N3396" s="4"/>
      <c r="AE3396" s="4"/>
    </row>
    <row r="3397" spans="1:31" x14ac:dyDescent="0.35">
      <c r="A3397" s="4"/>
      <c r="N3397" s="4"/>
      <c r="AE3397" s="4"/>
    </row>
    <row r="3398" spans="1:31" x14ac:dyDescent="0.35">
      <c r="A3398" s="4"/>
      <c r="N3398" s="4"/>
      <c r="AE3398" s="4"/>
    </row>
    <row r="3399" spans="1:31" x14ac:dyDescent="0.35">
      <c r="A3399" s="4"/>
      <c r="N3399" s="4"/>
      <c r="AE3399" s="4"/>
    </row>
    <row r="3400" spans="1:31" x14ac:dyDescent="0.35">
      <c r="A3400" s="4"/>
      <c r="N3400" s="4"/>
      <c r="AE3400" s="4"/>
    </row>
    <row r="3401" spans="1:31" x14ac:dyDescent="0.35">
      <c r="A3401" s="4"/>
      <c r="N3401" s="4"/>
      <c r="AE3401" s="4"/>
    </row>
    <row r="3402" spans="1:31" x14ac:dyDescent="0.35">
      <c r="A3402" s="4"/>
      <c r="N3402" s="4"/>
      <c r="AE3402" s="4"/>
    </row>
    <row r="3403" spans="1:31" x14ac:dyDescent="0.35">
      <c r="A3403" s="4"/>
      <c r="N3403" s="4"/>
      <c r="AE3403" s="4"/>
    </row>
    <row r="3404" spans="1:31" x14ac:dyDescent="0.35">
      <c r="A3404" s="4"/>
      <c r="N3404" s="4"/>
      <c r="AE3404" s="4"/>
    </row>
    <row r="3405" spans="1:31" x14ac:dyDescent="0.35">
      <c r="A3405" s="4"/>
      <c r="N3405" s="4"/>
      <c r="AE3405" s="4"/>
    </row>
    <row r="3406" spans="1:31" x14ac:dyDescent="0.35">
      <c r="A3406" s="4"/>
      <c r="N3406" s="4"/>
      <c r="AE3406" s="4"/>
    </row>
    <row r="3407" spans="1:31" x14ac:dyDescent="0.35">
      <c r="A3407" s="4"/>
      <c r="N3407" s="4"/>
      <c r="AE3407" s="4"/>
    </row>
    <row r="3408" spans="1:31" x14ac:dyDescent="0.35">
      <c r="A3408" s="4"/>
      <c r="N3408" s="4"/>
      <c r="AE3408" s="4"/>
    </row>
    <row r="3409" spans="1:31" x14ac:dyDescent="0.35">
      <c r="A3409" s="4"/>
      <c r="N3409" s="4"/>
      <c r="AE3409" s="4"/>
    </row>
    <row r="3410" spans="1:31" x14ac:dyDescent="0.35">
      <c r="A3410" s="4"/>
      <c r="N3410" s="4"/>
      <c r="AE3410" s="4"/>
    </row>
    <row r="3411" spans="1:31" x14ac:dyDescent="0.35">
      <c r="A3411" s="4"/>
      <c r="N3411" s="4"/>
      <c r="AE3411" s="4"/>
    </row>
    <row r="3412" spans="1:31" x14ac:dyDescent="0.35">
      <c r="A3412" s="4"/>
      <c r="N3412" s="4"/>
      <c r="AE3412" s="4"/>
    </row>
    <row r="3413" spans="1:31" x14ac:dyDescent="0.35">
      <c r="A3413" s="4"/>
      <c r="N3413" s="4"/>
      <c r="AE3413" s="4"/>
    </row>
    <row r="3414" spans="1:31" x14ac:dyDescent="0.35">
      <c r="A3414" s="4"/>
      <c r="N3414" s="4"/>
      <c r="AE3414" s="4"/>
    </row>
    <row r="3415" spans="1:31" x14ac:dyDescent="0.35">
      <c r="A3415" s="4"/>
      <c r="N3415" s="4"/>
      <c r="AE3415" s="4"/>
    </row>
    <row r="3416" spans="1:31" x14ac:dyDescent="0.35">
      <c r="A3416" s="4"/>
      <c r="N3416" s="4"/>
      <c r="AE3416" s="4"/>
    </row>
    <row r="3417" spans="1:31" x14ac:dyDescent="0.35">
      <c r="A3417" s="4"/>
      <c r="N3417" s="4"/>
      <c r="AE3417" s="4"/>
    </row>
    <row r="3418" spans="1:31" x14ac:dyDescent="0.35">
      <c r="A3418" s="4"/>
      <c r="N3418" s="4"/>
      <c r="AE3418" s="4"/>
    </row>
    <row r="3419" spans="1:31" x14ac:dyDescent="0.35">
      <c r="A3419" s="4"/>
      <c r="N3419" s="4"/>
      <c r="AE3419" s="4"/>
    </row>
    <row r="3420" spans="1:31" x14ac:dyDescent="0.35">
      <c r="A3420" s="4"/>
      <c r="N3420" s="4"/>
      <c r="AE3420" s="4"/>
    </row>
    <row r="3421" spans="1:31" x14ac:dyDescent="0.35">
      <c r="A3421" s="4"/>
      <c r="N3421" s="4"/>
      <c r="AE3421" s="4"/>
    </row>
    <row r="3422" spans="1:31" x14ac:dyDescent="0.35">
      <c r="A3422" s="4"/>
      <c r="N3422" s="4"/>
      <c r="AE3422" s="4"/>
    </row>
    <row r="3423" spans="1:31" x14ac:dyDescent="0.35">
      <c r="A3423" s="4"/>
      <c r="N3423" s="4"/>
      <c r="AE3423" s="4"/>
    </row>
    <row r="3424" spans="1:31" x14ac:dyDescent="0.35">
      <c r="A3424" s="4"/>
      <c r="N3424" s="4"/>
      <c r="AE3424" s="4"/>
    </row>
    <row r="3425" spans="1:31" x14ac:dyDescent="0.35">
      <c r="A3425" s="4"/>
      <c r="N3425" s="4"/>
      <c r="AE3425" s="4"/>
    </row>
    <row r="3426" spans="1:31" x14ac:dyDescent="0.35">
      <c r="A3426" s="4"/>
      <c r="N3426" s="4"/>
      <c r="AE3426" s="4"/>
    </row>
    <row r="3427" spans="1:31" x14ac:dyDescent="0.35">
      <c r="A3427" s="4"/>
      <c r="N3427" s="4"/>
      <c r="AE3427" s="4"/>
    </row>
    <row r="3428" spans="1:31" x14ac:dyDescent="0.35">
      <c r="A3428" s="4"/>
      <c r="N3428" s="4"/>
      <c r="AE3428" s="4"/>
    </row>
    <row r="3429" spans="1:31" x14ac:dyDescent="0.35">
      <c r="A3429" s="4"/>
      <c r="N3429" s="4"/>
      <c r="AE3429" s="4"/>
    </row>
    <row r="3430" spans="1:31" x14ac:dyDescent="0.35">
      <c r="A3430" s="4"/>
      <c r="N3430" s="4"/>
      <c r="AE3430" s="4"/>
    </row>
    <row r="3431" spans="1:31" x14ac:dyDescent="0.35">
      <c r="A3431" s="4"/>
      <c r="N3431" s="4"/>
      <c r="AE3431" s="4"/>
    </row>
    <row r="3432" spans="1:31" x14ac:dyDescent="0.35">
      <c r="A3432" s="4"/>
      <c r="N3432" s="4"/>
      <c r="AE3432" s="4"/>
    </row>
    <row r="3433" spans="1:31" x14ac:dyDescent="0.35">
      <c r="A3433" s="4"/>
      <c r="N3433" s="4"/>
      <c r="AE3433" s="4"/>
    </row>
    <row r="3434" spans="1:31" x14ac:dyDescent="0.35">
      <c r="A3434" s="4"/>
      <c r="N3434" s="4"/>
      <c r="AE3434" s="4"/>
    </row>
    <row r="3435" spans="1:31" x14ac:dyDescent="0.35">
      <c r="A3435" s="4"/>
      <c r="N3435" s="4"/>
      <c r="AE3435" s="4"/>
    </row>
    <row r="3436" spans="1:31" x14ac:dyDescent="0.35">
      <c r="A3436" s="4"/>
      <c r="N3436" s="4"/>
      <c r="AE3436" s="4"/>
    </row>
    <row r="3437" spans="1:31" x14ac:dyDescent="0.35">
      <c r="A3437" s="4"/>
      <c r="N3437" s="4"/>
      <c r="AE3437" s="4"/>
    </row>
    <row r="3438" spans="1:31" x14ac:dyDescent="0.35">
      <c r="A3438" s="4"/>
      <c r="N3438" s="4"/>
      <c r="AE3438" s="4"/>
    </row>
    <row r="3439" spans="1:31" x14ac:dyDescent="0.35">
      <c r="A3439" s="4"/>
      <c r="N3439" s="4"/>
      <c r="AE3439" s="4"/>
    </row>
    <row r="3440" spans="1:31" x14ac:dyDescent="0.35">
      <c r="A3440" s="4"/>
      <c r="N3440" s="4"/>
      <c r="AE3440" s="4"/>
    </row>
    <row r="3441" spans="1:31" x14ac:dyDescent="0.35">
      <c r="A3441" s="4"/>
      <c r="N3441" s="4"/>
      <c r="AE3441" s="4"/>
    </row>
    <row r="3442" spans="1:31" x14ac:dyDescent="0.35">
      <c r="A3442" s="4"/>
      <c r="N3442" s="4"/>
      <c r="AE3442" s="4"/>
    </row>
    <row r="3443" spans="1:31" x14ac:dyDescent="0.35">
      <c r="A3443" s="4"/>
      <c r="N3443" s="4"/>
      <c r="AE3443" s="4"/>
    </row>
    <row r="3444" spans="1:31" x14ac:dyDescent="0.35">
      <c r="A3444" s="4"/>
      <c r="N3444" s="4"/>
      <c r="AE3444" s="4"/>
    </row>
    <row r="3445" spans="1:31" x14ac:dyDescent="0.35">
      <c r="A3445" s="4"/>
      <c r="N3445" s="4"/>
      <c r="AE3445" s="4"/>
    </row>
    <row r="3446" spans="1:31" x14ac:dyDescent="0.35">
      <c r="A3446" s="4"/>
      <c r="N3446" s="4"/>
      <c r="AE3446" s="4"/>
    </row>
    <row r="3447" spans="1:31" x14ac:dyDescent="0.35">
      <c r="A3447" s="4"/>
      <c r="N3447" s="4"/>
      <c r="AE3447" s="4"/>
    </row>
    <row r="3448" spans="1:31" x14ac:dyDescent="0.35">
      <c r="A3448" s="4"/>
      <c r="N3448" s="4"/>
      <c r="AE3448" s="4"/>
    </row>
    <row r="3449" spans="1:31" x14ac:dyDescent="0.35">
      <c r="A3449" s="4"/>
      <c r="N3449" s="4"/>
      <c r="AE3449" s="4"/>
    </row>
    <row r="3450" spans="1:31" x14ac:dyDescent="0.35">
      <c r="A3450" s="4"/>
      <c r="N3450" s="4"/>
      <c r="AE3450" s="4"/>
    </row>
    <row r="3451" spans="1:31" x14ac:dyDescent="0.35">
      <c r="A3451" s="4"/>
      <c r="N3451" s="4"/>
      <c r="AE3451" s="4"/>
    </row>
    <row r="3452" spans="1:31" x14ac:dyDescent="0.35">
      <c r="A3452" s="4"/>
      <c r="N3452" s="4"/>
      <c r="AE3452" s="4"/>
    </row>
    <row r="3453" spans="1:31" x14ac:dyDescent="0.35">
      <c r="A3453" s="4"/>
      <c r="N3453" s="4"/>
      <c r="AE3453" s="4"/>
    </row>
    <row r="3454" spans="1:31" x14ac:dyDescent="0.35">
      <c r="A3454" s="4"/>
      <c r="N3454" s="4"/>
      <c r="AE3454" s="4"/>
    </row>
    <row r="3455" spans="1:31" x14ac:dyDescent="0.35">
      <c r="A3455" s="4"/>
      <c r="N3455" s="4"/>
      <c r="AE3455" s="4"/>
    </row>
    <row r="3456" spans="1:31" x14ac:dyDescent="0.35">
      <c r="A3456" s="4"/>
      <c r="N3456" s="4"/>
      <c r="AE3456" s="4"/>
    </row>
    <row r="3457" spans="1:31" x14ac:dyDescent="0.35">
      <c r="A3457" s="4"/>
      <c r="N3457" s="4"/>
      <c r="AE3457" s="4"/>
    </row>
    <row r="3458" spans="1:31" x14ac:dyDescent="0.35">
      <c r="A3458" s="4"/>
      <c r="N3458" s="4"/>
      <c r="AE3458" s="4"/>
    </row>
    <row r="3459" spans="1:31" x14ac:dyDescent="0.35">
      <c r="A3459" s="4"/>
      <c r="N3459" s="4"/>
      <c r="AE3459" s="4"/>
    </row>
    <row r="3460" spans="1:31" x14ac:dyDescent="0.35">
      <c r="A3460" s="4"/>
      <c r="N3460" s="4"/>
      <c r="AE3460" s="4"/>
    </row>
    <row r="3461" spans="1:31" x14ac:dyDescent="0.35">
      <c r="A3461" s="4"/>
      <c r="N3461" s="4"/>
      <c r="AE3461" s="4"/>
    </row>
    <row r="3462" spans="1:31" x14ac:dyDescent="0.35">
      <c r="A3462" s="4"/>
      <c r="N3462" s="4"/>
      <c r="AE3462" s="4"/>
    </row>
    <row r="3463" spans="1:31" x14ac:dyDescent="0.35">
      <c r="A3463" s="4"/>
      <c r="N3463" s="4"/>
      <c r="AE3463" s="4"/>
    </row>
    <row r="3464" spans="1:31" x14ac:dyDescent="0.35">
      <c r="A3464" s="4"/>
      <c r="N3464" s="4"/>
      <c r="AE3464" s="4"/>
    </row>
    <row r="3465" spans="1:31" x14ac:dyDescent="0.35">
      <c r="A3465" s="4"/>
      <c r="N3465" s="4"/>
      <c r="AE3465" s="4"/>
    </row>
    <row r="3466" spans="1:31" x14ac:dyDescent="0.35">
      <c r="A3466" s="4"/>
      <c r="N3466" s="4"/>
      <c r="AE3466" s="4"/>
    </row>
    <row r="3467" spans="1:31" x14ac:dyDescent="0.35">
      <c r="A3467" s="4"/>
      <c r="N3467" s="4"/>
      <c r="AE3467" s="4"/>
    </row>
    <row r="3468" spans="1:31" x14ac:dyDescent="0.35">
      <c r="A3468" s="4"/>
      <c r="N3468" s="4"/>
      <c r="AE3468" s="4"/>
    </row>
    <row r="3469" spans="1:31" x14ac:dyDescent="0.35">
      <c r="A3469" s="4"/>
      <c r="N3469" s="4"/>
      <c r="AE3469" s="4"/>
    </row>
    <row r="3470" spans="1:31" x14ac:dyDescent="0.35">
      <c r="A3470" s="4"/>
      <c r="N3470" s="4"/>
      <c r="AE3470" s="4"/>
    </row>
    <row r="3471" spans="1:31" x14ac:dyDescent="0.35">
      <c r="A3471" s="4"/>
      <c r="N3471" s="4"/>
      <c r="AE3471" s="4"/>
    </row>
    <row r="3472" spans="1:31" x14ac:dyDescent="0.35">
      <c r="A3472" s="4"/>
      <c r="N3472" s="4"/>
      <c r="AE3472" s="4"/>
    </row>
    <row r="3473" spans="1:31" x14ac:dyDescent="0.35">
      <c r="A3473" s="4"/>
      <c r="N3473" s="4"/>
      <c r="AE3473" s="4"/>
    </row>
    <row r="3474" spans="1:31" x14ac:dyDescent="0.35">
      <c r="A3474" s="4"/>
      <c r="N3474" s="4"/>
      <c r="AE3474" s="4"/>
    </row>
    <row r="3475" spans="1:31" x14ac:dyDescent="0.35">
      <c r="A3475" s="4"/>
      <c r="N3475" s="4"/>
      <c r="AE3475" s="4"/>
    </row>
    <row r="3476" spans="1:31" x14ac:dyDescent="0.35">
      <c r="A3476" s="4"/>
      <c r="N3476" s="4"/>
      <c r="AE3476" s="4"/>
    </row>
    <row r="3477" spans="1:31" x14ac:dyDescent="0.35">
      <c r="A3477" s="4"/>
      <c r="N3477" s="4"/>
      <c r="AE3477" s="4"/>
    </row>
    <row r="3478" spans="1:31" x14ac:dyDescent="0.35">
      <c r="A3478" s="4"/>
      <c r="N3478" s="4"/>
      <c r="AE3478" s="4"/>
    </row>
    <row r="3479" spans="1:31" x14ac:dyDescent="0.35">
      <c r="A3479" s="4"/>
      <c r="N3479" s="4"/>
      <c r="AE3479" s="4"/>
    </row>
    <row r="3480" spans="1:31" x14ac:dyDescent="0.35">
      <c r="A3480" s="4"/>
      <c r="N3480" s="4"/>
      <c r="AE3480" s="4"/>
    </row>
    <row r="3481" spans="1:31" x14ac:dyDescent="0.35">
      <c r="A3481" s="4"/>
      <c r="N3481" s="4"/>
      <c r="AE3481" s="4"/>
    </row>
    <row r="3482" spans="1:31" x14ac:dyDescent="0.35">
      <c r="A3482" s="4"/>
      <c r="N3482" s="4"/>
      <c r="AE3482" s="4"/>
    </row>
    <row r="3483" spans="1:31" x14ac:dyDescent="0.35">
      <c r="A3483" s="4"/>
      <c r="N3483" s="4"/>
      <c r="AE3483" s="4"/>
    </row>
    <row r="3484" spans="1:31" x14ac:dyDescent="0.35">
      <c r="A3484" s="4"/>
      <c r="N3484" s="4"/>
      <c r="AE3484" s="4"/>
    </row>
    <row r="3485" spans="1:31" x14ac:dyDescent="0.35">
      <c r="A3485" s="4"/>
      <c r="N3485" s="4"/>
      <c r="AE3485" s="4"/>
    </row>
    <row r="3486" spans="1:31" x14ac:dyDescent="0.35">
      <c r="A3486" s="4"/>
      <c r="N3486" s="4"/>
      <c r="AE3486" s="4"/>
    </row>
    <row r="3487" spans="1:31" x14ac:dyDescent="0.35">
      <c r="A3487" s="4"/>
      <c r="N3487" s="4"/>
      <c r="AE3487" s="4"/>
    </row>
    <row r="3488" spans="1:31" x14ac:dyDescent="0.35">
      <c r="A3488" s="4"/>
      <c r="N3488" s="4"/>
      <c r="AE3488" s="4"/>
    </row>
    <row r="3489" spans="1:31" x14ac:dyDescent="0.35">
      <c r="A3489" s="4"/>
      <c r="N3489" s="4"/>
      <c r="AE3489" s="4"/>
    </row>
    <row r="3490" spans="1:31" x14ac:dyDescent="0.35">
      <c r="A3490" s="4"/>
      <c r="N3490" s="4"/>
      <c r="AE3490" s="4"/>
    </row>
    <row r="3491" spans="1:31" x14ac:dyDescent="0.35">
      <c r="A3491" s="4"/>
      <c r="N3491" s="4"/>
      <c r="AE3491" s="4"/>
    </row>
    <row r="3492" spans="1:31" x14ac:dyDescent="0.35">
      <c r="A3492" s="4"/>
      <c r="N3492" s="4"/>
      <c r="AE3492" s="4"/>
    </row>
    <row r="3493" spans="1:31" x14ac:dyDescent="0.35">
      <c r="A3493" s="4"/>
      <c r="N3493" s="4"/>
      <c r="AE3493" s="4"/>
    </row>
    <row r="3494" spans="1:31" x14ac:dyDescent="0.35">
      <c r="A3494" s="4"/>
      <c r="N3494" s="4"/>
      <c r="AE3494" s="4"/>
    </row>
    <row r="3495" spans="1:31" x14ac:dyDescent="0.35">
      <c r="A3495" s="4"/>
      <c r="N3495" s="4"/>
      <c r="AE3495" s="4"/>
    </row>
    <row r="3496" spans="1:31" x14ac:dyDescent="0.35">
      <c r="A3496" s="4"/>
      <c r="N3496" s="4"/>
      <c r="AE3496" s="4"/>
    </row>
    <row r="3497" spans="1:31" x14ac:dyDescent="0.35">
      <c r="A3497" s="4"/>
      <c r="N3497" s="4"/>
      <c r="AE3497" s="4"/>
    </row>
    <row r="3498" spans="1:31" x14ac:dyDescent="0.35">
      <c r="A3498" s="4"/>
      <c r="N3498" s="4"/>
      <c r="AE3498" s="4"/>
    </row>
    <row r="3499" spans="1:31" x14ac:dyDescent="0.35">
      <c r="A3499" s="4"/>
      <c r="N3499" s="4"/>
      <c r="AE3499" s="4"/>
    </row>
    <row r="3500" spans="1:31" x14ac:dyDescent="0.35">
      <c r="A3500" s="4"/>
      <c r="N3500" s="4"/>
      <c r="AE3500" s="4"/>
    </row>
    <row r="3501" spans="1:31" x14ac:dyDescent="0.35">
      <c r="A3501" s="4"/>
      <c r="N3501" s="4"/>
      <c r="AE3501" s="4"/>
    </row>
    <row r="3502" spans="1:31" x14ac:dyDescent="0.35">
      <c r="A3502" s="4"/>
      <c r="N3502" s="4"/>
      <c r="AE3502" s="4"/>
    </row>
    <row r="3503" spans="1:31" x14ac:dyDescent="0.35">
      <c r="A3503" s="4"/>
      <c r="N3503" s="4"/>
      <c r="AE3503" s="4"/>
    </row>
    <row r="3504" spans="1:31" x14ac:dyDescent="0.35">
      <c r="A3504" s="4"/>
      <c r="N3504" s="4"/>
      <c r="AE3504" s="4"/>
    </row>
    <row r="3505" spans="1:31" x14ac:dyDescent="0.35">
      <c r="A3505" s="4"/>
      <c r="N3505" s="4"/>
      <c r="AE3505" s="4"/>
    </row>
    <row r="3506" spans="1:31" x14ac:dyDescent="0.35">
      <c r="A3506" s="4"/>
      <c r="N3506" s="4"/>
      <c r="AE3506" s="4"/>
    </row>
    <row r="3507" spans="1:31" x14ac:dyDescent="0.35">
      <c r="A3507" s="4"/>
      <c r="N3507" s="4"/>
      <c r="AE3507" s="4"/>
    </row>
    <row r="3508" spans="1:31" x14ac:dyDescent="0.35">
      <c r="A3508" s="4"/>
      <c r="N3508" s="4"/>
      <c r="AE3508" s="4"/>
    </row>
    <row r="3509" spans="1:31" x14ac:dyDescent="0.35">
      <c r="A3509" s="4"/>
      <c r="N3509" s="4"/>
      <c r="AE3509" s="4"/>
    </row>
    <row r="3510" spans="1:31" x14ac:dyDescent="0.35">
      <c r="A3510" s="4"/>
      <c r="N3510" s="4"/>
      <c r="AE3510" s="4"/>
    </row>
    <row r="3511" spans="1:31" x14ac:dyDescent="0.35">
      <c r="A3511" s="4"/>
      <c r="N3511" s="4"/>
      <c r="AE3511" s="4"/>
    </row>
    <row r="3512" spans="1:31" x14ac:dyDescent="0.35">
      <c r="A3512" s="4"/>
      <c r="N3512" s="4"/>
      <c r="AE3512" s="4"/>
    </row>
    <row r="3513" spans="1:31" x14ac:dyDescent="0.35">
      <c r="A3513" s="4"/>
      <c r="N3513" s="4"/>
      <c r="AE3513" s="4"/>
    </row>
    <row r="3514" spans="1:31" x14ac:dyDescent="0.35">
      <c r="A3514" s="4"/>
      <c r="N3514" s="4"/>
      <c r="AE3514" s="4"/>
    </row>
    <row r="3515" spans="1:31" x14ac:dyDescent="0.35">
      <c r="A3515" s="4"/>
      <c r="N3515" s="4"/>
      <c r="AE3515" s="4"/>
    </row>
    <row r="3516" spans="1:31" x14ac:dyDescent="0.35">
      <c r="A3516" s="4"/>
      <c r="N3516" s="4"/>
      <c r="AE3516" s="4"/>
    </row>
    <row r="3517" spans="1:31" x14ac:dyDescent="0.35">
      <c r="A3517" s="4"/>
      <c r="N3517" s="4"/>
      <c r="AE3517" s="4"/>
    </row>
    <row r="3518" spans="1:31" x14ac:dyDescent="0.35">
      <c r="A3518" s="4"/>
      <c r="N3518" s="4"/>
      <c r="AE3518" s="4"/>
    </row>
    <row r="3519" spans="1:31" x14ac:dyDescent="0.35">
      <c r="A3519" s="4"/>
      <c r="N3519" s="4"/>
      <c r="AE3519" s="4"/>
    </row>
    <row r="3520" spans="1:31" x14ac:dyDescent="0.35">
      <c r="A3520" s="4"/>
      <c r="N3520" s="4"/>
      <c r="AE3520" s="4"/>
    </row>
    <row r="3521" spans="1:31" x14ac:dyDescent="0.35">
      <c r="A3521" s="4"/>
      <c r="N3521" s="4"/>
      <c r="AE3521" s="4"/>
    </row>
    <row r="3522" spans="1:31" x14ac:dyDescent="0.35">
      <c r="A3522" s="4"/>
      <c r="N3522" s="4"/>
      <c r="AE3522" s="4"/>
    </row>
    <row r="3523" spans="1:31" x14ac:dyDescent="0.35">
      <c r="A3523" s="4"/>
      <c r="N3523" s="4"/>
      <c r="AE3523" s="4"/>
    </row>
    <row r="3524" spans="1:31" x14ac:dyDescent="0.35">
      <c r="A3524" s="4"/>
      <c r="N3524" s="4"/>
      <c r="AE3524" s="4"/>
    </row>
    <row r="3525" spans="1:31" x14ac:dyDescent="0.35">
      <c r="A3525" s="4"/>
      <c r="N3525" s="4"/>
      <c r="AE3525" s="4"/>
    </row>
    <row r="3526" spans="1:31" x14ac:dyDescent="0.35">
      <c r="A3526" s="4"/>
      <c r="N3526" s="4"/>
      <c r="AE3526" s="4"/>
    </row>
    <row r="3527" spans="1:31" x14ac:dyDescent="0.35">
      <c r="A3527" s="4"/>
      <c r="N3527" s="4"/>
      <c r="AE3527" s="4"/>
    </row>
    <row r="3528" spans="1:31" x14ac:dyDescent="0.35">
      <c r="A3528" s="4"/>
      <c r="N3528" s="4"/>
      <c r="AE3528" s="4"/>
    </row>
    <row r="3529" spans="1:31" x14ac:dyDescent="0.35">
      <c r="A3529" s="4"/>
      <c r="N3529" s="4"/>
      <c r="AE3529" s="4"/>
    </row>
    <row r="3530" spans="1:31" x14ac:dyDescent="0.35">
      <c r="A3530" s="4"/>
      <c r="N3530" s="4"/>
      <c r="AE3530" s="4"/>
    </row>
    <row r="3531" spans="1:31" x14ac:dyDescent="0.35">
      <c r="A3531" s="4"/>
      <c r="N3531" s="4"/>
      <c r="AE3531" s="4"/>
    </row>
    <row r="3532" spans="1:31" x14ac:dyDescent="0.35">
      <c r="A3532" s="4"/>
      <c r="N3532" s="4"/>
      <c r="AE3532" s="4"/>
    </row>
    <row r="3533" spans="1:31" x14ac:dyDescent="0.35">
      <c r="A3533" s="4"/>
      <c r="N3533" s="4"/>
      <c r="AE3533" s="4"/>
    </row>
    <row r="3534" spans="1:31" x14ac:dyDescent="0.35">
      <c r="A3534" s="4"/>
      <c r="N3534" s="4"/>
      <c r="AE3534" s="4"/>
    </row>
    <row r="3535" spans="1:31" x14ac:dyDescent="0.35">
      <c r="A3535" s="4"/>
      <c r="N3535" s="4"/>
      <c r="AE3535" s="4"/>
    </row>
    <row r="3536" spans="1:31" x14ac:dyDescent="0.35">
      <c r="A3536" s="4"/>
      <c r="N3536" s="4"/>
      <c r="AE3536" s="4"/>
    </row>
    <row r="3537" spans="1:31" x14ac:dyDescent="0.35">
      <c r="A3537" s="4"/>
      <c r="N3537" s="4"/>
      <c r="AE3537" s="4"/>
    </row>
    <row r="3538" spans="1:31" x14ac:dyDescent="0.35">
      <c r="A3538" s="4"/>
      <c r="N3538" s="4"/>
      <c r="AE3538" s="4"/>
    </row>
    <row r="3539" spans="1:31" x14ac:dyDescent="0.35">
      <c r="A3539" s="4"/>
      <c r="N3539" s="4"/>
      <c r="AE3539" s="4"/>
    </row>
    <row r="3540" spans="1:31" x14ac:dyDescent="0.35">
      <c r="A3540" s="4"/>
      <c r="N3540" s="4"/>
      <c r="AE3540" s="4"/>
    </row>
    <row r="3541" spans="1:31" x14ac:dyDescent="0.35">
      <c r="A3541" s="4"/>
      <c r="N3541" s="4"/>
      <c r="AE3541" s="4"/>
    </row>
    <row r="3542" spans="1:31" x14ac:dyDescent="0.35">
      <c r="A3542" s="4"/>
      <c r="N3542" s="4"/>
      <c r="AE3542" s="4"/>
    </row>
    <row r="3543" spans="1:31" x14ac:dyDescent="0.35">
      <c r="A3543" s="4"/>
      <c r="N3543" s="4"/>
      <c r="AE3543" s="4"/>
    </row>
    <row r="3544" spans="1:31" x14ac:dyDescent="0.35">
      <c r="A3544" s="4"/>
      <c r="N3544" s="4"/>
      <c r="AE3544" s="4"/>
    </row>
    <row r="3545" spans="1:31" x14ac:dyDescent="0.35">
      <c r="A3545" s="4"/>
      <c r="N3545" s="4"/>
      <c r="AE3545" s="4"/>
    </row>
    <row r="3546" spans="1:31" x14ac:dyDescent="0.35">
      <c r="A3546" s="4"/>
      <c r="N3546" s="4"/>
      <c r="AE3546" s="4"/>
    </row>
    <row r="3547" spans="1:31" x14ac:dyDescent="0.35">
      <c r="A3547" s="4"/>
      <c r="N3547" s="4"/>
      <c r="AE3547" s="4"/>
    </row>
    <row r="3548" spans="1:31" x14ac:dyDescent="0.35">
      <c r="A3548" s="4"/>
      <c r="N3548" s="4"/>
      <c r="AE3548" s="4"/>
    </row>
    <row r="3549" spans="1:31" x14ac:dyDescent="0.35">
      <c r="A3549" s="4"/>
      <c r="N3549" s="4"/>
      <c r="AE3549" s="4"/>
    </row>
    <row r="3550" spans="1:31" x14ac:dyDescent="0.35">
      <c r="A3550" s="4"/>
      <c r="N3550" s="4"/>
      <c r="AE3550" s="4"/>
    </row>
    <row r="3551" spans="1:31" x14ac:dyDescent="0.35">
      <c r="A3551" s="4"/>
      <c r="N3551" s="4"/>
      <c r="AE3551" s="4"/>
    </row>
    <row r="3552" spans="1:31" x14ac:dyDescent="0.35">
      <c r="A3552" s="4"/>
      <c r="N3552" s="4"/>
      <c r="AE3552" s="4"/>
    </row>
    <row r="3553" spans="1:31" x14ac:dyDescent="0.35">
      <c r="A3553" s="4"/>
      <c r="N3553" s="4"/>
      <c r="AE3553" s="4"/>
    </row>
    <row r="3554" spans="1:31" x14ac:dyDescent="0.35">
      <c r="A3554" s="4"/>
      <c r="N3554" s="4"/>
      <c r="AE3554" s="4"/>
    </row>
    <row r="3555" spans="1:31" x14ac:dyDescent="0.35">
      <c r="A3555" s="4"/>
      <c r="N3555" s="4"/>
      <c r="AE3555" s="4"/>
    </row>
    <row r="3556" spans="1:31" x14ac:dyDescent="0.35">
      <c r="A3556" s="4"/>
      <c r="N3556" s="4"/>
      <c r="AE3556" s="4"/>
    </row>
    <row r="3557" spans="1:31" x14ac:dyDescent="0.35">
      <c r="A3557" s="4"/>
      <c r="N3557" s="4"/>
      <c r="AE3557" s="4"/>
    </row>
    <row r="3558" spans="1:31" x14ac:dyDescent="0.35">
      <c r="A3558" s="4"/>
      <c r="N3558" s="4"/>
      <c r="AE3558" s="4"/>
    </row>
    <row r="3559" spans="1:31" x14ac:dyDescent="0.35">
      <c r="A3559" s="4"/>
      <c r="N3559" s="4"/>
      <c r="AE3559" s="4"/>
    </row>
    <row r="3560" spans="1:31" x14ac:dyDescent="0.35">
      <c r="A3560" s="4"/>
      <c r="N3560" s="4"/>
      <c r="AE3560" s="4"/>
    </row>
    <row r="3561" spans="1:31" x14ac:dyDescent="0.35">
      <c r="A3561" s="4"/>
      <c r="N3561" s="4"/>
      <c r="AE3561" s="4"/>
    </row>
    <row r="3562" spans="1:31" x14ac:dyDescent="0.35">
      <c r="A3562" s="4"/>
      <c r="N3562" s="4"/>
      <c r="AE3562" s="4"/>
    </row>
    <row r="3563" spans="1:31" x14ac:dyDescent="0.35">
      <c r="A3563" s="4"/>
      <c r="N3563" s="4"/>
      <c r="AE3563" s="4"/>
    </row>
    <row r="3564" spans="1:31" x14ac:dyDescent="0.35">
      <c r="A3564" s="4"/>
      <c r="N3564" s="4"/>
      <c r="AE3564" s="4"/>
    </row>
    <row r="3565" spans="1:31" x14ac:dyDescent="0.35">
      <c r="A3565" s="4"/>
      <c r="N3565" s="4"/>
      <c r="AE3565" s="4"/>
    </row>
    <row r="3566" spans="1:31" x14ac:dyDescent="0.35">
      <c r="A3566" s="4"/>
      <c r="N3566" s="4"/>
      <c r="AE3566" s="4"/>
    </row>
    <row r="3567" spans="1:31" x14ac:dyDescent="0.35">
      <c r="A3567" s="4"/>
      <c r="N3567" s="4"/>
      <c r="AE3567" s="4"/>
    </row>
    <row r="3568" spans="1:31" x14ac:dyDescent="0.35">
      <c r="A3568" s="4"/>
      <c r="N3568" s="4"/>
      <c r="AE3568" s="4"/>
    </row>
    <row r="3569" spans="1:31" x14ac:dyDescent="0.35">
      <c r="A3569" s="4"/>
      <c r="N3569" s="4"/>
      <c r="AE3569" s="4"/>
    </row>
    <row r="3570" spans="1:31" x14ac:dyDescent="0.35">
      <c r="A3570" s="4"/>
      <c r="N3570" s="4"/>
      <c r="AE3570" s="4"/>
    </row>
    <row r="3571" spans="1:31" x14ac:dyDescent="0.35">
      <c r="A3571" s="4"/>
      <c r="N3571" s="4"/>
      <c r="AE3571" s="4"/>
    </row>
    <row r="3572" spans="1:31" x14ac:dyDescent="0.35">
      <c r="A3572" s="4"/>
      <c r="N3572" s="4"/>
      <c r="AE3572" s="4"/>
    </row>
    <row r="3573" spans="1:31" x14ac:dyDescent="0.35">
      <c r="A3573" s="4"/>
      <c r="N3573" s="4"/>
      <c r="AE3573" s="4"/>
    </row>
    <row r="3574" spans="1:31" x14ac:dyDescent="0.35">
      <c r="A3574" s="4"/>
      <c r="N3574" s="4"/>
      <c r="AE3574" s="4"/>
    </row>
    <row r="3575" spans="1:31" x14ac:dyDescent="0.35">
      <c r="A3575" s="4"/>
      <c r="N3575" s="4"/>
      <c r="AE3575" s="4"/>
    </row>
    <row r="3576" spans="1:31" x14ac:dyDescent="0.35">
      <c r="A3576" s="4"/>
      <c r="N3576" s="4"/>
      <c r="AE3576" s="4"/>
    </row>
    <row r="3577" spans="1:31" x14ac:dyDescent="0.35">
      <c r="A3577" s="4"/>
      <c r="N3577" s="4"/>
      <c r="AE3577" s="4"/>
    </row>
    <row r="3578" spans="1:31" x14ac:dyDescent="0.35">
      <c r="A3578" s="4"/>
      <c r="N3578" s="4"/>
      <c r="AE3578" s="4"/>
    </row>
    <row r="3579" spans="1:31" x14ac:dyDescent="0.35">
      <c r="A3579" s="4"/>
      <c r="N3579" s="4"/>
      <c r="AE3579" s="4"/>
    </row>
    <row r="3580" spans="1:31" x14ac:dyDescent="0.35">
      <c r="A3580" s="4"/>
      <c r="N3580" s="4"/>
      <c r="AE3580" s="4"/>
    </row>
    <row r="3581" spans="1:31" x14ac:dyDescent="0.35">
      <c r="A3581" s="4"/>
      <c r="N3581" s="4"/>
      <c r="AE3581" s="4"/>
    </row>
    <row r="3582" spans="1:31" x14ac:dyDescent="0.35">
      <c r="A3582" s="4"/>
      <c r="N3582" s="4"/>
      <c r="AE3582" s="4"/>
    </row>
    <row r="3583" spans="1:31" x14ac:dyDescent="0.35">
      <c r="A3583" s="4"/>
      <c r="N3583" s="4"/>
      <c r="AE3583" s="4"/>
    </row>
    <row r="3584" spans="1:31" x14ac:dyDescent="0.35">
      <c r="A3584" s="4"/>
      <c r="N3584" s="4"/>
      <c r="AE3584" s="4"/>
    </row>
    <row r="3585" spans="1:31" x14ac:dyDescent="0.35">
      <c r="A3585" s="4"/>
      <c r="N3585" s="4"/>
      <c r="AE3585" s="4"/>
    </row>
    <row r="3586" spans="1:31" x14ac:dyDescent="0.35">
      <c r="A3586" s="4"/>
      <c r="N3586" s="4"/>
      <c r="AE3586" s="4"/>
    </row>
    <row r="3587" spans="1:31" x14ac:dyDescent="0.35">
      <c r="A3587" s="4"/>
      <c r="N3587" s="4"/>
      <c r="AE3587" s="4"/>
    </row>
    <row r="3588" spans="1:31" x14ac:dyDescent="0.35">
      <c r="A3588" s="4"/>
      <c r="N3588" s="4"/>
      <c r="AE3588" s="4"/>
    </row>
    <row r="3589" spans="1:31" x14ac:dyDescent="0.35">
      <c r="A3589" s="4"/>
      <c r="N3589" s="4"/>
      <c r="AE3589" s="4"/>
    </row>
    <row r="3590" spans="1:31" x14ac:dyDescent="0.35">
      <c r="A3590" s="4"/>
      <c r="N3590" s="4"/>
      <c r="AE3590" s="4"/>
    </row>
    <row r="3591" spans="1:31" x14ac:dyDescent="0.35">
      <c r="A3591" s="4"/>
      <c r="N3591" s="4"/>
      <c r="AE3591" s="4"/>
    </row>
    <row r="3592" spans="1:31" x14ac:dyDescent="0.35">
      <c r="A3592" s="4"/>
      <c r="N3592" s="4"/>
      <c r="AE3592" s="4"/>
    </row>
    <row r="3593" spans="1:31" x14ac:dyDescent="0.35">
      <c r="A3593" s="4"/>
      <c r="N3593" s="4"/>
      <c r="AE3593" s="4"/>
    </row>
    <row r="3594" spans="1:31" x14ac:dyDescent="0.35">
      <c r="A3594" s="4"/>
      <c r="N3594" s="4"/>
      <c r="AE3594" s="4"/>
    </row>
    <row r="3595" spans="1:31" x14ac:dyDescent="0.35">
      <c r="A3595" s="4"/>
      <c r="N3595" s="4"/>
      <c r="AE3595" s="4"/>
    </row>
    <row r="3596" spans="1:31" x14ac:dyDescent="0.35">
      <c r="A3596" s="4"/>
      <c r="N3596" s="4"/>
      <c r="AE3596" s="4"/>
    </row>
    <row r="3597" spans="1:31" x14ac:dyDescent="0.35">
      <c r="A3597" s="4"/>
      <c r="N3597" s="4"/>
      <c r="AE3597" s="4"/>
    </row>
    <row r="3598" spans="1:31" x14ac:dyDescent="0.35">
      <c r="A3598" s="4"/>
      <c r="N3598" s="4"/>
      <c r="AE3598" s="4"/>
    </row>
    <row r="3599" spans="1:31" x14ac:dyDescent="0.35">
      <c r="A3599" s="4"/>
      <c r="N3599" s="4"/>
      <c r="AE3599" s="4"/>
    </row>
    <row r="3600" spans="1:31" x14ac:dyDescent="0.35">
      <c r="A3600" s="4"/>
      <c r="N3600" s="4"/>
      <c r="AE3600" s="4"/>
    </row>
    <row r="3601" spans="1:31" x14ac:dyDescent="0.35">
      <c r="A3601" s="4"/>
      <c r="N3601" s="4"/>
      <c r="AE3601" s="4"/>
    </row>
    <row r="3602" spans="1:31" x14ac:dyDescent="0.35">
      <c r="A3602" s="4"/>
      <c r="N3602" s="4"/>
      <c r="AE3602" s="4"/>
    </row>
    <row r="3603" spans="1:31" x14ac:dyDescent="0.35">
      <c r="A3603" s="4"/>
      <c r="N3603" s="4"/>
      <c r="AE3603" s="4"/>
    </row>
    <row r="3604" spans="1:31" x14ac:dyDescent="0.35">
      <c r="A3604" s="4"/>
      <c r="N3604" s="4"/>
      <c r="AE3604" s="4"/>
    </row>
    <row r="3605" spans="1:31" x14ac:dyDescent="0.35">
      <c r="A3605" s="4"/>
      <c r="N3605" s="4"/>
      <c r="AE3605" s="4"/>
    </row>
    <row r="3606" spans="1:31" x14ac:dyDescent="0.35">
      <c r="A3606" s="4"/>
      <c r="N3606" s="4"/>
      <c r="AE3606" s="4"/>
    </row>
    <row r="3607" spans="1:31" x14ac:dyDescent="0.35">
      <c r="A3607" s="4"/>
      <c r="N3607" s="4"/>
      <c r="AE3607" s="4"/>
    </row>
    <row r="3608" spans="1:31" x14ac:dyDescent="0.35">
      <c r="A3608" s="4"/>
      <c r="N3608" s="4"/>
      <c r="AE3608" s="4"/>
    </row>
    <row r="3609" spans="1:31" x14ac:dyDescent="0.35">
      <c r="A3609" s="4"/>
      <c r="N3609" s="4"/>
      <c r="AE3609" s="4"/>
    </row>
    <row r="3610" spans="1:31" x14ac:dyDescent="0.35">
      <c r="A3610" s="4"/>
      <c r="N3610" s="4"/>
      <c r="AE3610" s="4"/>
    </row>
    <row r="3611" spans="1:31" x14ac:dyDescent="0.35">
      <c r="A3611" s="4"/>
      <c r="N3611" s="4"/>
      <c r="AE3611" s="4"/>
    </row>
    <row r="3612" spans="1:31" x14ac:dyDescent="0.35">
      <c r="A3612" s="4"/>
      <c r="N3612" s="4"/>
      <c r="AE3612" s="4"/>
    </row>
    <row r="3613" spans="1:31" x14ac:dyDescent="0.35">
      <c r="A3613" s="4"/>
      <c r="N3613" s="4"/>
      <c r="AE3613" s="4"/>
    </row>
    <row r="3614" spans="1:31" x14ac:dyDescent="0.35">
      <c r="A3614" s="4"/>
      <c r="N3614" s="4"/>
      <c r="AE3614" s="4"/>
    </row>
    <row r="3615" spans="1:31" x14ac:dyDescent="0.35">
      <c r="A3615" s="4"/>
      <c r="N3615" s="4"/>
      <c r="AE3615" s="4"/>
    </row>
    <row r="3616" spans="1:31" x14ac:dyDescent="0.35">
      <c r="A3616" s="4"/>
      <c r="N3616" s="4"/>
      <c r="AE3616" s="4"/>
    </row>
    <row r="3617" spans="1:31" x14ac:dyDescent="0.35">
      <c r="A3617" s="4"/>
      <c r="N3617" s="4"/>
      <c r="AE3617" s="4"/>
    </row>
    <row r="3618" spans="1:31" x14ac:dyDescent="0.35">
      <c r="A3618" s="4"/>
      <c r="N3618" s="4"/>
      <c r="AE3618" s="4"/>
    </row>
    <row r="3619" spans="1:31" x14ac:dyDescent="0.35">
      <c r="A3619" s="4"/>
      <c r="N3619" s="4"/>
      <c r="AE3619" s="4"/>
    </row>
    <row r="3620" spans="1:31" x14ac:dyDescent="0.35">
      <c r="A3620" s="4"/>
      <c r="N3620" s="4"/>
      <c r="AE3620" s="4"/>
    </row>
    <row r="3621" spans="1:31" x14ac:dyDescent="0.35">
      <c r="A3621" s="4"/>
      <c r="N3621" s="4"/>
      <c r="AE3621" s="4"/>
    </row>
    <row r="3622" spans="1:31" x14ac:dyDescent="0.35">
      <c r="A3622" s="4"/>
      <c r="N3622" s="4"/>
      <c r="AE3622" s="4"/>
    </row>
    <row r="3623" spans="1:31" x14ac:dyDescent="0.35">
      <c r="A3623" s="4"/>
      <c r="N3623" s="4"/>
      <c r="AE3623" s="4"/>
    </row>
    <row r="3624" spans="1:31" x14ac:dyDescent="0.35">
      <c r="A3624" s="4"/>
      <c r="N3624" s="4"/>
      <c r="AE3624" s="4"/>
    </row>
    <row r="3625" spans="1:31" x14ac:dyDescent="0.35">
      <c r="A3625" s="4"/>
      <c r="N3625" s="4"/>
      <c r="AE3625" s="4"/>
    </row>
    <row r="3626" spans="1:31" x14ac:dyDescent="0.35">
      <c r="A3626" s="4"/>
      <c r="N3626" s="4"/>
      <c r="AE3626" s="4"/>
    </row>
    <row r="3627" spans="1:31" x14ac:dyDescent="0.35">
      <c r="A3627" s="4"/>
      <c r="N3627" s="4"/>
      <c r="AE3627" s="4"/>
    </row>
    <row r="3628" spans="1:31" x14ac:dyDescent="0.35">
      <c r="A3628" s="4"/>
      <c r="N3628" s="4"/>
      <c r="AE3628" s="4"/>
    </row>
    <row r="3629" spans="1:31" x14ac:dyDescent="0.35">
      <c r="A3629" s="4"/>
      <c r="N3629" s="4"/>
      <c r="AE3629" s="4"/>
    </row>
    <row r="3630" spans="1:31" x14ac:dyDescent="0.35">
      <c r="A3630" s="4"/>
      <c r="N3630" s="4"/>
      <c r="AE3630" s="4"/>
    </row>
    <row r="3631" spans="1:31" x14ac:dyDescent="0.35">
      <c r="A3631" s="4"/>
      <c r="N3631" s="4"/>
      <c r="AE3631" s="4"/>
    </row>
    <row r="3632" spans="1:31" x14ac:dyDescent="0.35">
      <c r="A3632" s="4"/>
      <c r="N3632" s="4"/>
      <c r="AE3632" s="4"/>
    </row>
    <row r="3633" spans="1:31" x14ac:dyDescent="0.35">
      <c r="A3633" s="4"/>
      <c r="N3633" s="4"/>
      <c r="AE3633" s="4"/>
    </row>
    <row r="3634" spans="1:31" x14ac:dyDescent="0.35">
      <c r="A3634" s="4"/>
      <c r="N3634" s="4"/>
      <c r="AE3634" s="4"/>
    </row>
    <row r="3635" spans="1:31" x14ac:dyDescent="0.35">
      <c r="A3635" s="4"/>
      <c r="N3635" s="4"/>
      <c r="AE3635" s="4"/>
    </row>
    <row r="3636" spans="1:31" x14ac:dyDescent="0.35">
      <c r="A3636" s="4"/>
      <c r="N3636" s="4"/>
      <c r="AE3636" s="4"/>
    </row>
    <row r="3637" spans="1:31" x14ac:dyDescent="0.35">
      <c r="A3637" s="4"/>
      <c r="N3637" s="4"/>
      <c r="AE3637" s="4"/>
    </row>
    <row r="3638" spans="1:31" x14ac:dyDescent="0.35">
      <c r="A3638" s="4"/>
      <c r="N3638" s="4"/>
      <c r="AE3638" s="4"/>
    </row>
    <row r="3639" spans="1:31" x14ac:dyDescent="0.35">
      <c r="A3639" s="4"/>
      <c r="N3639" s="4"/>
      <c r="AE3639" s="4"/>
    </row>
    <row r="3640" spans="1:31" x14ac:dyDescent="0.35">
      <c r="A3640" s="4"/>
      <c r="N3640" s="4"/>
      <c r="AE3640" s="4"/>
    </row>
    <row r="3641" spans="1:31" x14ac:dyDescent="0.35">
      <c r="A3641" s="4"/>
      <c r="N3641" s="4"/>
      <c r="AE3641" s="4"/>
    </row>
    <row r="3642" spans="1:31" x14ac:dyDescent="0.35">
      <c r="A3642" s="4"/>
      <c r="N3642" s="4"/>
      <c r="AE3642" s="4"/>
    </row>
    <row r="3643" spans="1:31" x14ac:dyDescent="0.35">
      <c r="A3643" s="4"/>
      <c r="N3643" s="4"/>
      <c r="AE3643" s="4"/>
    </row>
    <row r="3644" spans="1:31" x14ac:dyDescent="0.35">
      <c r="A3644" s="4"/>
      <c r="N3644" s="4"/>
      <c r="AE3644" s="4"/>
    </row>
    <row r="3645" spans="1:31" x14ac:dyDescent="0.35">
      <c r="A3645" s="4"/>
      <c r="N3645" s="4"/>
      <c r="AE3645" s="4"/>
    </row>
    <row r="3646" spans="1:31" x14ac:dyDescent="0.35">
      <c r="A3646" s="4"/>
      <c r="N3646" s="4"/>
      <c r="AE3646" s="4"/>
    </row>
    <row r="3647" spans="1:31" x14ac:dyDescent="0.35">
      <c r="A3647" s="4"/>
      <c r="N3647" s="4"/>
      <c r="AE3647" s="4"/>
    </row>
    <row r="3648" spans="1:31" x14ac:dyDescent="0.35">
      <c r="A3648" s="4"/>
      <c r="N3648" s="4"/>
      <c r="AE3648" s="4"/>
    </row>
    <row r="3649" spans="1:31" x14ac:dyDescent="0.35">
      <c r="A3649" s="4"/>
      <c r="N3649" s="4"/>
      <c r="AE3649" s="4"/>
    </row>
    <row r="3650" spans="1:31" x14ac:dyDescent="0.35">
      <c r="A3650" s="4"/>
      <c r="N3650" s="4"/>
      <c r="AE3650" s="4"/>
    </row>
    <row r="3651" spans="1:31" x14ac:dyDescent="0.35">
      <c r="A3651" s="4"/>
      <c r="N3651" s="4"/>
      <c r="AE3651" s="4"/>
    </row>
    <row r="3652" spans="1:31" x14ac:dyDescent="0.35">
      <c r="A3652" s="4"/>
      <c r="N3652" s="4"/>
      <c r="AE3652" s="4"/>
    </row>
    <row r="3653" spans="1:31" x14ac:dyDescent="0.35">
      <c r="A3653" s="4"/>
      <c r="N3653" s="4"/>
      <c r="AE3653" s="4"/>
    </row>
    <row r="3654" spans="1:31" x14ac:dyDescent="0.35">
      <c r="A3654" s="4"/>
      <c r="N3654" s="4"/>
      <c r="AE3654" s="4"/>
    </row>
    <row r="3655" spans="1:31" x14ac:dyDescent="0.35">
      <c r="A3655" s="4"/>
      <c r="N3655" s="4"/>
      <c r="AE3655" s="4"/>
    </row>
    <row r="3656" spans="1:31" x14ac:dyDescent="0.35">
      <c r="A3656" s="4"/>
      <c r="N3656" s="4"/>
      <c r="AE3656" s="4"/>
    </row>
    <row r="3657" spans="1:31" x14ac:dyDescent="0.35">
      <c r="A3657" s="4"/>
      <c r="N3657" s="4"/>
      <c r="AE3657" s="4"/>
    </row>
    <row r="3658" spans="1:31" x14ac:dyDescent="0.35">
      <c r="A3658" s="4"/>
      <c r="N3658" s="4"/>
      <c r="AE3658" s="4"/>
    </row>
    <row r="3659" spans="1:31" x14ac:dyDescent="0.35">
      <c r="A3659" s="4"/>
      <c r="N3659" s="4"/>
      <c r="AE3659" s="4"/>
    </row>
    <row r="3660" spans="1:31" x14ac:dyDescent="0.35">
      <c r="A3660" s="4"/>
      <c r="N3660" s="4"/>
      <c r="AE3660" s="4"/>
    </row>
    <row r="3661" spans="1:31" x14ac:dyDescent="0.35">
      <c r="A3661" s="4"/>
      <c r="N3661" s="4"/>
      <c r="AE3661" s="4"/>
    </row>
    <row r="3662" spans="1:31" x14ac:dyDescent="0.35">
      <c r="A3662" s="4"/>
      <c r="N3662" s="4"/>
      <c r="AE3662" s="4"/>
    </row>
    <row r="3663" spans="1:31" x14ac:dyDescent="0.35">
      <c r="A3663" s="4"/>
      <c r="N3663" s="4"/>
      <c r="AE3663" s="4"/>
    </row>
    <row r="3664" spans="1:31" x14ac:dyDescent="0.35">
      <c r="A3664" s="4"/>
      <c r="N3664" s="4"/>
      <c r="AE3664" s="4"/>
    </row>
    <row r="3665" spans="1:31" x14ac:dyDescent="0.35">
      <c r="A3665" s="4"/>
      <c r="N3665" s="4"/>
      <c r="AE3665" s="4"/>
    </row>
    <row r="3666" spans="1:31" x14ac:dyDescent="0.35">
      <c r="A3666" s="4"/>
      <c r="N3666" s="4"/>
      <c r="AE3666" s="4"/>
    </row>
    <row r="3667" spans="1:31" x14ac:dyDescent="0.35">
      <c r="A3667" s="4"/>
      <c r="N3667" s="4"/>
      <c r="AE3667" s="4"/>
    </row>
    <row r="3668" spans="1:31" x14ac:dyDescent="0.35">
      <c r="A3668" s="4"/>
      <c r="N3668" s="4"/>
      <c r="AE3668" s="4"/>
    </row>
    <row r="3669" spans="1:31" x14ac:dyDescent="0.35">
      <c r="A3669" s="4"/>
      <c r="N3669" s="4"/>
      <c r="AE3669" s="4"/>
    </row>
    <row r="3670" spans="1:31" x14ac:dyDescent="0.35">
      <c r="A3670" s="4"/>
      <c r="N3670" s="4"/>
      <c r="AE3670" s="4"/>
    </row>
    <row r="3671" spans="1:31" x14ac:dyDescent="0.35">
      <c r="A3671" s="4"/>
      <c r="N3671" s="4"/>
      <c r="AE3671" s="4"/>
    </row>
    <row r="3672" spans="1:31" x14ac:dyDescent="0.35">
      <c r="A3672" s="4"/>
      <c r="N3672" s="4"/>
      <c r="AE3672" s="4"/>
    </row>
    <row r="3673" spans="1:31" x14ac:dyDescent="0.35">
      <c r="A3673" s="4"/>
      <c r="N3673" s="4"/>
      <c r="AE3673" s="4"/>
    </row>
    <row r="3674" spans="1:31" x14ac:dyDescent="0.35">
      <c r="A3674" s="4"/>
      <c r="N3674" s="4"/>
      <c r="AE3674" s="4"/>
    </row>
    <row r="3675" spans="1:31" x14ac:dyDescent="0.35">
      <c r="A3675" s="4"/>
      <c r="N3675" s="4"/>
      <c r="AE3675" s="4"/>
    </row>
    <row r="3676" spans="1:31" x14ac:dyDescent="0.35">
      <c r="A3676" s="4"/>
      <c r="N3676" s="4"/>
      <c r="AE3676" s="4"/>
    </row>
    <row r="3677" spans="1:31" x14ac:dyDescent="0.35">
      <c r="A3677" s="4"/>
      <c r="N3677" s="4"/>
      <c r="AE3677" s="4"/>
    </row>
    <row r="3678" spans="1:31" x14ac:dyDescent="0.35">
      <c r="A3678" s="4"/>
      <c r="N3678" s="4"/>
      <c r="AE3678" s="4"/>
    </row>
    <row r="3679" spans="1:31" x14ac:dyDescent="0.35">
      <c r="A3679" s="4"/>
      <c r="N3679" s="4"/>
      <c r="AE3679" s="4"/>
    </row>
    <row r="3680" spans="1:31" x14ac:dyDescent="0.35">
      <c r="A3680" s="4"/>
      <c r="N3680" s="4"/>
      <c r="AE3680" s="4"/>
    </row>
    <row r="3681" spans="1:31" x14ac:dyDescent="0.35">
      <c r="A3681" s="4"/>
      <c r="N3681" s="4"/>
      <c r="AE3681" s="4"/>
    </row>
    <row r="3682" spans="1:31" x14ac:dyDescent="0.35">
      <c r="A3682" s="4"/>
      <c r="N3682" s="4"/>
      <c r="AE3682" s="4"/>
    </row>
    <row r="3683" spans="1:31" x14ac:dyDescent="0.35">
      <c r="A3683" s="4"/>
      <c r="N3683" s="4"/>
      <c r="AE3683" s="4"/>
    </row>
    <row r="3684" spans="1:31" x14ac:dyDescent="0.35">
      <c r="A3684" s="4"/>
      <c r="N3684" s="4"/>
      <c r="AE3684" s="4"/>
    </row>
    <row r="3685" spans="1:31" x14ac:dyDescent="0.35">
      <c r="A3685" s="4"/>
      <c r="N3685" s="4"/>
      <c r="AE3685" s="4"/>
    </row>
    <row r="3686" spans="1:31" x14ac:dyDescent="0.35">
      <c r="A3686" s="4"/>
      <c r="N3686" s="4"/>
      <c r="AE3686" s="4"/>
    </row>
    <row r="3687" spans="1:31" x14ac:dyDescent="0.35">
      <c r="A3687" s="4"/>
      <c r="N3687" s="4"/>
      <c r="AE3687" s="4"/>
    </row>
    <row r="3688" spans="1:31" x14ac:dyDescent="0.35">
      <c r="A3688" s="4"/>
      <c r="N3688" s="4"/>
      <c r="AE3688" s="4"/>
    </row>
    <row r="3689" spans="1:31" x14ac:dyDescent="0.35">
      <c r="A3689" s="4"/>
      <c r="N3689" s="4"/>
      <c r="AE3689" s="4"/>
    </row>
    <row r="3690" spans="1:31" x14ac:dyDescent="0.35">
      <c r="A3690" s="4"/>
      <c r="N3690" s="4"/>
      <c r="AE3690" s="4"/>
    </row>
    <row r="3691" spans="1:31" x14ac:dyDescent="0.35">
      <c r="A3691" s="4"/>
      <c r="N3691" s="4"/>
      <c r="AE3691" s="4"/>
    </row>
    <row r="3692" spans="1:31" x14ac:dyDescent="0.35">
      <c r="A3692" s="4"/>
      <c r="N3692" s="4"/>
      <c r="AE3692" s="4"/>
    </row>
    <row r="3693" spans="1:31" x14ac:dyDescent="0.35">
      <c r="A3693" s="4"/>
      <c r="N3693" s="4"/>
      <c r="AE3693" s="4"/>
    </row>
    <row r="3694" spans="1:31" x14ac:dyDescent="0.35">
      <c r="A3694" s="4"/>
      <c r="N3694" s="4"/>
      <c r="AE3694" s="4"/>
    </row>
    <row r="3695" spans="1:31" x14ac:dyDescent="0.35">
      <c r="A3695" s="4"/>
      <c r="N3695" s="4"/>
      <c r="AE3695" s="4"/>
    </row>
    <row r="3696" spans="1:31" x14ac:dyDescent="0.35">
      <c r="A3696" s="4"/>
      <c r="N3696" s="4"/>
      <c r="AE3696" s="4"/>
    </row>
    <row r="3697" spans="1:31" x14ac:dyDescent="0.35">
      <c r="A3697" s="4"/>
      <c r="N3697" s="4"/>
      <c r="AE3697" s="4"/>
    </row>
    <row r="3698" spans="1:31" x14ac:dyDescent="0.35">
      <c r="A3698" s="4"/>
      <c r="N3698" s="4"/>
      <c r="AE3698" s="4"/>
    </row>
    <row r="3699" spans="1:31" x14ac:dyDescent="0.35">
      <c r="A3699" s="4"/>
      <c r="N3699" s="4"/>
      <c r="AE3699" s="4"/>
    </row>
    <row r="3700" spans="1:31" x14ac:dyDescent="0.35">
      <c r="A3700" s="4"/>
      <c r="N3700" s="4"/>
      <c r="AE3700" s="4"/>
    </row>
    <row r="3701" spans="1:31" x14ac:dyDescent="0.35">
      <c r="A3701" s="4"/>
      <c r="N3701" s="4"/>
      <c r="AE3701" s="4"/>
    </row>
    <row r="3702" spans="1:31" x14ac:dyDescent="0.35">
      <c r="A3702" s="4"/>
      <c r="N3702" s="4"/>
      <c r="AE3702" s="4"/>
    </row>
    <row r="3703" spans="1:31" x14ac:dyDescent="0.35">
      <c r="A3703" s="4"/>
      <c r="N3703" s="4"/>
      <c r="AE3703" s="4"/>
    </row>
    <row r="3704" spans="1:31" x14ac:dyDescent="0.35">
      <c r="A3704" s="4"/>
      <c r="N3704" s="4"/>
      <c r="AE3704" s="4"/>
    </row>
    <row r="3705" spans="1:31" x14ac:dyDescent="0.35">
      <c r="A3705" s="4"/>
      <c r="N3705" s="4"/>
      <c r="AE3705" s="4"/>
    </row>
    <row r="3706" spans="1:31" x14ac:dyDescent="0.35">
      <c r="A3706" s="4"/>
      <c r="N3706" s="4"/>
      <c r="AE3706" s="4"/>
    </row>
    <row r="3707" spans="1:31" x14ac:dyDescent="0.35">
      <c r="A3707" s="4"/>
      <c r="N3707" s="4"/>
      <c r="AE3707" s="4"/>
    </row>
    <row r="3708" spans="1:31" x14ac:dyDescent="0.35">
      <c r="A3708" s="4"/>
      <c r="N3708" s="4"/>
      <c r="AE3708" s="4"/>
    </row>
    <row r="3709" spans="1:31" x14ac:dyDescent="0.35">
      <c r="A3709" s="4"/>
      <c r="N3709" s="4"/>
      <c r="AE3709" s="4"/>
    </row>
    <row r="3710" spans="1:31" x14ac:dyDescent="0.35">
      <c r="A3710" s="4"/>
      <c r="N3710" s="4"/>
      <c r="AE3710" s="4"/>
    </row>
    <row r="3711" spans="1:31" x14ac:dyDescent="0.35">
      <c r="A3711" s="4"/>
      <c r="N3711" s="4"/>
      <c r="AE3711" s="4"/>
    </row>
    <row r="3712" spans="1:31" x14ac:dyDescent="0.35">
      <c r="A3712" s="4"/>
      <c r="N3712" s="4"/>
      <c r="AE3712" s="4"/>
    </row>
    <row r="3713" spans="1:31" x14ac:dyDescent="0.35">
      <c r="A3713" s="4"/>
      <c r="N3713" s="4"/>
      <c r="AE3713" s="4"/>
    </row>
    <row r="3714" spans="1:31" x14ac:dyDescent="0.35">
      <c r="A3714" s="4"/>
      <c r="N3714" s="4"/>
      <c r="AE3714" s="4"/>
    </row>
    <row r="3715" spans="1:31" x14ac:dyDescent="0.35">
      <c r="A3715" s="4"/>
      <c r="N3715" s="4"/>
      <c r="AE3715" s="4"/>
    </row>
    <row r="3716" spans="1:31" x14ac:dyDescent="0.35">
      <c r="A3716" s="4"/>
      <c r="N3716" s="4"/>
      <c r="AE3716" s="4"/>
    </row>
    <row r="3717" spans="1:31" x14ac:dyDescent="0.35">
      <c r="A3717" s="4"/>
      <c r="N3717" s="4"/>
      <c r="AE3717" s="4"/>
    </row>
    <row r="3718" spans="1:31" x14ac:dyDescent="0.35">
      <c r="A3718" s="4"/>
      <c r="N3718" s="4"/>
      <c r="AE3718" s="4"/>
    </row>
    <row r="3719" spans="1:31" x14ac:dyDescent="0.35">
      <c r="A3719" s="4"/>
      <c r="N3719" s="4"/>
      <c r="AE3719" s="4"/>
    </row>
    <row r="3720" spans="1:31" x14ac:dyDescent="0.35">
      <c r="A3720" s="4"/>
      <c r="N3720" s="4"/>
      <c r="AE3720" s="4"/>
    </row>
    <row r="3721" spans="1:31" x14ac:dyDescent="0.35">
      <c r="A3721" s="4"/>
      <c r="N3721" s="4"/>
      <c r="AE3721" s="4"/>
    </row>
    <row r="3722" spans="1:31" x14ac:dyDescent="0.35">
      <c r="A3722" s="4"/>
      <c r="N3722" s="4"/>
      <c r="AE3722" s="4"/>
    </row>
    <row r="3723" spans="1:31" x14ac:dyDescent="0.35">
      <c r="A3723" s="4"/>
      <c r="N3723" s="4"/>
      <c r="AE3723" s="4"/>
    </row>
    <row r="3724" spans="1:31" x14ac:dyDescent="0.35">
      <c r="A3724" s="4"/>
      <c r="N3724" s="4"/>
      <c r="AE3724" s="4"/>
    </row>
    <row r="3725" spans="1:31" x14ac:dyDescent="0.35">
      <c r="A3725" s="4"/>
      <c r="N3725" s="4"/>
      <c r="AE3725" s="4"/>
    </row>
    <row r="3726" spans="1:31" x14ac:dyDescent="0.35">
      <c r="A3726" s="4"/>
      <c r="N3726" s="4"/>
      <c r="AE3726" s="4"/>
    </row>
    <row r="3727" spans="1:31" x14ac:dyDescent="0.35">
      <c r="A3727" s="4"/>
      <c r="N3727" s="4"/>
      <c r="AE3727" s="4"/>
    </row>
    <row r="3728" spans="1:31" x14ac:dyDescent="0.35">
      <c r="A3728" s="4"/>
      <c r="N3728" s="4"/>
      <c r="AE3728" s="4"/>
    </row>
    <row r="3729" spans="1:31" x14ac:dyDescent="0.35">
      <c r="A3729" s="4"/>
      <c r="N3729" s="4"/>
      <c r="AE3729" s="4"/>
    </row>
    <row r="3730" spans="1:31" x14ac:dyDescent="0.35">
      <c r="A3730" s="4"/>
      <c r="N3730" s="4"/>
      <c r="AE3730" s="4"/>
    </row>
    <row r="3731" spans="1:31" x14ac:dyDescent="0.35">
      <c r="A3731" s="4"/>
      <c r="N3731" s="4"/>
      <c r="AE3731" s="4"/>
    </row>
    <row r="3732" spans="1:31" x14ac:dyDescent="0.35">
      <c r="A3732" s="4"/>
      <c r="N3732" s="4"/>
      <c r="AE3732" s="4"/>
    </row>
    <row r="3733" spans="1:31" x14ac:dyDescent="0.35">
      <c r="A3733" s="4"/>
      <c r="N3733" s="4"/>
      <c r="AE3733" s="4"/>
    </row>
    <row r="3734" spans="1:31" x14ac:dyDescent="0.35">
      <c r="A3734" s="4"/>
      <c r="N3734" s="4"/>
      <c r="AE3734" s="4"/>
    </row>
    <row r="3735" spans="1:31" x14ac:dyDescent="0.35">
      <c r="A3735" s="4"/>
      <c r="N3735" s="4"/>
      <c r="AE3735" s="4"/>
    </row>
    <row r="3736" spans="1:31" x14ac:dyDescent="0.35">
      <c r="A3736" s="4"/>
      <c r="N3736" s="4"/>
      <c r="AE3736" s="4"/>
    </row>
    <row r="3737" spans="1:31" x14ac:dyDescent="0.35">
      <c r="A3737" s="4"/>
      <c r="N3737" s="4"/>
      <c r="AE3737" s="4"/>
    </row>
    <row r="3738" spans="1:31" x14ac:dyDescent="0.35">
      <c r="A3738" s="4"/>
      <c r="N3738" s="4"/>
      <c r="AE3738" s="4"/>
    </row>
    <row r="3739" spans="1:31" x14ac:dyDescent="0.35">
      <c r="A3739" s="4"/>
      <c r="N3739" s="4"/>
      <c r="AE3739" s="4"/>
    </row>
    <row r="3740" spans="1:31" x14ac:dyDescent="0.35">
      <c r="A3740" s="4"/>
      <c r="N3740" s="4"/>
      <c r="AE3740" s="4"/>
    </row>
    <row r="3741" spans="1:31" x14ac:dyDescent="0.35">
      <c r="A3741" s="4"/>
      <c r="N3741" s="4"/>
      <c r="AE3741" s="4"/>
    </row>
    <row r="3742" spans="1:31" x14ac:dyDescent="0.35">
      <c r="A3742" s="4"/>
      <c r="N3742" s="4"/>
      <c r="AE3742" s="4"/>
    </row>
    <row r="3743" spans="1:31" x14ac:dyDescent="0.35">
      <c r="A3743" s="4"/>
      <c r="N3743" s="4"/>
      <c r="AE3743" s="4"/>
    </row>
    <row r="3744" spans="1:31" x14ac:dyDescent="0.35">
      <c r="A3744" s="4"/>
      <c r="N3744" s="4"/>
      <c r="AE3744" s="4"/>
    </row>
    <row r="3745" spans="1:31" x14ac:dyDescent="0.35">
      <c r="A3745" s="4"/>
      <c r="N3745" s="4"/>
      <c r="AE3745" s="4"/>
    </row>
    <row r="3746" spans="1:31" x14ac:dyDescent="0.35">
      <c r="A3746" s="4"/>
      <c r="N3746" s="4"/>
      <c r="AE3746" s="4"/>
    </row>
    <row r="3747" spans="1:31" x14ac:dyDescent="0.35">
      <c r="A3747" s="4"/>
      <c r="N3747" s="4"/>
      <c r="AE3747" s="4"/>
    </row>
    <row r="3748" spans="1:31" x14ac:dyDescent="0.35">
      <c r="A3748" s="4"/>
      <c r="N3748" s="4"/>
      <c r="AE3748" s="4"/>
    </row>
    <row r="3749" spans="1:31" x14ac:dyDescent="0.35">
      <c r="A3749" s="4"/>
      <c r="N3749" s="4"/>
      <c r="AE3749" s="4"/>
    </row>
    <row r="3750" spans="1:31" x14ac:dyDescent="0.35">
      <c r="A3750" s="4"/>
      <c r="N3750" s="4"/>
      <c r="AE3750" s="4"/>
    </row>
    <row r="3751" spans="1:31" x14ac:dyDescent="0.35">
      <c r="A3751" s="4"/>
      <c r="N3751" s="4"/>
      <c r="AE3751" s="4"/>
    </row>
    <row r="3752" spans="1:31" x14ac:dyDescent="0.35">
      <c r="A3752" s="4"/>
      <c r="N3752" s="4"/>
      <c r="AE3752" s="4"/>
    </row>
    <row r="3753" spans="1:31" x14ac:dyDescent="0.35">
      <c r="A3753" s="4"/>
      <c r="N3753" s="4"/>
      <c r="AE3753" s="4"/>
    </row>
    <row r="3754" spans="1:31" x14ac:dyDescent="0.35">
      <c r="A3754" s="4"/>
      <c r="N3754" s="4"/>
      <c r="AE3754" s="4"/>
    </row>
    <row r="3755" spans="1:31" x14ac:dyDescent="0.35">
      <c r="A3755" s="4"/>
      <c r="N3755" s="4"/>
      <c r="AE3755" s="4"/>
    </row>
    <row r="3756" spans="1:31" x14ac:dyDescent="0.35">
      <c r="A3756" s="4"/>
      <c r="N3756" s="4"/>
      <c r="AE3756" s="4"/>
    </row>
    <row r="3757" spans="1:31" x14ac:dyDescent="0.35">
      <c r="A3757" s="4"/>
      <c r="N3757" s="4"/>
      <c r="AE3757" s="4"/>
    </row>
    <row r="3758" spans="1:31" x14ac:dyDescent="0.35">
      <c r="A3758" s="4"/>
      <c r="N3758" s="4"/>
      <c r="AE3758" s="4"/>
    </row>
    <row r="3759" spans="1:31" x14ac:dyDescent="0.35">
      <c r="A3759" s="4"/>
      <c r="N3759" s="4"/>
      <c r="AE3759" s="4"/>
    </row>
    <row r="3760" spans="1:31" x14ac:dyDescent="0.35">
      <c r="A3760" s="4"/>
      <c r="N3760" s="4"/>
      <c r="AE3760" s="4"/>
    </row>
    <row r="3761" spans="1:31" x14ac:dyDescent="0.35">
      <c r="A3761" s="4"/>
      <c r="N3761" s="4"/>
      <c r="AE3761" s="4"/>
    </row>
    <row r="3762" spans="1:31" x14ac:dyDescent="0.35">
      <c r="A3762" s="4"/>
      <c r="N3762" s="4"/>
      <c r="AE3762" s="4"/>
    </row>
    <row r="3763" spans="1:31" x14ac:dyDescent="0.35">
      <c r="A3763" s="4"/>
      <c r="N3763" s="4"/>
      <c r="AE3763" s="4"/>
    </row>
    <row r="3764" spans="1:31" x14ac:dyDescent="0.35">
      <c r="A3764" s="4"/>
      <c r="N3764" s="4"/>
      <c r="AE3764" s="4"/>
    </row>
    <row r="3765" spans="1:31" x14ac:dyDescent="0.35">
      <c r="A3765" s="4"/>
      <c r="N3765" s="4"/>
      <c r="AE3765" s="4"/>
    </row>
    <row r="3766" spans="1:31" x14ac:dyDescent="0.35">
      <c r="A3766" s="4"/>
      <c r="N3766" s="4"/>
      <c r="AE3766" s="4"/>
    </row>
    <row r="3767" spans="1:31" x14ac:dyDescent="0.35">
      <c r="A3767" s="4"/>
      <c r="N3767" s="4"/>
      <c r="AE3767" s="4"/>
    </row>
    <row r="3768" spans="1:31" x14ac:dyDescent="0.35">
      <c r="A3768" s="4"/>
      <c r="N3768" s="4"/>
      <c r="AE3768" s="4"/>
    </row>
    <row r="3769" spans="1:31" x14ac:dyDescent="0.35">
      <c r="A3769" s="4"/>
      <c r="N3769" s="4"/>
      <c r="AE3769" s="4"/>
    </row>
    <row r="3770" spans="1:31" x14ac:dyDescent="0.35">
      <c r="A3770" s="4"/>
      <c r="N3770" s="4"/>
      <c r="AE3770" s="4"/>
    </row>
    <row r="3771" spans="1:31" x14ac:dyDescent="0.35">
      <c r="A3771" s="4"/>
      <c r="N3771" s="4"/>
      <c r="AE3771" s="4"/>
    </row>
    <row r="3772" spans="1:31" x14ac:dyDescent="0.35">
      <c r="A3772" s="4"/>
      <c r="N3772" s="4"/>
      <c r="AE3772" s="4"/>
    </row>
    <row r="3773" spans="1:31" x14ac:dyDescent="0.35">
      <c r="A3773" s="4"/>
      <c r="N3773" s="4"/>
      <c r="AE3773" s="4"/>
    </row>
    <row r="3774" spans="1:31" x14ac:dyDescent="0.35">
      <c r="A3774" s="4"/>
      <c r="N3774" s="4"/>
      <c r="AE3774" s="4"/>
    </row>
    <row r="3775" spans="1:31" x14ac:dyDescent="0.35">
      <c r="A3775" s="4"/>
      <c r="N3775" s="4"/>
      <c r="AE3775" s="4"/>
    </row>
    <row r="3776" spans="1:31" x14ac:dyDescent="0.35">
      <c r="A3776" s="4"/>
      <c r="N3776" s="4"/>
      <c r="AE3776" s="4"/>
    </row>
    <row r="3777" spans="1:31" x14ac:dyDescent="0.35">
      <c r="A3777" s="4"/>
      <c r="N3777" s="4"/>
      <c r="AE3777" s="4"/>
    </row>
    <row r="3778" spans="1:31" x14ac:dyDescent="0.35">
      <c r="A3778" s="4"/>
      <c r="N3778" s="4"/>
      <c r="AE3778" s="4"/>
    </row>
    <row r="3779" spans="1:31" x14ac:dyDescent="0.35">
      <c r="A3779" s="4"/>
      <c r="N3779" s="4"/>
      <c r="AE3779" s="4"/>
    </row>
    <row r="3780" spans="1:31" x14ac:dyDescent="0.35">
      <c r="A3780" s="4"/>
      <c r="N3780" s="4"/>
      <c r="AE3780" s="4"/>
    </row>
    <row r="3781" spans="1:31" x14ac:dyDescent="0.35">
      <c r="A3781" s="4"/>
      <c r="N3781" s="4"/>
      <c r="AE3781" s="4"/>
    </row>
    <row r="3782" spans="1:31" x14ac:dyDescent="0.35">
      <c r="A3782" s="4"/>
      <c r="N3782" s="4"/>
      <c r="AE3782" s="4"/>
    </row>
    <row r="3783" spans="1:31" x14ac:dyDescent="0.35">
      <c r="A3783" s="4"/>
      <c r="N3783" s="4"/>
      <c r="AE3783" s="4"/>
    </row>
    <row r="3784" spans="1:31" x14ac:dyDescent="0.35">
      <c r="A3784" s="4"/>
      <c r="N3784" s="4"/>
      <c r="AE3784" s="4"/>
    </row>
    <row r="3785" spans="1:31" x14ac:dyDescent="0.35">
      <c r="A3785" s="4"/>
      <c r="N3785" s="4"/>
      <c r="AE3785" s="4"/>
    </row>
    <row r="3786" spans="1:31" x14ac:dyDescent="0.35">
      <c r="A3786" s="4"/>
      <c r="N3786" s="4"/>
      <c r="AE3786" s="4"/>
    </row>
    <row r="3787" spans="1:31" x14ac:dyDescent="0.35">
      <c r="A3787" s="4"/>
      <c r="N3787" s="4"/>
      <c r="AE3787" s="4"/>
    </row>
    <row r="3788" spans="1:31" x14ac:dyDescent="0.35">
      <c r="A3788" s="4"/>
      <c r="N3788" s="4"/>
      <c r="AE3788" s="4"/>
    </row>
    <row r="3789" spans="1:31" x14ac:dyDescent="0.35">
      <c r="A3789" s="4"/>
      <c r="N3789" s="4"/>
      <c r="AE3789" s="4"/>
    </row>
    <row r="3790" spans="1:31" x14ac:dyDescent="0.35">
      <c r="A3790" s="4"/>
      <c r="N3790" s="4"/>
      <c r="AE3790" s="4"/>
    </row>
    <row r="3791" spans="1:31" x14ac:dyDescent="0.35">
      <c r="A3791" s="4"/>
      <c r="N3791" s="4"/>
      <c r="AE3791" s="4"/>
    </row>
    <row r="3792" spans="1:31" x14ac:dyDescent="0.35">
      <c r="A3792" s="4"/>
      <c r="N3792" s="4"/>
      <c r="AE3792" s="4"/>
    </row>
    <row r="3793" spans="1:31" x14ac:dyDescent="0.35">
      <c r="A3793" s="4"/>
      <c r="N3793" s="4"/>
      <c r="AE3793" s="4"/>
    </row>
    <row r="3794" spans="1:31" x14ac:dyDescent="0.35">
      <c r="A3794" s="4"/>
      <c r="N3794" s="4"/>
      <c r="AE3794" s="4"/>
    </row>
    <row r="3795" spans="1:31" x14ac:dyDescent="0.35">
      <c r="A3795" s="4"/>
      <c r="N3795" s="4"/>
      <c r="AE3795" s="4"/>
    </row>
    <row r="3796" spans="1:31" x14ac:dyDescent="0.35">
      <c r="A3796" s="4"/>
      <c r="N3796" s="4"/>
      <c r="AE3796" s="4"/>
    </row>
    <row r="3797" spans="1:31" x14ac:dyDescent="0.35">
      <c r="A3797" s="4"/>
      <c r="N3797" s="4"/>
      <c r="AE3797" s="4"/>
    </row>
    <row r="3798" spans="1:31" x14ac:dyDescent="0.35">
      <c r="A3798" s="4"/>
      <c r="N3798" s="4"/>
      <c r="AE3798" s="4"/>
    </row>
    <row r="3799" spans="1:31" x14ac:dyDescent="0.35">
      <c r="A3799" s="4"/>
      <c r="N3799" s="4"/>
      <c r="AE3799" s="4"/>
    </row>
    <row r="3800" spans="1:31" x14ac:dyDescent="0.35">
      <c r="A3800" s="4"/>
      <c r="N3800" s="4"/>
      <c r="AE3800" s="4"/>
    </row>
    <row r="3801" spans="1:31" x14ac:dyDescent="0.35">
      <c r="A3801" s="4"/>
      <c r="N3801" s="4"/>
      <c r="AE3801" s="4"/>
    </row>
    <row r="3802" spans="1:31" x14ac:dyDescent="0.35">
      <c r="A3802" s="4"/>
      <c r="N3802" s="4"/>
      <c r="AE3802" s="4"/>
    </row>
    <row r="3803" spans="1:31" x14ac:dyDescent="0.35">
      <c r="A3803" s="4"/>
      <c r="N3803" s="4"/>
      <c r="AE3803" s="4"/>
    </row>
    <row r="3804" spans="1:31" x14ac:dyDescent="0.35">
      <c r="A3804" s="4"/>
      <c r="N3804" s="4"/>
      <c r="AE3804" s="4"/>
    </row>
    <row r="3805" spans="1:31" x14ac:dyDescent="0.35">
      <c r="A3805" s="4"/>
      <c r="N3805" s="4"/>
      <c r="AE3805" s="4"/>
    </row>
    <row r="3806" spans="1:31" x14ac:dyDescent="0.35">
      <c r="A3806" s="4"/>
      <c r="N3806" s="4"/>
      <c r="AE3806" s="4"/>
    </row>
    <row r="3807" spans="1:31" x14ac:dyDescent="0.35">
      <c r="A3807" s="4"/>
      <c r="N3807" s="4"/>
      <c r="AE3807" s="4"/>
    </row>
    <row r="3808" spans="1:31" x14ac:dyDescent="0.35">
      <c r="A3808" s="4"/>
      <c r="N3808" s="4"/>
      <c r="AE3808" s="4"/>
    </row>
    <row r="3809" spans="1:31" x14ac:dyDescent="0.35">
      <c r="A3809" s="4"/>
      <c r="N3809" s="4"/>
      <c r="AE3809" s="4"/>
    </row>
    <row r="3810" spans="1:31" x14ac:dyDescent="0.35">
      <c r="A3810" s="4"/>
      <c r="N3810" s="4"/>
      <c r="AE3810" s="4"/>
    </row>
    <row r="3811" spans="1:31" x14ac:dyDescent="0.35">
      <c r="A3811" s="4"/>
      <c r="N3811" s="4"/>
      <c r="AE3811" s="4"/>
    </row>
    <row r="3812" spans="1:31" x14ac:dyDescent="0.35">
      <c r="A3812" s="4"/>
      <c r="N3812" s="4"/>
      <c r="AE3812" s="4"/>
    </row>
    <row r="3813" spans="1:31" x14ac:dyDescent="0.35">
      <c r="A3813" s="4"/>
      <c r="N3813" s="4"/>
      <c r="AE3813" s="4"/>
    </row>
    <row r="3814" spans="1:31" x14ac:dyDescent="0.35">
      <c r="A3814" s="4"/>
      <c r="N3814" s="4"/>
      <c r="AE3814" s="4"/>
    </row>
    <row r="3815" spans="1:31" x14ac:dyDescent="0.35">
      <c r="A3815" s="4"/>
      <c r="N3815" s="4"/>
      <c r="AE3815" s="4"/>
    </row>
    <row r="3816" spans="1:31" x14ac:dyDescent="0.35">
      <c r="A3816" s="4"/>
      <c r="N3816" s="4"/>
      <c r="AE3816" s="4"/>
    </row>
    <row r="3817" spans="1:31" x14ac:dyDescent="0.35">
      <c r="A3817" s="4"/>
      <c r="N3817" s="4"/>
      <c r="AE3817" s="4"/>
    </row>
    <row r="3818" spans="1:31" x14ac:dyDescent="0.35">
      <c r="A3818" s="4"/>
      <c r="N3818" s="4"/>
      <c r="AE3818" s="4"/>
    </row>
    <row r="3819" spans="1:31" x14ac:dyDescent="0.35">
      <c r="A3819" s="4"/>
      <c r="N3819" s="4"/>
      <c r="AE3819" s="4"/>
    </row>
    <row r="3820" spans="1:31" x14ac:dyDescent="0.35">
      <c r="A3820" s="4"/>
      <c r="N3820" s="4"/>
      <c r="AE3820" s="4"/>
    </row>
    <row r="3821" spans="1:31" x14ac:dyDescent="0.35">
      <c r="A3821" s="4"/>
      <c r="N3821" s="4"/>
      <c r="AE3821" s="4"/>
    </row>
    <row r="3822" spans="1:31" x14ac:dyDescent="0.35">
      <c r="A3822" s="4"/>
      <c r="N3822" s="4"/>
      <c r="AE3822" s="4"/>
    </row>
    <row r="3823" spans="1:31" x14ac:dyDescent="0.35">
      <c r="A3823" s="4"/>
      <c r="N3823" s="4"/>
      <c r="AE3823" s="4"/>
    </row>
    <row r="3824" spans="1:31" x14ac:dyDescent="0.35">
      <c r="A3824" s="4"/>
      <c r="N3824" s="4"/>
      <c r="AE3824" s="4"/>
    </row>
    <row r="3825" spans="1:31" x14ac:dyDescent="0.35">
      <c r="A3825" s="4"/>
      <c r="N3825" s="4"/>
      <c r="AE3825" s="4"/>
    </row>
    <row r="3826" spans="1:31" x14ac:dyDescent="0.35">
      <c r="A3826" s="4"/>
      <c r="N3826" s="4"/>
      <c r="AE3826" s="4"/>
    </row>
    <row r="3827" spans="1:31" x14ac:dyDescent="0.35">
      <c r="A3827" s="4"/>
      <c r="N3827" s="4"/>
      <c r="AE3827" s="4"/>
    </row>
    <row r="3828" spans="1:31" x14ac:dyDescent="0.35">
      <c r="A3828" s="4"/>
      <c r="N3828" s="4"/>
      <c r="AE3828" s="4"/>
    </row>
    <row r="3829" spans="1:31" x14ac:dyDescent="0.35">
      <c r="A3829" s="4"/>
      <c r="N3829" s="4"/>
      <c r="AE3829" s="4"/>
    </row>
    <row r="3830" spans="1:31" x14ac:dyDescent="0.35">
      <c r="A3830" s="4"/>
      <c r="N3830" s="4"/>
      <c r="AE3830" s="4"/>
    </row>
    <row r="3831" spans="1:31" x14ac:dyDescent="0.35">
      <c r="A3831" s="4"/>
      <c r="N3831" s="4"/>
      <c r="AE3831" s="4"/>
    </row>
    <row r="3832" spans="1:31" x14ac:dyDescent="0.35">
      <c r="A3832" s="4"/>
      <c r="N3832" s="4"/>
      <c r="AE3832" s="4"/>
    </row>
    <row r="3833" spans="1:31" x14ac:dyDescent="0.35">
      <c r="A3833" s="4"/>
      <c r="N3833" s="4"/>
      <c r="AE3833" s="4"/>
    </row>
    <row r="3834" spans="1:31" x14ac:dyDescent="0.35">
      <c r="A3834" s="4"/>
      <c r="N3834" s="4"/>
      <c r="AE3834" s="4"/>
    </row>
    <row r="3835" spans="1:31" x14ac:dyDescent="0.35">
      <c r="A3835" s="4"/>
      <c r="N3835" s="4"/>
      <c r="AE3835" s="4"/>
    </row>
    <row r="3836" spans="1:31" x14ac:dyDescent="0.35">
      <c r="A3836" s="4"/>
      <c r="N3836" s="4"/>
      <c r="AE3836" s="4"/>
    </row>
    <row r="3837" spans="1:31" x14ac:dyDescent="0.35">
      <c r="A3837" s="4"/>
      <c r="N3837" s="4"/>
      <c r="AE3837" s="4"/>
    </row>
    <row r="3838" spans="1:31" x14ac:dyDescent="0.35">
      <c r="A3838" s="4"/>
      <c r="N3838" s="4"/>
      <c r="AE3838" s="4"/>
    </row>
    <row r="3839" spans="1:31" x14ac:dyDescent="0.35">
      <c r="A3839" s="4"/>
      <c r="N3839" s="4"/>
      <c r="AE3839" s="4"/>
    </row>
    <row r="3840" spans="1:31" x14ac:dyDescent="0.35">
      <c r="A3840" s="4"/>
      <c r="N3840" s="4"/>
      <c r="AE3840" s="4"/>
    </row>
    <row r="3841" spans="1:31" x14ac:dyDescent="0.35">
      <c r="A3841" s="4"/>
      <c r="N3841" s="4"/>
      <c r="AE3841" s="4"/>
    </row>
    <row r="3842" spans="1:31" x14ac:dyDescent="0.35">
      <c r="A3842" s="4"/>
      <c r="N3842" s="4"/>
      <c r="AE3842" s="4"/>
    </row>
    <row r="3843" spans="1:31" x14ac:dyDescent="0.35">
      <c r="A3843" s="4"/>
      <c r="N3843" s="4"/>
      <c r="AE3843" s="4"/>
    </row>
    <row r="3844" spans="1:31" x14ac:dyDescent="0.35">
      <c r="A3844" s="4"/>
      <c r="N3844" s="4"/>
      <c r="AE3844" s="4"/>
    </row>
    <row r="3845" spans="1:31" x14ac:dyDescent="0.35">
      <c r="A3845" s="4"/>
      <c r="N3845" s="4"/>
      <c r="AE3845" s="4"/>
    </row>
    <row r="3846" spans="1:31" x14ac:dyDescent="0.35">
      <c r="A3846" s="4"/>
      <c r="N3846" s="4"/>
      <c r="AE3846" s="4"/>
    </row>
    <row r="3847" spans="1:31" x14ac:dyDescent="0.35">
      <c r="A3847" s="4"/>
      <c r="N3847" s="4"/>
      <c r="AE3847" s="4"/>
    </row>
    <row r="3848" spans="1:31" x14ac:dyDescent="0.35">
      <c r="A3848" s="4"/>
      <c r="N3848" s="4"/>
      <c r="AE3848" s="4"/>
    </row>
    <row r="3849" spans="1:31" x14ac:dyDescent="0.35">
      <c r="A3849" s="4"/>
      <c r="N3849" s="4"/>
      <c r="AE3849" s="4"/>
    </row>
    <row r="3850" spans="1:31" x14ac:dyDescent="0.35">
      <c r="A3850" s="4"/>
      <c r="N3850" s="4"/>
      <c r="AE3850" s="4"/>
    </row>
    <row r="3851" spans="1:31" x14ac:dyDescent="0.35">
      <c r="A3851" s="4"/>
      <c r="N3851" s="4"/>
      <c r="AE3851" s="4"/>
    </row>
    <row r="3852" spans="1:31" x14ac:dyDescent="0.35">
      <c r="A3852" s="4"/>
      <c r="N3852" s="4"/>
      <c r="AE3852" s="4"/>
    </row>
    <row r="3853" spans="1:31" x14ac:dyDescent="0.35">
      <c r="A3853" s="4"/>
      <c r="N3853" s="4"/>
      <c r="AE3853" s="4"/>
    </row>
    <row r="3854" spans="1:31" x14ac:dyDescent="0.35">
      <c r="A3854" s="4"/>
      <c r="N3854" s="4"/>
      <c r="AE3854" s="4"/>
    </row>
    <row r="3855" spans="1:31" x14ac:dyDescent="0.35">
      <c r="A3855" s="4"/>
      <c r="N3855" s="4"/>
      <c r="AE3855" s="4"/>
    </row>
    <row r="3856" spans="1:31" x14ac:dyDescent="0.35">
      <c r="A3856" s="4"/>
      <c r="N3856" s="4"/>
      <c r="AE3856" s="4"/>
    </row>
    <row r="3857" spans="1:31" x14ac:dyDescent="0.35">
      <c r="A3857" s="4"/>
      <c r="N3857" s="4"/>
      <c r="AE3857" s="4"/>
    </row>
    <row r="3858" spans="1:31" x14ac:dyDescent="0.35">
      <c r="A3858" s="4"/>
      <c r="N3858" s="4"/>
      <c r="AE3858" s="4"/>
    </row>
    <row r="3859" spans="1:31" x14ac:dyDescent="0.35">
      <c r="A3859" s="4"/>
      <c r="N3859" s="4"/>
      <c r="AE3859" s="4"/>
    </row>
    <row r="3860" spans="1:31" x14ac:dyDescent="0.35">
      <c r="A3860" s="4"/>
      <c r="N3860" s="4"/>
      <c r="AE3860" s="4"/>
    </row>
    <row r="3861" spans="1:31" x14ac:dyDescent="0.35">
      <c r="A3861" s="4"/>
      <c r="N3861" s="4"/>
      <c r="AE3861" s="4"/>
    </row>
    <row r="3862" spans="1:31" x14ac:dyDescent="0.35">
      <c r="A3862" s="4"/>
      <c r="N3862" s="4"/>
      <c r="AE3862" s="4"/>
    </row>
    <row r="3863" spans="1:31" x14ac:dyDescent="0.35">
      <c r="A3863" s="4"/>
      <c r="N3863" s="4"/>
      <c r="AE3863" s="4"/>
    </row>
    <row r="3864" spans="1:31" x14ac:dyDescent="0.35">
      <c r="A3864" s="4"/>
      <c r="N3864" s="4"/>
      <c r="AE3864" s="4"/>
    </row>
    <row r="3865" spans="1:31" x14ac:dyDescent="0.35">
      <c r="A3865" s="4"/>
      <c r="N3865" s="4"/>
      <c r="AE3865" s="4"/>
    </row>
    <row r="3866" spans="1:31" x14ac:dyDescent="0.35">
      <c r="A3866" s="4"/>
      <c r="N3866" s="4"/>
      <c r="AE3866" s="4"/>
    </row>
    <row r="3867" spans="1:31" x14ac:dyDescent="0.35">
      <c r="A3867" s="4"/>
      <c r="N3867" s="4"/>
      <c r="AE3867" s="4"/>
    </row>
    <row r="3868" spans="1:31" x14ac:dyDescent="0.35">
      <c r="A3868" s="4"/>
      <c r="N3868" s="4"/>
      <c r="AE3868" s="4"/>
    </row>
    <row r="3869" spans="1:31" x14ac:dyDescent="0.35">
      <c r="A3869" s="4"/>
      <c r="N3869" s="4"/>
      <c r="AE3869" s="4"/>
    </row>
    <row r="3870" spans="1:31" x14ac:dyDescent="0.35">
      <c r="A3870" s="4"/>
      <c r="N3870" s="4"/>
      <c r="AE3870" s="4"/>
    </row>
    <row r="3871" spans="1:31" x14ac:dyDescent="0.35">
      <c r="A3871" s="4"/>
      <c r="N3871" s="4"/>
      <c r="AE3871" s="4"/>
    </row>
    <row r="3872" spans="1:31" x14ac:dyDescent="0.35">
      <c r="A3872" s="4"/>
      <c r="N3872" s="4"/>
      <c r="AE3872" s="4"/>
    </row>
    <row r="3873" spans="1:31" x14ac:dyDescent="0.35">
      <c r="A3873" s="4"/>
      <c r="N3873" s="4"/>
      <c r="AE3873" s="4"/>
    </row>
    <row r="3874" spans="1:31" x14ac:dyDescent="0.35">
      <c r="A3874" s="4"/>
      <c r="N3874" s="4"/>
      <c r="AE3874" s="4"/>
    </row>
    <row r="3875" spans="1:31" x14ac:dyDescent="0.35">
      <c r="A3875" s="4"/>
      <c r="N3875" s="4"/>
      <c r="AE3875" s="4"/>
    </row>
    <row r="3876" spans="1:31" x14ac:dyDescent="0.35">
      <c r="A3876" s="4"/>
      <c r="N3876" s="4"/>
      <c r="AE3876" s="4"/>
    </row>
    <row r="3877" spans="1:31" x14ac:dyDescent="0.35">
      <c r="A3877" s="4"/>
      <c r="N3877" s="4"/>
      <c r="AE3877" s="4"/>
    </row>
    <row r="3878" spans="1:31" x14ac:dyDescent="0.35">
      <c r="A3878" s="4"/>
      <c r="N3878" s="4"/>
      <c r="AE3878" s="4"/>
    </row>
    <row r="3879" spans="1:31" x14ac:dyDescent="0.35">
      <c r="A3879" s="4"/>
      <c r="N3879" s="4"/>
      <c r="AE3879" s="4"/>
    </row>
    <row r="3880" spans="1:31" x14ac:dyDescent="0.35">
      <c r="A3880" s="4"/>
      <c r="N3880" s="4"/>
      <c r="AE3880" s="4"/>
    </row>
    <row r="3881" spans="1:31" x14ac:dyDescent="0.35">
      <c r="A3881" s="4"/>
      <c r="N3881" s="4"/>
      <c r="AE3881" s="4"/>
    </row>
    <row r="3882" spans="1:31" x14ac:dyDescent="0.35">
      <c r="A3882" s="4"/>
      <c r="N3882" s="4"/>
      <c r="AE3882" s="4"/>
    </row>
    <row r="3883" spans="1:31" x14ac:dyDescent="0.35">
      <c r="A3883" s="4"/>
      <c r="N3883" s="4"/>
      <c r="AE3883" s="4"/>
    </row>
    <row r="3884" spans="1:31" x14ac:dyDescent="0.35">
      <c r="A3884" s="4"/>
      <c r="N3884" s="4"/>
      <c r="AE3884" s="4"/>
    </row>
    <row r="3885" spans="1:31" x14ac:dyDescent="0.35">
      <c r="A3885" s="4"/>
      <c r="N3885" s="4"/>
      <c r="AE3885" s="4"/>
    </row>
    <row r="3886" spans="1:31" x14ac:dyDescent="0.35">
      <c r="A3886" s="4"/>
      <c r="N3886" s="4"/>
      <c r="AE3886" s="4"/>
    </row>
    <row r="3887" spans="1:31" x14ac:dyDescent="0.35">
      <c r="A3887" s="4"/>
      <c r="N3887" s="4"/>
      <c r="AE3887" s="4"/>
    </row>
    <row r="3888" spans="1:31" x14ac:dyDescent="0.35">
      <c r="A3888" s="4"/>
      <c r="N3888" s="4"/>
      <c r="AE3888" s="4"/>
    </row>
    <row r="3889" spans="1:31" x14ac:dyDescent="0.35">
      <c r="A3889" s="4"/>
      <c r="N3889" s="4"/>
      <c r="AE3889" s="4"/>
    </row>
    <row r="3890" spans="1:31" x14ac:dyDescent="0.35">
      <c r="A3890" s="4"/>
      <c r="N3890" s="4"/>
      <c r="AE3890" s="4"/>
    </row>
    <row r="3891" spans="1:31" x14ac:dyDescent="0.35">
      <c r="A3891" s="4"/>
      <c r="N3891" s="4"/>
      <c r="AE3891" s="4"/>
    </row>
    <row r="3892" spans="1:31" x14ac:dyDescent="0.35">
      <c r="A3892" s="4"/>
      <c r="N3892" s="4"/>
      <c r="AE3892" s="4"/>
    </row>
    <row r="3893" spans="1:31" x14ac:dyDescent="0.35">
      <c r="A3893" s="4"/>
      <c r="N3893" s="4"/>
      <c r="AE3893" s="4"/>
    </row>
    <row r="3894" spans="1:31" x14ac:dyDescent="0.35">
      <c r="A3894" s="4"/>
      <c r="N3894" s="4"/>
      <c r="AE3894" s="4"/>
    </row>
    <row r="3895" spans="1:31" x14ac:dyDescent="0.35">
      <c r="A3895" s="4"/>
      <c r="N3895" s="4"/>
      <c r="AE3895" s="4"/>
    </row>
    <row r="3896" spans="1:31" x14ac:dyDescent="0.35">
      <c r="A3896" s="4"/>
      <c r="N3896" s="4"/>
      <c r="AE3896" s="4"/>
    </row>
    <row r="3897" spans="1:31" x14ac:dyDescent="0.35">
      <c r="A3897" s="4"/>
      <c r="N3897" s="4"/>
      <c r="AE3897" s="4"/>
    </row>
    <row r="3898" spans="1:31" x14ac:dyDescent="0.35">
      <c r="A3898" s="4"/>
      <c r="N3898" s="4"/>
      <c r="AE3898" s="4"/>
    </row>
    <row r="3899" spans="1:31" x14ac:dyDescent="0.35">
      <c r="A3899" s="4"/>
      <c r="N3899" s="4"/>
      <c r="AE3899" s="4"/>
    </row>
    <row r="3900" spans="1:31" x14ac:dyDescent="0.35">
      <c r="A3900" s="4"/>
      <c r="N3900" s="4"/>
      <c r="AE3900" s="4"/>
    </row>
    <row r="3901" spans="1:31" x14ac:dyDescent="0.35">
      <c r="A3901" s="4"/>
      <c r="N3901" s="4"/>
      <c r="AE3901" s="4"/>
    </row>
    <row r="3902" spans="1:31" x14ac:dyDescent="0.35">
      <c r="A3902" s="4"/>
      <c r="N3902" s="4"/>
      <c r="AE3902" s="4"/>
    </row>
    <row r="3903" spans="1:31" x14ac:dyDescent="0.35">
      <c r="A3903" s="4"/>
      <c r="N3903" s="4"/>
      <c r="AE3903" s="4"/>
    </row>
    <row r="3904" spans="1:31" x14ac:dyDescent="0.35">
      <c r="A3904" s="4"/>
      <c r="N3904" s="4"/>
      <c r="AE3904" s="4"/>
    </row>
    <row r="3905" spans="1:31" x14ac:dyDescent="0.35">
      <c r="A3905" s="4"/>
      <c r="N3905" s="4"/>
      <c r="AE3905" s="4"/>
    </row>
    <row r="3906" spans="1:31" x14ac:dyDescent="0.35">
      <c r="A3906" s="4"/>
      <c r="N3906" s="4"/>
      <c r="AE3906" s="4"/>
    </row>
    <row r="3907" spans="1:31" x14ac:dyDescent="0.35">
      <c r="A3907" s="4"/>
      <c r="N3907" s="4"/>
      <c r="AE3907" s="4"/>
    </row>
    <row r="3908" spans="1:31" x14ac:dyDescent="0.35">
      <c r="A3908" s="4"/>
      <c r="N3908" s="4"/>
      <c r="AE3908" s="4"/>
    </row>
    <row r="3909" spans="1:31" x14ac:dyDescent="0.35">
      <c r="A3909" s="4"/>
      <c r="N3909" s="4"/>
      <c r="AE3909" s="4"/>
    </row>
    <row r="3910" spans="1:31" x14ac:dyDescent="0.35">
      <c r="A3910" s="4"/>
      <c r="N3910" s="4"/>
      <c r="AE3910" s="4"/>
    </row>
    <row r="3911" spans="1:31" x14ac:dyDescent="0.35">
      <c r="A3911" s="4"/>
      <c r="N3911" s="4"/>
      <c r="AE3911" s="4"/>
    </row>
    <row r="3912" spans="1:31" x14ac:dyDescent="0.35">
      <c r="A3912" s="4"/>
      <c r="N3912" s="4"/>
      <c r="AE3912" s="4"/>
    </row>
    <row r="3913" spans="1:31" x14ac:dyDescent="0.35">
      <c r="A3913" s="4"/>
      <c r="N3913" s="4"/>
      <c r="AE3913" s="4"/>
    </row>
    <row r="3914" spans="1:31" x14ac:dyDescent="0.35">
      <c r="A3914" s="4"/>
      <c r="N3914" s="4"/>
      <c r="AE3914" s="4"/>
    </row>
    <row r="3915" spans="1:31" x14ac:dyDescent="0.35">
      <c r="A3915" s="4"/>
      <c r="N3915" s="4"/>
      <c r="AE3915" s="4"/>
    </row>
    <row r="3916" spans="1:31" x14ac:dyDescent="0.35">
      <c r="A3916" s="4"/>
      <c r="N3916" s="4"/>
      <c r="AE3916" s="4"/>
    </row>
    <row r="3917" spans="1:31" x14ac:dyDescent="0.35">
      <c r="A3917" s="4"/>
      <c r="N3917" s="4"/>
      <c r="AE3917" s="4"/>
    </row>
    <row r="3918" spans="1:31" x14ac:dyDescent="0.35">
      <c r="A3918" s="4"/>
      <c r="N3918" s="4"/>
      <c r="AE3918" s="4"/>
    </row>
    <row r="3919" spans="1:31" x14ac:dyDescent="0.35">
      <c r="A3919" s="4"/>
      <c r="N3919" s="4"/>
      <c r="AE3919" s="4"/>
    </row>
    <row r="3920" spans="1:31" x14ac:dyDescent="0.35">
      <c r="A3920" s="4"/>
      <c r="N3920" s="4"/>
      <c r="AE3920" s="4"/>
    </row>
    <row r="3921" spans="1:31" x14ac:dyDescent="0.35">
      <c r="A3921" s="4"/>
      <c r="N3921" s="4"/>
      <c r="AE3921" s="4"/>
    </row>
    <row r="3922" spans="1:31" x14ac:dyDescent="0.35">
      <c r="A3922" s="4"/>
      <c r="N3922" s="4"/>
      <c r="AE3922" s="4"/>
    </row>
    <row r="3923" spans="1:31" x14ac:dyDescent="0.35">
      <c r="A3923" s="4"/>
      <c r="N3923" s="4"/>
      <c r="AE3923" s="4"/>
    </row>
    <row r="3924" spans="1:31" x14ac:dyDescent="0.35">
      <c r="A3924" s="4"/>
      <c r="N3924" s="4"/>
      <c r="AE3924" s="4"/>
    </row>
    <row r="3925" spans="1:31" x14ac:dyDescent="0.35">
      <c r="A3925" s="4"/>
      <c r="N3925" s="4"/>
      <c r="AE3925" s="4"/>
    </row>
    <row r="3926" spans="1:31" x14ac:dyDescent="0.35">
      <c r="A3926" s="4"/>
      <c r="N3926" s="4"/>
      <c r="AE3926" s="4"/>
    </row>
    <row r="3927" spans="1:31" x14ac:dyDescent="0.35">
      <c r="A3927" s="4"/>
      <c r="N3927" s="4"/>
      <c r="AE3927" s="4"/>
    </row>
    <row r="3928" spans="1:31" x14ac:dyDescent="0.35">
      <c r="A3928" s="4"/>
      <c r="N3928" s="4"/>
      <c r="AE3928" s="4"/>
    </row>
    <row r="3929" spans="1:31" x14ac:dyDescent="0.35">
      <c r="A3929" s="4"/>
      <c r="N3929" s="4"/>
      <c r="AE3929" s="4"/>
    </row>
    <row r="3930" spans="1:31" x14ac:dyDescent="0.35">
      <c r="A3930" s="4"/>
      <c r="N3930" s="4"/>
      <c r="AE3930" s="4"/>
    </row>
    <row r="3931" spans="1:31" x14ac:dyDescent="0.35">
      <c r="A3931" s="4"/>
      <c r="N3931" s="4"/>
      <c r="AE3931" s="4"/>
    </row>
    <row r="3932" spans="1:31" x14ac:dyDescent="0.35">
      <c r="A3932" s="4"/>
      <c r="N3932" s="4"/>
      <c r="AE3932" s="4"/>
    </row>
    <row r="3933" spans="1:31" x14ac:dyDescent="0.35">
      <c r="A3933" s="4"/>
      <c r="N3933" s="4"/>
      <c r="AE3933" s="4"/>
    </row>
    <row r="3934" spans="1:31" x14ac:dyDescent="0.35">
      <c r="A3934" s="4"/>
      <c r="N3934" s="4"/>
      <c r="AE3934" s="4"/>
    </row>
    <row r="3935" spans="1:31" x14ac:dyDescent="0.35">
      <c r="A3935" s="4"/>
      <c r="N3935" s="4"/>
      <c r="AE3935" s="4"/>
    </row>
    <row r="3936" spans="1:31" x14ac:dyDescent="0.35">
      <c r="A3936" s="4"/>
      <c r="N3936" s="4"/>
      <c r="AE3936" s="4"/>
    </row>
    <row r="3937" spans="1:31" x14ac:dyDescent="0.35">
      <c r="A3937" s="4"/>
      <c r="N3937" s="4"/>
      <c r="AE3937" s="4"/>
    </row>
    <row r="3938" spans="1:31" x14ac:dyDescent="0.35">
      <c r="A3938" s="4"/>
      <c r="N3938" s="4"/>
      <c r="AE3938" s="4"/>
    </row>
    <row r="3939" spans="1:31" x14ac:dyDescent="0.35">
      <c r="A3939" s="4"/>
      <c r="N3939" s="4"/>
      <c r="AE3939" s="4"/>
    </row>
    <row r="3940" spans="1:31" x14ac:dyDescent="0.35">
      <c r="A3940" s="4"/>
      <c r="N3940" s="4"/>
      <c r="AE3940" s="4"/>
    </row>
    <row r="3941" spans="1:31" x14ac:dyDescent="0.35">
      <c r="A3941" s="4"/>
      <c r="N3941" s="4"/>
      <c r="AE3941" s="4"/>
    </row>
    <row r="3942" spans="1:31" x14ac:dyDescent="0.35">
      <c r="A3942" s="4"/>
      <c r="N3942" s="4"/>
      <c r="AE3942" s="4"/>
    </row>
    <row r="3943" spans="1:31" x14ac:dyDescent="0.35">
      <c r="A3943" s="4"/>
      <c r="N3943" s="4"/>
      <c r="AE3943" s="4"/>
    </row>
    <row r="3944" spans="1:31" x14ac:dyDescent="0.35">
      <c r="A3944" s="4"/>
      <c r="N3944" s="4"/>
      <c r="AE3944" s="4"/>
    </row>
    <row r="3945" spans="1:31" x14ac:dyDescent="0.35">
      <c r="A3945" s="4"/>
      <c r="N3945" s="4"/>
      <c r="AE3945" s="4"/>
    </row>
    <row r="3946" spans="1:31" x14ac:dyDescent="0.35">
      <c r="A3946" s="4"/>
      <c r="N3946" s="4"/>
      <c r="AE3946" s="4"/>
    </row>
    <row r="3947" spans="1:31" x14ac:dyDescent="0.35">
      <c r="A3947" s="4"/>
      <c r="N3947" s="4"/>
      <c r="AE3947" s="4"/>
    </row>
    <row r="3948" spans="1:31" x14ac:dyDescent="0.35">
      <c r="A3948" s="4"/>
      <c r="N3948" s="4"/>
      <c r="AE3948" s="4"/>
    </row>
    <row r="3949" spans="1:31" x14ac:dyDescent="0.35">
      <c r="A3949" s="4"/>
      <c r="N3949" s="4"/>
      <c r="AE3949" s="4"/>
    </row>
    <row r="3950" spans="1:31" x14ac:dyDescent="0.35">
      <c r="A3950" s="4"/>
      <c r="N3950" s="4"/>
      <c r="AE3950" s="4"/>
    </row>
    <row r="3951" spans="1:31" x14ac:dyDescent="0.35">
      <c r="A3951" s="4"/>
      <c r="N3951" s="4"/>
      <c r="AE3951" s="4"/>
    </row>
    <row r="3952" spans="1:31" x14ac:dyDescent="0.35">
      <c r="A3952" s="4"/>
      <c r="N3952" s="4"/>
      <c r="AE3952" s="4"/>
    </row>
    <row r="3953" spans="1:31" x14ac:dyDescent="0.35">
      <c r="A3953" s="4"/>
      <c r="N3953" s="4"/>
      <c r="AE3953" s="4"/>
    </row>
    <row r="3954" spans="1:31" x14ac:dyDescent="0.35">
      <c r="A3954" s="4"/>
      <c r="N3954" s="4"/>
      <c r="AE3954" s="4"/>
    </row>
    <row r="3955" spans="1:31" x14ac:dyDescent="0.35">
      <c r="A3955" s="4"/>
      <c r="N3955" s="4"/>
      <c r="AE3955" s="4"/>
    </row>
    <row r="3956" spans="1:31" x14ac:dyDescent="0.35">
      <c r="A3956" s="4"/>
      <c r="N3956" s="4"/>
      <c r="AE3956" s="4"/>
    </row>
    <row r="3957" spans="1:31" x14ac:dyDescent="0.35">
      <c r="A3957" s="4"/>
      <c r="N3957" s="4"/>
      <c r="AE3957" s="4"/>
    </row>
    <row r="3958" spans="1:31" x14ac:dyDescent="0.35">
      <c r="A3958" s="4"/>
      <c r="N3958" s="4"/>
      <c r="AE3958" s="4"/>
    </row>
    <row r="3959" spans="1:31" x14ac:dyDescent="0.35">
      <c r="A3959" s="4"/>
      <c r="N3959" s="4"/>
      <c r="AE3959" s="4"/>
    </row>
    <row r="3960" spans="1:31" x14ac:dyDescent="0.35">
      <c r="A3960" s="4"/>
      <c r="N3960" s="4"/>
      <c r="AE3960" s="4"/>
    </row>
    <row r="3961" spans="1:31" x14ac:dyDescent="0.35">
      <c r="A3961" s="4"/>
      <c r="N3961" s="4"/>
      <c r="AE3961" s="4"/>
    </row>
    <row r="3962" spans="1:31" x14ac:dyDescent="0.35">
      <c r="A3962" s="4"/>
      <c r="N3962" s="4"/>
      <c r="AE3962" s="4"/>
    </row>
    <row r="3963" spans="1:31" x14ac:dyDescent="0.35">
      <c r="A3963" s="4"/>
      <c r="N3963" s="4"/>
      <c r="AE3963" s="4"/>
    </row>
    <row r="3964" spans="1:31" x14ac:dyDescent="0.35">
      <c r="A3964" s="4"/>
      <c r="N3964" s="4"/>
      <c r="AE3964" s="4"/>
    </row>
    <row r="3965" spans="1:31" x14ac:dyDescent="0.35">
      <c r="A3965" s="4"/>
      <c r="N3965" s="4"/>
      <c r="AE3965" s="4"/>
    </row>
    <row r="3966" spans="1:31" x14ac:dyDescent="0.35">
      <c r="A3966" s="4"/>
      <c r="N3966" s="4"/>
      <c r="AE3966" s="4"/>
    </row>
    <row r="3967" spans="1:31" x14ac:dyDescent="0.35">
      <c r="A3967" s="4"/>
      <c r="N3967" s="4"/>
      <c r="AE3967" s="4"/>
    </row>
    <row r="3968" spans="1:31" x14ac:dyDescent="0.35">
      <c r="A3968" s="4"/>
      <c r="N3968" s="4"/>
      <c r="AE3968" s="4"/>
    </row>
    <row r="3969" spans="1:31" x14ac:dyDescent="0.35">
      <c r="A3969" s="4"/>
      <c r="N3969" s="4"/>
      <c r="AE3969" s="4"/>
    </row>
    <row r="3970" spans="1:31" x14ac:dyDescent="0.35">
      <c r="A3970" s="4"/>
      <c r="N3970" s="4"/>
      <c r="AE3970" s="4"/>
    </row>
    <row r="3971" spans="1:31" x14ac:dyDescent="0.35">
      <c r="A3971" s="4"/>
      <c r="N3971" s="4"/>
      <c r="AE3971" s="4"/>
    </row>
    <row r="3972" spans="1:31" x14ac:dyDescent="0.35">
      <c r="A3972" s="4"/>
      <c r="N3972" s="4"/>
      <c r="AE3972" s="4"/>
    </row>
    <row r="3973" spans="1:31" x14ac:dyDescent="0.35">
      <c r="A3973" s="4"/>
      <c r="N3973" s="4"/>
      <c r="AE3973" s="4"/>
    </row>
    <row r="3974" spans="1:31" x14ac:dyDescent="0.35">
      <c r="A3974" s="4"/>
      <c r="N3974" s="4"/>
      <c r="AE3974" s="4"/>
    </row>
    <row r="3975" spans="1:31" x14ac:dyDescent="0.35">
      <c r="A3975" s="4"/>
      <c r="N3975" s="4"/>
      <c r="AE3975" s="4"/>
    </row>
    <row r="3976" spans="1:31" x14ac:dyDescent="0.35">
      <c r="A3976" s="4"/>
      <c r="N3976" s="4"/>
      <c r="AE3976" s="4"/>
    </row>
    <row r="3977" spans="1:31" x14ac:dyDescent="0.35">
      <c r="A3977" s="4"/>
      <c r="N3977" s="4"/>
      <c r="AE3977" s="4"/>
    </row>
    <row r="3978" spans="1:31" x14ac:dyDescent="0.35">
      <c r="A3978" s="4"/>
      <c r="N3978" s="4"/>
      <c r="AE3978" s="4"/>
    </row>
    <row r="3979" spans="1:31" x14ac:dyDescent="0.35">
      <c r="A3979" s="4"/>
      <c r="N3979" s="4"/>
      <c r="AE3979" s="4"/>
    </row>
    <row r="3980" spans="1:31" x14ac:dyDescent="0.35">
      <c r="A3980" s="4"/>
      <c r="N3980" s="4"/>
      <c r="AE3980" s="4"/>
    </row>
    <row r="3981" spans="1:31" x14ac:dyDescent="0.35">
      <c r="A3981" s="4"/>
      <c r="N3981" s="4"/>
      <c r="AE3981" s="4"/>
    </row>
    <row r="3982" spans="1:31" x14ac:dyDescent="0.35">
      <c r="A3982" s="4"/>
      <c r="N3982" s="4"/>
      <c r="AE3982" s="4"/>
    </row>
    <row r="3983" spans="1:31" x14ac:dyDescent="0.35">
      <c r="A3983" s="4"/>
      <c r="N3983" s="4"/>
      <c r="AE3983" s="4"/>
    </row>
    <row r="3984" spans="1:31" x14ac:dyDescent="0.35">
      <c r="A3984" s="4"/>
      <c r="N3984" s="4"/>
      <c r="AE3984" s="4"/>
    </row>
    <row r="3985" spans="1:31" x14ac:dyDescent="0.35">
      <c r="A3985" s="4"/>
      <c r="N3985" s="4"/>
      <c r="AE3985" s="4"/>
    </row>
    <row r="3986" spans="1:31" x14ac:dyDescent="0.35">
      <c r="A3986" s="4"/>
      <c r="N3986" s="4"/>
      <c r="AE3986" s="4"/>
    </row>
    <row r="3987" spans="1:31" x14ac:dyDescent="0.35">
      <c r="A3987" s="4"/>
      <c r="N3987" s="4"/>
      <c r="AE3987" s="4"/>
    </row>
    <row r="3988" spans="1:31" x14ac:dyDescent="0.35">
      <c r="A3988" s="4"/>
      <c r="N3988" s="4"/>
      <c r="AE3988" s="4"/>
    </row>
    <row r="3989" spans="1:31" x14ac:dyDescent="0.35">
      <c r="A3989" s="4"/>
      <c r="N3989" s="4"/>
      <c r="AE3989" s="4"/>
    </row>
    <row r="3990" spans="1:31" x14ac:dyDescent="0.35">
      <c r="A3990" s="4"/>
      <c r="N3990" s="4"/>
      <c r="AE3990" s="4"/>
    </row>
    <row r="3991" spans="1:31" x14ac:dyDescent="0.35">
      <c r="A3991" s="4"/>
      <c r="N3991" s="4"/>
      <c r="AE3991" s="4"/>
    </row>
    <row r="3992" spans="1:31" x14ac:dyDescent="0.35">
      <c r="A3992" s="4"/>
      <c r="N3992" s="4"/>
      <c r="AE3992" s="4"/>
    </row>
    <row r="3993" spans="1:31" x14ac:dyDescent="0.35">
      <c r="A3993" s="4"/>
      <c r="N3993" s="4"/>
      <c r="AE3993" s="4"/>
    </row>
    <row r="3994" spans="1:31" x14ac:dyDescent="0.35">
      <c r="A3994" s="4"/>
      <c r="N3994" s="4"/>
      <c r="AE3994" s="4"/>
    </row>
    <row r="3995" spans="1:31" x14ac:dyDescent="0.35">
      <c r="A3995" s="4"/>
      <c r="N3995" s="4"/>
      <c r="AE3995" s="4"/>
    </row>
    <row r="3996" spans="1:31" x14ac:dyDescent="0.35">
      <c r="A3996" s="4"/>
      <c r="N3996" s="4"/>
      <c r="AE3996" s="4"/>
    </row>
    <row r="3997" spans="1:31" x14ac:dyDescent="0.35">
      <c r="A3997" s="4"/>
      <c r="N3997" s="4"/>
      <c r="AE3997" s="4"/>
    </row>
    <row r="3998" spans="1:31" x14ac:dyDescent="0.35">
      <c r="A3998" s="4"/>
      <c r="N3998" s="4"/>
      <c r="AE3998" s="4"/>
    </row>
    <row r="3999" spans="1:31" x14ac:dyDescent="0.35">
      <c r="A3999" s="4"/>
      <c r="N3999" s="4"/>
      <c r="AE3999" s="4"/>
    </row>
    <row r="4000" spans="1:31" x14ac:dyDescent="0.35">
      <c r="A4000" s="4"/>
      <c r="N4000" s="4"/>
      <c r="AE4000" s="4"/>
    </row>
    <row r="4001" spans="1:31" x14ac:dyDescent="0.35">
      <c r="A4001" s="4"/>
      <c r="N4001" s="4"/>
      <c r="AE4001" s="4"/>
    </row>
    <row r="4002" spans="1:31" x14ac:dyDescent="0.35">
      <c r="A4002" s="4"/>
      <c r="N4002" s="4"/>
      <c r="AE4002" s="4"/>
    </row>
    <row r="4003" spans="1:31" x14ac:dyDescent="0.35">
      <c r="A4003" s="4"/>
      <c r="N4003" s="4"/>
      <c r="AE4003" s="4"/>
    </row>
    <row r="4004" spans="1:31" x14ac:dyDescent="0.35">
      <c r="A4004" s="4"/>
      <c r="N4004" s="4"/>
      <c r="AE4004" s="4"/>
    </row>
    <row r="4005" spans="1:31" x14ac:dyDescent="0.35">
      <c r="A4005" s="4"/>
      <c r="N4005" s="4"/>
      <c r="AE4005" s="4"/>
    </row>
    <row r="4006" spans="1:31" x14ac:dyDescent="0.35">
      <c r="A4006" s="4"/>
      <c r="N4006" s="4"/>
      <c r="AE4006" s="4"/>
    </row>
    <row r="4007" spans="1:31" x14ac:dyDescent="0.35">
      <c r="A4007" s="4"/>
      <c r="N4007" s="4"/>
      <c r="AE4007" s="4"/>
    </row>
    <row r="4008" spans="1:31" x14ac:dyDescent="0.35">
      <c r="A4008" s="4"/>
      <c r="N4008" s="4"/>
      <c r="AE4008" s="4"/>
    </row>
    <row r="4009" spans="1:31" x14ac:dyDescent="0.35">
      <c r="A4009" s="4"/>
      <c r="N4009" s="4"/>
      <c r="AE4009" s="4"/>
    </row>
    <row r="4010" spans="1:31" x14ac:dyDescent="0.35">
      <c r="A4010" s="4"/>
      <c r="N4010" s="4"/>
      <c r="AE4010" s="4"/>
    </row>
    <row r="4011" spans="1:31" x14ac:dyDescent="0.35">
      <c r="A4011" s="4"/>
      <c r="N4011" s="4"/>
      <c r="AE4011" s="4"/>
    </row>
    <row r="4012" spans="1:31" x14ac:dyDescent="0.35">
      <c r="A4012" s="4"/>
      <c r="N4012" s="4"/>
      <c r="AE4012" s="4"/>
    </row>
    <row r="4013" spans="1:31" x14ac:dyDescent="0.35">
      <c r="A4013" s="4"/>
      <c r="N4013" s="4"/>
      <c r="AE4013" s="4"/>
    </row>
    <row r="4014" spans="1:31" x14ac:dyDescent="0.35">
      <c r="A4014" s="4"/>
      <c r="N4014" s="4"/>
      <c r="AE4014" s="4"/>
    </row>
    <row r="4015" spans="1:31" x14ac:dyDescent="0.35">
      <c r="A4015" s="4"/>
      <c r="N4015" s="4"/>
      <c r="AE4015" s="4"/>
    </row>
    <row r="4016" spans="1:31" x14ac:dyDescent="0.35">
      <c r="A4016" s="4"/>
      <c r="N4016" s="4"/>
      <c r="AE4016" s="4"/>
    </row>
    <row r="4017" spans="1:31" x14ac:dyDescent="0.35">
      <c r="A4017" s="4"/>
      <c r="N4017" s="4"/>
      <c r="AE4017" s="4"/>
    </row>
    <row r="4018" spans="1:31" x14ac:dyDescent="0.35">
      <c r="A4018" s="4"/>
      <c r="N4018" s="4"/>
      <c r="AE4018" s="4"/>
    </row>
    <row r="4019" spans="1:31" x14ac:dyDescent="0.35">
      <c r="A4019" s="4"/>
      <c r="N4019" s="4"/>
      <c r="AE4019" s="4"/>
    </row>
    <row r="4020" spans="1:31" x14ac:dyDescent="0.35">
      <c r="A4020" s="4"/>
      <c r="N4020" s="4"/>
      <c r="AE4020" s="4"/>
    </row>
    <row r="4021" spans="1:31" x14ac:dyDescent="0.35">
      <c r="A4021" s="4"/>
      <c r="N4021" s="4"/>
      <c r="AE4021" s="4"/>
    </row>
    <row r="4022" spans="1:31" x14ac:dyDescent="0.35">
      <c r="A4022" s="4"/>
      <c r="N4022" s="4"/>
      <c r="AE4022" s="4"/>
    </row>
    <row r="4023" spans="1:31" x14ac:dyDescent="0.35">
      <c r="A4023" s="4"/>
      <c r="N4023" s="4"/>
      <c r="AE4023" s="4"/>
    </row>
    <row r="4024" spans="1:31" x14ac:dyDescent="0.35">
      <c r="A4024" s="4"/>
      <c r="N4024" s="4"/>
      <c r="AE4024" s="4"/>
    </row>
    <row r="4025" spans="1:31" x14ac:dyDescent="0.35">
      <c r="A4025" s="4"/>
      <c r="N4025" s="4"/>
      <c r="AE4025" s="4"/>
    </row>
    <row r="4026" spans="1:31" x14ac:dyDescent="0.35">
      <c r="A4026" s="4"/>
      <c r="N4026" s="4"/>
      <c r="AE4026" s="4"/>
    </row>
    <row r="4027" spans="1:31" x14ac:dyDescent="0.35">
      <c r="A4027" s="4"/>
      <c r="N4027" s="4"/>
      <c r="AE4027" s="4"/>
    </row>
    <row r="4028" spans="1:31" x14ac:dyDescent="0.35">
      <c r="A4028" s="4"/>
      <c r="N4028" s="4"/>
      <c r="AE4028" s="4"/>
    </row>
    <row r="4029" spans="1:31" x14ac:dyDescent="0.35">
      <c r="A4029" s="4"/>
      <c r="N4029" s="4"/>
      <c r="AE4029" s="4"/>
    </row>
    <row r="4030" spans="1:31" x14ac:dyDescent="0.35">
      <c r="A4030" s="4"/>
      <c r="N4030" s="4"/>
      <c r="AE4030" s="4"/>
    </row>
    <row r="4031" spans="1:31" x14ac:dyDescent="0.35">
      <c r="A4031" s="4"/>
      <c r="N4031" s="4"/>
      <c r="AE4031" s="4"/>
    </row>
    <row r="4032" spans="1:31" x14ac:dyDescent="0.35">
      <c r="A4032" s="4"/>
      <c r="N4032" s="4"/>
      <c r="AE4032" s="4"/>
    </row>
    <row r="4033" spans="1:31" x14ac:dyDescent="0.35">
      <c r="A4033" s="4"/>
      <c r="N4033" s="4"/>
      <c r="AE4033" s="4"/>
    </row>
    <row r="4034" spans="1:31" x14ac:dyDescent="0.35">
      <c r="A4034" s="4"/>
      <c r="N4034" s="4"/>
      <c r="AE4034" s="4"/>
    </row>
    <row r="4035" spans="1:31" x14ac:dyDescent="0.35">
      <c r="A4035" s="4"/>
      <c r="N4035" s="4"/>
      <c r="AE4035" s="4"/>
    </row>
    <row r="4036" spans="1:31" x14ac:dyDescent="0.35">
      <c r="A4036" s="4"/>
      <c r="N4036" s="4"/>
      <c r="AE4036" s="4"/>
    </row>
    <row r="4037" spans="1:31" x14ac:dyDescent="0.35">
      <c r="A4037" s="4"/>
      <c r="N4037" s="4"/>
      <c r="AE4037" s="4"/>
    </row>
    <row r="4038" spans="1:31" x14ac:dyDescent="0.35">
      <c r="A4038" s="4"/>
      <c r="N4038" s="4"/>
      <c r="AE4038" s="4"/>
    </row>
    <row r="4039" spans="1:31" x14ac:dyDescent="0.35">
      <c r="A4039" s="4"/>
      <c r="N4039" s="4"/>
      <c r="AE4039" s="4"/>
    </row>
    <row r="4040" spans="1:31" x14ac:dyDescent="0.35">
      <c r="A4040" s="4"/>
      <c r="N4040" s="4"/>
      <c r="AE4040" s="4"/>
    </row>
    <row r="4041" spans="1:31" x14ac:dyDescent="0.35">
      <c r="A4041" s="4"/>
      <c r="N4041" s="4"/>
      <c r="AE4041" s="4"/>
    </row>
    <row r="4042" spans="1:31" x14ac:dyDescent="0.35">
      <c r="A4042" s="4"/>
      <c r="N4042" s="4"/>
      <c r="AE4042" s="4"/>
    </row>
    <row r="4043" spans="1:31" x14ac:dyDescent="0.35">
      <c r="A4043" s="4"/>
      <c r="N4043" s="4"/>
      <c r="AE4043" s="4"/>
    </row>
    <row r="4044" spans="1:31" x14ac:dyDescent="0.35">
      <c r="A4044" s="4"/>
      <c r="N4044" s="4"/>
      <c r="AE4044" s="4"/>
    </row>
    <row r="4045" spans="1:31" x14ac:dyDescent="0.35">
      <c r="A4045" s="4"/>
      <c r="N4045" s="4"/>
      <c r="AE4045" s="4"/>
    </row>
    <row r="4046" spans="1:31" x14ac:dyDescent="0.35">
      <c r="A4046" s="4"/>
      <c r="N4046" s="4"/>
      <c r="AE4046" s="4"/>
    </row>
    <row r="4047" spans="1:31" x14ac:dyDescent="0.35">
      <c r="A4047" s="4"/>
      <c r="N4047" s="4"/>
      <c r="AE4047" s="4"/>
    </row>
    <row r="4048" spans="1:31" x14ac:dyDescent="0.35">
      <c r="A4048" s="4"/>
      <c r="N4048" s="4"/>
      <c r="AE4048" s="4"/>
    </row>
    <row r="4049" spans="1:31" x14ac:dyDescent="0.35">
      <c r="A4049" s="4"/>
      <c r="N4049" s="4"/>
      <c r="AE4049" s="4"/>
    </row>
    <row r="4050" spans="1:31" x14ac:dyDescent="0.35">
      <c r="A4050" s="4"/>
      <c r="N4050" s="4"/>
      <c r="AE4050" s="4"/>
    </row>
    <row r="4051" spans="1:31" x14ac:dyDescent="0.35">
      <c r="A4051" s="4"/>
      <c r="N4051" s="4"/>
      <c r="AE4051" s="4"/>
    </row>
    <row r="4052" spans="1:31" x14ac:dyDescent="0.35">
      <c r="A4052" s="4"/>
      <c r="N4052" s="4"/>
      <c r="AE4052" s="4"/>
    </row>
    <row r="4053" spans="1:31" x14ac:dyDescent="0.35">
      <c r="A4053" s="4"/>
      <c r="N4053" s="4"/>
      <c r="AE4053" s="4"/>
    </row>
    <row r="4054" spans="1:31" x14ac:dyDescent="0.35">
      <c r="A4054" s="4"/>
      <c r="N4054" s="4"/>
      <c r="AE4054" s="4"/>
    </row>
    <row r="4055" spans="1:31" x14ac:dyDescent="0.35">
      <c r="A4055" s="4"/>
      <c r="N4055" s="4"/>
      <c r="AE4055" s="4"/>
    </row>
    <row r="4056" spans="1:31" x14ac:dyDescent="0.35">
      <c r="A4056" s="4"/>
      <c r="N4056" s="4"/>
      <c r="AE4056" s="4"/>
    </row>
    <row r="4057" spans="1:31" x14ac:dyDescent="0.35">
      <c r="A4057" s="4"/>
      <c r="N4057" s="4"/>
      <c r="AE4057" s="4"/>
    </row>
    <row r="4058" spans="1:31" x14ac:dyDescent="0.35">
      <c r="A4058" s="4"/>
      <c r="N4058" s="4"/>
      <c r="AE4058" s="4"/>
    </row>
    <row r="4059" spans="1:31" x14ac:dyDescent="0.35">
      <c r="A4059" s="4"/>
      <c r="N4059" s="4"/>
      <c r="AE4059" s="4"/>
    </row>
    <row r="4060" spans="1:31" x14ac:dyDescent="0.35">
      <c r="A4060" s="4"/>
      <c r="N4060" s="4"/>
      <c r="AE4060" s="4"/>
    </row>
    <row r="4061" spans="1:31" x14ac:dyDescent="0.35">
      <c r="A4061" s="4"/>
      <c r="N4061" s="4"/>
      <c r="AE4061" s="4"/>
    </row>
    <row r="4062" spans="1:31" x14ac:dyDescent="0.35">
      <c r="A4062" s="4"/>
      <c r="N4062" s="4"/>
      <c r="AE4062" s="4"/>
    </row>
    <row r="4063" spans="1:31" x14ac:dyDescent="0.35">
      <c r="A4063" s="4"/>
      <c r="N4063" s="4"/>
      <c r="AE4063" s="4"/>
    </row>
    <row r="4064" spans="1:31" x14ac:dyDescent="0.35">
      <c r="A4064" s="4"/>
      <c r="N4064" s="4"/>
      <c r="AE4064" s="4"/>
    </row>
    <row r="4065" spans="1:31" x14ac:dyDescent="0.35">
      <c r="A4065" s="4"/>
      <c r="N4065" s="4"/>
      <c r="AE4065" s="4"/>
    </row>
    <row r="4066" spans="1:31" x14ac:dyDescent="0.35">
      <c r="A4066" s="4"/>
      <c r="N4066" s="4"/>
      <c r="AE4066" s="4"/>
    </row>
    <row r="4067" spans="1:31" x14ac:dyDescent="0.35">
      <c r="A4067" s="4"/>
      <c r="N4067" s="4"/>
      <c r="AE4067" s="4"/>
    </row>
    <row r="4068" spans="1:31" x14ac:dyDescent="0.35">
      <c r="A4068" s="4"/>
      <c r="N4068" s="4"/>
      <c r="AE4068" s="4"/>
    </row>
    <row r="4069" spans="1:31" x14ac:dyDescent="0.35">
      <c r="A4069" s="4"/>
      <c r="N4069" s="4"/>
      <c r="AE4069" s="4"/>
    </row>
    <row r="4070" spans="1:31" x14ac:dyDescent="0.35">
      <c r="A4070" s="4"/>
      <c r="N4070" s="4"/>
      <c r="AE4070" s="4"/>
    </row>
    <row r="4071" spans="1:31" x14ac:dyDescent="0.35">
      <c r="A4071" s="4"/>
      <c r="N4071" s="4"/>
      <c r="AE4071" s="4"/>
    </row>
    <row r="4072" spans="1:31" x14ac:dyDescent="0.35">
      <c r="A4072" s="4"/>
      <c r="N4072" s="4"/>
      <c r="AE4072" s="4"/>
    </row>
    <row r="4073" spans="1:31" x14ac:dyDescent="0.35">
      <c r="A4073" s="4"/>
      <c r="N4073" s="4"/>
      <c r="AE4073" s="4"/>
    </row>
    <row r="4074" spans="1:31" x14ac:dyDescent="0.35">
      <c r="A4074" s="4"/>
      <c r="N4074" s="4"/>
      <c r="AE4074" s="4"/>
    </row>
    <row r="4075" spans="1:31" x14ac:dyDescent="0.35">
      <c r="A4075" s="4"/>
      <c r="N4075" s="4"/>
      <c r="AE4075" s="4"/>
    </row>
    <row r="4076" spans="1:31" x14ac:dyDescent="0.35">
      <c r="A4076" s="4"/>
      <c r="N4076" s="4"/>
      <c r="AE4076" s="4"/>
    </row>
    <row r="4077" spans="1:31" x14ac:dyDescent="0.35">
      <c r="A4077" s="4"/>
      <c r="N4077" s="4"/>
      <c r="AE4077" s="4"/>
    </row>
    <row r="4078" spans="1:31" x14ac:dyDescent="0.35">
      <c r="A4078" s="4"/>
      <c r="N4078" s="4"/>
      <c r="AE4078" s="4"/>
    </row>
    <row r="4079" spans="1:31" x14ac:dyDescent="0.35">
      <c r="A4079" s="4"/>
      <c r="N4079" s="4"/>
      <c r="AE4079" s="4"/>
    </row>
    <row r="4080" spans="1:31" x14ac:dyDescent="0.35">
      <c r="A4080" s="4"/>
      <c r="N4080" s="4"/>
      <c r="AE4080" s="4"/>
    </row>
    <row r="4081" spans="1:31" x14ac:dyDescent="0.35">
      <c r="A4081" s="4"/>
      <c r="N4081" s="4"/>
      <c r="AE4081" s="4"/>
    </row>
    <row r="4082" spans="1:31" x14ac:dyDescent="0.35">
      <c r="A4082" s="4"/>
      <c r="N4082" s="4"/>
      <c r="AE4082" s="4"/>
    </row>
    <row r="4083" spans="1:31" x14ac:dyDescent="0.35">
      <c r="A4083" s="4"/>
      <c r="N4083" s="4"/>
      <c r="AE4083" s="4"/>
    </row>
    <row r="4084" spans="1:31" x14ac:dyDescent="0.35">
      <c r="A4084" s="4"/>
      <c r="N4084" s="4"/>
      <c r="AE4084" s="4"/>
    </row>
    <row r="4085" spans="1:31" x14ac:dyDescent="0.35">
      <c r="A4085" s="4"/>
      <c r="N4085" s="4"/>
      <c r="AE4085" s="4"/>
    </row>
    <row r="4086" spans="1:31" x14ac:dyDescent="0.35">
      <c r="A4086" s="4"/>
      <c r="N4086" s="4"/>
      <c r="AE4086" s="4"/>
    </row>
    <row r="4087" spans="1:31" x14ac:dyDescent="0.35">
      <c r="A4087" s="4"/>
      <c r="N4087" s="4"/>
      <c r="AE4087" s="4"/>
    </row>
    <row r="4088" spans="1:31" x14ac:dyDescent="0.35">
      <c r="A4088" s="4"/>
      <c r="N4088" s="4"/>
      <c r="AE4088" s="4"/>
    </row>
    <row r="4089" spans="1:31" x14ac:dyDescent="0.35">
      <c r="A4089" s="4"/>
      <c r="N4089" s="4"/>
      <c r="AE4089" s="4"/>
    </row>
    <row r="4090" spans="1:31" x14ac:dyDescent="0.35">
      <c r="A4090" s="4"/>
      <c r="N4090" s="4"/>
      <c r="AE4090" s="4"/>
    </row>
    <row r="4091" spans="1:31" x14ac:dyDescent="0.35">
      <c r="A4091" s="4"/>
      <c r="N4091" s="4"/>
      <c r="AE4091" s="4"/>
    </row>
    <row r="4092" spans="1:31" x14ac:dyDescent="0.35">
      <c r="A4092" s="4"/>
      <c r="N4092" s="4"/>
      <c r="AE4092" s="4"/>
    </row>
    <row r="4093" spans="1:31" x14ac:dyDescent="0.35">
      <c r="A4093" s="4"/>
      <c r="N4093" s="4"/>
      <c r="AE4093" s="4"/>
    </row>
    <row r="4094" spans="1:31" x14ac:dyDescent="0.35">
      <c r="A4094" s="4"/>
      <c r="N4094" s="4"/>
      <c r="AE4094" s="4"/>
    </row>
    <row r="4095" spans="1:31" x14ac:dyDescent="0.35">
      <c r="A4095" s="4"/>
      <c r="N4095" s="4"/>
      <c r="AE4095" s="4"/>
    </row>
    <row r="4096" spans="1:31" x14ac:dyDescent="0.35">
      <c r="A4096" s="4"/>
      <c r="N4096" s="4"/>
      <c r="AE4096" s="4"/>
    </row>
    <row r="4097" spans="1:31" x14ac:dyDescent="0.35">
      <c r="A4097" s="4"/>
      <c r="N4097" s="4"/>
      <c r="AE4097" s="4"/>
    </row>
    <row r="4098" spans="1:31" x14ac:dyDescent="0.35">
      <c r="A4098" s="4"/>
      <c r="N4098" s="4"/>
      <c r="AE4098" s="4"/>
    </row>
    <row r="4099" spans="1:31" x14ac:dyDescent="0.35">
      <c r="A4099" s="4"/>
      <c r="N4099" s="4"/>
      <c r="AE4099" s="4"/>
    </row>
    <row r="4100" spans="1:31" x14ac:dyDescent="0.35">
      <c r="A4100" s="4"/>
      <c r="N4100" s="4"/>
      <c r="AE4100" s="4"/>
    </row>
    <row r="4101" spans="1:31" x14ac:dyDescent="0.35">
      <c r="A4101" s="4"/>
      <c r="N4101" s="4"/>
      <c r="AE4101" s="4"/>
    </row>
    <row r="4102" spans="1:31" x14ac:dyDescent="0.35">
      <c r="A4102" s="4"/>
      <c r="N4102" s="4"/>
      <c r="AE4102" s="4"/>
    </row>
    <row r="4103" spans="1:31" x14ac:dyDescent="0.35">
      <c r="A4103" s="4"/>
      <c r="N4103" s="4"/>
      <c r="AE4103" s="4"/>
    </row>
    <row r="4104" spans="1:31" x14ac:dyDescent="0.35">
      <c r="A4104" s="4"/>
      <c r="N4104" s="4"/>
      <c r="AE4104" s="4"/>
    </row>
    <row r="4105" spans="1:31" x14ac:dyDescent="0.35">
      <c r="A4105" s="4"/>
      <c r="N4105" s="4"/>
      <c r="AE4105" s="4"/>
    </row>
    <row r="4106" spans="1:31" x14ac:dyDescent="0.35">
      <c r="A4106" s="4"/>
      <c r="N4106" s="4"/>
      <c r="AE4106" s="4"/>
    </row>
    <row r="4107" spans="1:31" x14ac:dyDescent="0.35">
      <c r="A4107" s="4"/>
      <c r="N4107" s="4"/>
      <c r="AE4107" s="4"/>
    </row>
    <row r="4108" spans="1:31" x14ac:dyDescent="0.35">
      <c r="A4108" s="4"/>
      <c r="N4108" s="4"/>
      <c r="AE4108" s="4"/>
    </row>
    <row r="4109" spans="1:31" x14ac:dyDescent="0.35">
      <c r="A4109" s="4"/>
      <c r="N4109" s="4"/>
      <c r="AE4109" s="4"/>
    </row>
    <row r="4110" spans="1:31" x14ac:dyDescent="0.35">
      <c r="A4110" s="4"/>
      <c r="N4110" s="4"/>
      <c r="AE4110" s="4"/>
    </row>
    <row r="4111" spans="1:31" x14ac:dyDescent="0.35">
      <c r="A4111" s="4"/>
      <c r="N4111" s="4"/>
      <c r="AE4111" s="4"/>
    </row>
    <row r="4112" spans="1:31" x14ac:dyDescent="0.35">
      <c r="A4112" s="4"/>
      <c r="N4112" s="4"/>
      <c r="AE4112" s="4"/>
    </row>
    <row r="4113" spans="1:31" x14ac:dyDescent="0.35">
      <c r="A4113" s="4"/>
      <c r="N4113" s="4"/>
      <c r="AE4113" s="4"/>
    </row>
    <row r="4114" spans="1:31" x14ac:dyDescent="0.35">
      <c r="A4114" s="4"/>
      <c r="N4114" s="4"/>
      <c r="AE4114" s="4"/>
    </row>
    <row r="4115" spans="1:31" x14ac:dyDescent="0.35">
      <c r="A4115" s="4"/>
      <c r="N4115" s="4"/>
      <c r="AE4115" s="4"/>
    </row>
    <row r="4116" spans="1:31" x14ac:dyDescent="0.35">
      <c r="A4116" s="4"/>
      <c r="N4116" s="4"/>
      <c r="AE4116" s="4"/>
    </row>
    <row r="4117" spans="1:31" x14ac:dyDescent="0.35">
      <c r="A4117" s="4"/>
      <c r="N4117" s="4"/>
      <c r="AE4117" s="4"/>
    </row>
    <row r="4118" spans="1:31" x14ac:dyDescent="0.35">
      <c r="A4118" s="4"/>
      <c r="N4118" s="4"/>
      <c r="AE4118" s="4"/>
    </row>
    <row r="4119" spans="1:31" x14ac:dyDescent="0.35">
      <c r="A4119" s="4"/>
      <c r="N4119" s="4"/>
      <c r="AE4119" s="4"/>
    </row>
    <row r="4120" spans="1:31" x14ac:dyDescent="0.35">
      <c r="A4120" s="4"/>
      <c r="N4120" s="4"/>
      <c r="AE4120" s="4"/>
    </row>
    <row r="4121" spans="1:31" x14ac:dyDescent="0.35">
      <c r="A4121" s="4"/>
      <c r="N4121" s="4"/>
      <c r="AE4121" s="4"/>
    </row>
    <row r="4122" spans="1:31" x14ac:dyDescent="0.35">
      <c r="A4122" s="4"/>
      <c r="N4122" s="4"/>
      <c r="AE4122" s="4"/>
    </row>
    <row r="4123" spans="1:31" x14ac:dyDescent="0.35">
      <c r="A4123" s="4"/>
      <c r="N4123" s="4"/>
      <c r="AE4123" s="4"/>
    </row>
    <row r="4124" spans="1:31" x14ac:dyDescent="0.35">
      <c r="A4124" s="4"/>
      <c r="N4124" s="4"/>
      <c r="AE4124" s="4"/>
    </row>
    <row r="4125" spans="1:31" x14ac:dyDescent="0.35">
      <c r="A4125" s="4"/>
      <c r="N4125" s="4"/>
      <c r="AE4125" s="4"/>
    </row>
    <row r="4126" spans="1:31" x14ac:dyDescent="0.35">
      <c r="A4126" s="4"/>
      <c r="N4126" s="4"/>
      <c r="AE4126" s="4"/>
    </row>
    <row r="4127" spans="1:31" x14ac:dyDescent="0.35">
      <c r="A4127" s="4"/>
      <c r="N4127" s="4"/>
      <c r="AE4127" s="4"/>
    </row>
    <row r="4128" spans="1:31" x14ac:dyDescent="0.35">
      <c r="A4128" s="4"/>
      <c r="N4128" s="4"/>
      <c r="AE4128" s="4"/>
    </row>
    <row r="4129" spans="1:31" x14ac:dyDescent="0.35">
      <c r="A4129" s="4"/>
      <c r="N4129" s="4"/>
      <c r="AE4129" s="4"/>
    </row>
    <row r="4130" spans="1:31" x14ac:dyDescent="0.35">
      <c r="A4130" s="4"/>
      <c r="N4130" s="4"/>
      <c r="AE4130" s="4"/>
    </row>
    <row r="4131" spans="1:31" x14ac:dyDescent="0.35">
      <c r="A4131" s="4"/>
      <c r="N4131" s="4"/>
      <c r="AE4131" s="4"/>
    </row>
    <row r="4132" spans="1:31" x14ac:dyDescent="0.35">
      <c r="A4132" s="4"/>
      <c r="N4132" s="4"/>
      <c r="AE4132" s="4"/>
    </row>
    <row r="4133" spans="1:31" x14ac:dyDescent="0.35">
      <c r="A4133" s="4"/>
      <c r="N4133" s="4"/>
      <c r="AE4133" s="4"/>
    </row>
    <row r="4134" spans="1:31" x14ac:dyDescent="0.35">
      <c r="A4134" s="4"/>
      <c r="N4134" s="4"/>
      <c r="AE4134" s="4"/>
    </row>
    <row r="4135" spans="1:31" x14ac:dyDescent="0.35">
      <c r="A4135" s="4"/>
      <c r="N4135" s="4"/>
      <c r="AE4135" s="4"/>
    </row>
    <row r="4136" spans="1:31" x14ac:dyDescent="0.35">
      <c r="A4136" s="4"/>
      <c r="N4136" s="4"/>
      <c r="AE4136" s="4"/>
    </row>
    <row r="4137" spans="1:31" x14ac:dyDescent="0.35">
      <c r="A4137" s="4"/>
      <c r="N4137" s="4"/>
      <c r="AE4137" s="4"/>
    </row>
    <row r="4138" spans="1:31" x14ac:dyDescent="0.35">
      <c r="A4138" s="4"/>
      <c r="N4138" s="4"/>
      <c r="AE4138" s="4"/>
    </row>
    <row r="4139" spans="1:31" x14ac:dyDescent="0.35">
      <c r="A4139" s="4"/>
      <c r="N4139" s="4"/>
      <c r="AE4139" s="4"/>
    </row>
    <row r="4140" spans="1:31" x14ac:dyDescent="0.35">
      <c r="A4140" s="4"/>
      <c r="N4140" s="4"/>
      <c r="AE4140" s="4"/>
    </row>
    <row r="4141" spans="1:31" x14ac:dyDescent="0.35">
      <c r="A4141" s="4"/>
      <c r="N4141" s="4"/>
      <c r="AE4141" s="4"/>
    </row>
    <row r="4142" spans="1:31" x14ac:dyDescent="0.35">
      <c r="A4142" s="4"/>
      <c r="N4142" s="4"/>
      <c r="AE4142" s="4"/>
    </row>
    <row r="4143" spans="1:31" x14ac:dyDescent="0.35">
      <c r="A4143" s="4"/>
      <c r="N4143" s="4"/>
      <c r="AE4143" s="4"/>
    </row>
    <row r="4144" spans="1:31" x14ac:dyDescent="0.35">
      <c r="A4144" s="4"/>
      <c r="N4144" s="4"/>
      <c r="AE4144" s="4"/>
    </row>
    <row r="4145" spans="1:31" x14ac:dyDescent="0.35">
      <c r="A4145" s="4"/>
      <c r="N4145" s="4"/>
      <c r="AE4145" s="4"/>
    </row>
    <row r="4146" spans="1:31" x14ac:dyDescent="0.35">
      <c r="A4146" s="4"/>
      <c r="N4146" s="4"/>
      <c r="AE4146" s="4"/>
    </row>
    <row r="4147" spans="1:31" x14ac:dyDescent="0.35">
      <c r="A4147" s="4"/>
      <c r="N4147" s="4"/>
      <c r="AE4147" s="4"/>
    </row>
    <row r="4148" spans="1:31" x14ac:dyDescent="0.35">
      <c r="A4148" s="4"/>
      <c r="N4148" s="4"/>
      <c r="AE4148" s="4"/>
    </row>
    <row r="4149" spans="1:31" x14ac:dyDescent="0.35">
      <c r="A4149" s="4"/>
      <c r="N4149" s="4"/>
      <c r="AE4149" s="4"/>
    </row>
    <row r="4150" spans="1:31" x14ac:dyDescent="0.35">
      <c r="A4150" s="4"/>
      <c r="N4150" s="4"/>
      <c r="AE4150" s="4"/>
    </row>
    <row r="4151" spans="1:31" x14ac:dyDescent="0.35">
      <c r="A4151" s="4"/>
      <c r="N4151" s="4"/>
      <c r="AE4151" s="4"/>
    </row>
    <row r="4152" spans="1:31" x14ac:dyDescent="0.35">
      <c r="A4152" s="4"/>
      <c r="N4152" s="4"/>
      <c r="AE4152" s="4"/>
    </row>
    <row r="4153" spans="1:31" x14ac:dyDescent="0.35">
      <c r="A4153" s="4"/>
      <c r="N4153" s="4"/>
      <c r="AE4153" s="4"/>
    </row>
    <row r="4154" spans="1:31" x14ac:dyDescent="0.35">
      <c r="A4154" s="4"/>
      <c r="N4154" s="4"/>
      <c r="AE4154" s="4"/>
    </row>
    <row r="4155" spans="1:31" x14ac:dyDescent="0.35">
      <c r="A4155" s="4"/>
      <c r="N4155" s="4"/>
      <c r="AE4155" s="4"/>
    </row>
    <row r="4156" spans="1:31" x14ac:dyDescent="0.35">
      <c r="A4156" s="4"/>
      <c r="N4156" s="4"/>
      <c r="AE4156" s="4"/>
    </row>
    <row r="4157" spans="1:31" x14ac:dyDescent="0.35">
      <c r="A4157" s="4"/>
      <c r="N4157" s="4"/>
      <c r="AE4157" s="4"/>
    </row>
    <row r="4158" spans="1:31" x14ac:dyDescent="0.35">
      <c r="A4158" s="4"/>
      <c r="N4158" s="4"/>
      <c r="AE4158" s="4"/>
    </row>
    <row r="4159" spans="1:31" x14ac:dyDescent="0.35">
      <c r="A4159" s="4"/>
      <c r="N4159" s="4"/>
      <c r="AE4159" s="4"/>
    </row>
    <row r="4160" spans="1:31" x14ac:dyDescent="0.35">
      <c r="A4160" s="4"/>
      <c r="N4160" s="4"/>
      <c r="AE4160" s="4"/>
    </row>
    <row r="4161" spans="1:31" x14ac:dyDescent="0.35">
      <c r="A4161" s="4"/>
      <c r="N4161" s="4"/>
      <c r="AE4161" s="4"/>
    </row>
    <row r="4162" spans="1:31" x14ac:dyDescent="0.35">
      <c r="A4162" s="4"/>
      <c r="N4162" s="4"/>
      <c r="AE4162" s="4"/>
    </row>
    <row r="4163" spans="1:31" x14ac:dyDescent="0.35">
      <c r="A4163" s="4"/>
      <c r="N4163" s="4"/>
      <c r="AE4163" s="4"/>
    </row>
    <row r="4164" spans="1:31" x14ac:dyDescent="0.35">
      <c r="A4164" s="4"/>
      <c r="N4164" s="4"/>
      <c r="AE4164" s="4"/>
    </row>
    <row r="4165" spans="1:31" x14ac:dyDescent="0.35">
      <c r="A4165" s="4"/>
      <c r="N4165" s="4"/>
      <c r="AE4165" s="4"/>
    </row>
    <row r="4166" spans="1:31" x14ac:dyDescent="0.35">
      <c r="A4166" s="4"/>
      <c r="N4166" s="4"/>
      <c r="AE4166" s="4"/>
    </row>
    <row r="4167" spans="1:31" x14ac:dyDescent="0.35">
      <c r="A4167" s="4"/>
      <c r="N4167" s="4"/>
      <c r="AE4167" s="4"/>
    </row>
    <row r="4168" spans="1:31" x14ac:dyDescent="0.35">
      <c r="A4168" s="4"/>
      <c r="N4168" s="4"/>
      <c r="AE4168" s="4"/>
    </row>
    <row r="4169" spans="1:31" x14ac:dyDescent="0.35">
      <c r="A4169" s="4"/>
      <c r="N4169" s="4"/>
      <c r="AE4169" s="4"/>
    </row>
    <row r="4170" spans="1:31" x14ac:dyDescent="0.35">
      <c r="A4170" s="4"/>
      <c r="N4170" s="4"/>
      <c r="AE4170" s="4"/>
    </row>
    <row r="4171" spans="1:31" x14ac:dyDescent="0.35">
      <c r="A4171" s="4"/>
      <c r="N4171" s="4"/>
      <c r="AE4171" s="4"/>
    </row>
    <row r="4172" spans="1:31" x14ac:dyDescent="0.35">
      <c r="A4172" s="4"/>
      <c r="N4172" s="4"/>
      <c r="AE4172" s="4"/>
    </row>
    <row r="4173" spans="1:31" x14ac:dyDescent="0.35">
      <c r="A4173" s="4"/>
      <c r="N4173" s="4"/>
      <c r="AE4173" s="4"/>
    </row>
    <row r="4174" spans="1:31" x14ac:dyDescent="0.35">
      <c r="A4174" s="4"/>
      <c r="N4174" s="4"/>
      <c r="AE4174" s="4"/>
    </row>
    <row r="4175" spans="1:31" x14ac:dyDescent="0.35">
      <c r="A4175" s="4"/>
      <c r="N4175" s="4"/>
      <c r="AE4175" s="4"/>
    </row>
    <row r="4176" spans="1:31" x14ac:dyDescent="0.35">
      <c r="A4176" s="4"/>
      <c r="N4176" s="4"/>
      <c r="AE4176" s="4"/>
    </row>
    <row r="4177" spans="1:31" x14ac:dyDescent="0.35">
      <c r="A4177" s="4"/>
      <c r="N4177" s="4"/>
      <c r="AE4177" s="4"/>
    </row>
    <row r="4178" spans="1:31" x14ac:dyDescent="0.35">
      <c r="A4178" s="4"/>
      <c r="N4178" s="4"/>
      <c r="AE4178" s="4"/>
    </row>
  </sheetData>
  <mergeCells count="5">
    <mergeCell ref="F1:L4"/>
    <mergeCell ref="F6:L8"/>
    <mergeCell ref="F10:L11"/>
    <mergeCell ref="F13:L14"/>
    <mergeCell ref="F16:L1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9"/>
  <sheetViews>
    <sheetView workbookViewId="0">
      <selection activeCell="A6" sqref="A6"/>
    </sheetView>
  </sheetViews>
  <sheetFormatPr defaultRowHeight="14.5" x14ac:dyDescent="0.35"/>
  <sheetData>
    <row r="1" spans="1:22" x14ac:dyDescent="0.35">
      <c r="A1" t="s">
        <v>373</v>
      </c>
      <c r="V1" s="22" t="s">
        <v>408</v>
      </c>
    </row>
    <row r="2" spans="1:22" ht="15" thickBot="1" x14ac:dyDescent="0.4">
      <c r="V2" s="20">
        <v>-3.5348515016689905</v>
      </c>
    </row>
    <row r="3" spans="1:22" x14ac:dyDescent="0.35">
      <c r="A3" s="23" t="s">
        <v>374</v>
      </c>
      <c r="B3" s="23"/>
      <c r="V3" s="20">
        <v>-3.06444512062094</v>
      </c>
    </row>
    <row r="4" spans="1:22" x14ac:dyDescent="0.35">
      <c r="A4" s="20" t="s">
        <v>375</v>
      </c>
      <c r="B4" s="20">
        <v>0.94807436225241581</v>
      </c>
      <c r="V4" s="20">
        <v>-2.6968404000691595</v>
      </c>
    </row>
    <row r="5" spans="1:22" x14ac:dyDescent="0.35">
      <c r="A5" s="20" t="s">
        <v>376</v>
      </c>
      <c r="B5" s="20">
        <v>0.898844996360325</v>
      </c>
      <c r="R5">
        <f>KURT(V2:V413)</f>
        <v>0.59016856109193006</v>
      </c>
      <c r="S5" t="s">
        <v>411</v>
      </c>
      <c r="V5" s="20">
        <v>-2.5945244760757613</v>
      </c>
    </row>
    <row r="6" spans="1:22" x14ac:dyDescent="0.35">
      <c r="A6" s="20" t="s">
        <v>377</v>
      </c>
      <c r="B6" s="20">
        <v>0.89785084399040194</v>
      </c>
      <c r="V6" s="20">
        <v>-2.5415386213863389</v>
      </c>
    </row>
    <row r="7" spans="1:22" x14ac:dyDescent="0.35">
      <c r="A7" s="20" t="s">
        <v>378</v>
      </c>
      <c r="B7" s="20">
        <v>1095.6644195614738</v>
      </c>
      <c r="V7" s="20">
        <v>-2.4347861885096291</v>
      </c>
    </row>
    <row r="8" spans="1:22" ht="15" thickBot="1" x14ac:dyDescent="0.4">
      <c r="A8" s="21" t="s">
        <v>379</v>
      </c>
      <c r="B8" s="21">
        <v>412</v>
      </c>
      <c r="V8" s="20">
        <v>-2.3860141656853888</v>
      </c>
    </row>
    <row r="9" spans="1:22" x14ac:dyDescent="0.35">
      <c r="V9" s="20">
        <v>-2.2629659833874829</v>
      </c>
    </row>
    <row r="10" spans="1:22" ht="15" thickBot="1" x14ac:dyDescent="0.4">
      <c r="A10" t="s">
        <v>380</v>
      </c>
      <c r="V10" s="20">
        <v>-2.1595937870440776</v>
      </c>
    </row>
    <row r="11" spans="1:22" x14ac:dyDescent="0.35">
      <c r="A11" s="22"/>
      <c r="B11" s="22" t="s">
        <v>385</v>
      </c>
      <c r="C11" s="22" t="s">
        <v>386</v>
      </c>
      <c r="D11" s="22" t="s">
        <v>387</v>
      </c>
      <c r="E11" s="22" t="s">
        <v>4</v>
      </c>
      <c r="F11" s="22" t="s">
        <v>388</v>
      </c>
      <c r="V11" s="20">
        <v>-2.0014480227809286</v>
      </c>
    </row>
    <row r="12" spans="1:22" x14ac:dyDescent="0.35">
      <c r="A12" s="20" t="s">
        <v>381</v>
      </c>
      <c r="B12" s="20">
        <v>4</v>
      </c>
      <c r="C12" s="20">
        <v>4341571539.8912411</v>
      </c>
      <c r="D12" s="20">
        <v>1085392884.9728103</v>
      </c>
      <c r="E12" s="20">
        <v>904.13202598899022</v>
      </c>
      <c r="F12" s="20">
        <v>6.0193119873526172E-201</v>
      </c>
      <c r="V12" s="20">
        <v>-1.9251447312327692</v>
      </c>
    </row>
    <row r="13" spans="1:22" x14ac:dyDescent="0.35">
      <c r="A13" s="20" t="s">
        <v>382</v>
      </c>
      <c r="B13" s="20">
        <v>407</v>
      </c>
      <c r="C13" s="20">
        <v>488595571.75924337</v>
      </c>
      <c r="D13" s="20">
        <v>1200480.5202929813</v>
      </c>
      <c r="E13" s="20"/>
      <c r="F13" s="20"/>
      <c r="V13" s="20">
        <v>-1.8214012102927619</v>
      </c>
    </row>
    <row r="14" spans="1:22" ht="15" thickBot="1" x14ac:dyDescent="0.4">
      <c r="A14" s="21" t="s">
        <v>383</v>
      </c>
      <c r="B14" s="21">
        <v>411</v>
      </c>
      <c r="C14" s="21">
        <v>4830167111.6504841</v>
      </c>
      <c r="D14" s="21"/>
      <c r="E14" s="21"/>
      <c r="F14" s="21"/>
      <c r="V14" s="20">
        <v>-1.766768077682632</v>
      </c>
    </row>
    <row r="15" spans="1:22" ht="15" thickBot="1" x14ac:dyDescent="0.4">
      <c r="V15" s="20">
        <v>-1.7137317085431025</v>
      </c>
    </row>
    <row r="16" spans="1:22" x14ac:dyDescent="0.35">
      <c r="A16" s="22"/>
      <c r="B16" s="22" t="s">
        <v>389</v>
      </c>
      <c r="C16" s="22" t="s">
        <v>378</v>
      </c>
      <c r="D16" s="22" t="s">
        <v>390</v>
      </c>
      <c r="E16" s="22" t="s">
        <v>391</v>
      </c>
      <c r="F16" s="22" t="s">
        <v>392</v>
      </c>
      <c r="G16" s="22" t="s">
        <v>393</v>
      </c>
      <c r="H16" s="22" t="s">
        <v>394</v>
      </c>
      <c r="I16" s="22" t="s">
        <v>395</v>
      </c>
      <c r="V16" s="20">
        <v>-1.6888714492984052</v>
      </c>
    </row>
    <row r="17" spans="1:22" x14ac:dyDescent="0.35">
      <c r="A17" s="20" t="s">
        <v>384</v>
      </c>
      <c r="B17" s="20">
        <v>10810.885556529574</v>
      </c>
      <c r="C17" s="20">
        <v>1027.5133153697809</v>
      </c>
      <c r="D17" s="20">
        <v>10.521406773827509</v>
      </c>
      <c r="E17" s="20">
        <v>4.6299533907573307E-23</v>
      </c>
      <c r="F17" s="20">
        <v>8790.9898754755704</v>
      </c>
      <c r="G17" s="20">
        <v>12830.781237583578</v>
      </c>
      <c r="H17" s="20">
        <v>8790.9898754755704</v>
      </c>
      <c r="I17" s="20">
        <v>12830.781237583578</v>
      </c>
      <c r="V17" s="20">
        <v>-1.6818589598215414</v>
      </c>
    </row>
    <row r="18" spans="1:22" x14ac:dyDescent="0.35">
      <c r="A18" s="20" t="s">
        <v>4</v>
      </c>
      <c r="B18" s="20">
        <v>-4.060896058881486</v>
      </c>
      <c r="C18" s="20">
        <v>684.86313209621846</v>
      </c>
      <c r="D18" s="20">
        <v>-5.929500171007831E-3</v>
      </c>
      <c r="E18" s="20">
        <v>0.99527187629354397</v>
      </c>
      <c r="F18" s="20">
        <v>-1350.3715101811219</v>
      </c>
      <c r="G18" s="20">
        <v>1342.2497180633588</v>
      </c>
      <c r="H18" s="20">
        <v>-1350.3715101811219</v>
      </c>
      <c r="I18" s="20">
        <v>1342.2497180633588</v>
      </c>
      <c r="V18" s="20">
        <v>-1.6688937285642764</v>
      </c>
    </row>
    <row r="19" spans="1:22" x14ac:dyDescent="0.35">
      <c r="A19" s="20" t="s">
        <v>2</v>
      </c>
      <c r="B19" s="20">
        <v>-2.4948291825342519</v>
      </c>
      <c r="C19" s="20">
        <v>1.1478884405455476</v>
      </c>
      <c r="D19" s="20">
        <v>-2.1734073577294275</v>
      </c>
      <c r="E19" s="20">
        <v>3.0325632351190075E-2</v>
      </c>
      <c r="F19" s="20">
        <v>-4.7513594568454369</v>
      </c>
      <c r="G19" s="20">
        <v>-0.23829890822306732</v>
      </c>
      <c r="H19" s="20">
        <v>-4.7513594568454369</v>
      </c>
      <c r="I19" s="20">
        <v>-0.23829890822306732</v>
      </c>
      <c r="V19" s="20">
        <v>-1.6522844052082242</v>
      </c>
    </row>
    <row r="20" spans="1:22" x14ac:dyDescent="0.35">
      <c r="A20" s="20" t="s">
        <v>402</v>
      </c>
      <c r="B20" s="20">
        <v>2.5327620317234564E-3</v>
      </c>
      <c r="C20" s="20">
        <v>3.1060461816809779E-4</v>
      </c>
      <c r="D20" s="20">
        <v>8.1542961165913415</v>
      </c>
      <c r="E20" s="20">
        <v>4.3965247054724273E-15</v>
      </c>
      <c r="F20" s="20">
        <v>1.922172448728725E-3</v>
      </c>
      <c r="G20" s="20">
        <v>3.1433516147181878E-3</v>
      </c>
      <c r="H20" s="20">
        <v>1.922172448728725E-3</v>
      </c>
      <c r="I20" s="20">
        <v>3.1433516147181878E-3</v>
      </c>
      <c r="V20" s="20">
        <v>-1.620952442969964</v>
      </c>
    </row>
    <row r="21" spans="1:22" ht="15" thickBot="1" x14ac:dyDescent="0.4">
      <c r="A21" s="21" t="s">
        <v>404</v>
      </c>
      <c r="B21" s="21">
        <v>-2.0525926952599076</v>
      </c>
      <c r="C21" s="21">
        <v>0.46152622910252833</v>
      </c>
      <c r="D21" s="21">
        <v>-4.447402045277741</v>
      </c>
      <c r="E21" s="21">
        <v>1.1228281037680588E-5</v>
      </c>
      <c r="F21" s="21">
        <v>-2.9598654506712041</v>
      </c>
      <c r="G21" s="21">
        <v>-1.1453199398486114</v>
      </c>
      <c r="H21" s="21">
        <v>-2.9598654506712041</v>
      </c>
      <c r="I21" s="21">
        <v>-1.1453199398486114</v>
      </c>
      <c r="V21" s="20">
        <v>-1.6023701669470471</v>
      </c>
    </row>
    <row r="22" spans="1:22" x14ac:dyDescent="0.35">
      <c r="V22" s="20">
        <v>-1.5942068515737018</v>
      </c>
    </row>
    <row r="23" spans="1:22" x14ac:dyDescent="0.35">
      <c r="V23" s="20">
        <v>-1.576157378453634</v>
      </c>
    </row>
    <row r="24" spans="1:22" x14ac:dyDescent="0.35">
      <c r="V24" s="20">
        <v>-1.5154044669735858</v>
      </c>
    </row>
    <row r="25" spans="1:22" x14ac:dyDescent="0.35">
      <c r="A25" t="s">
        <v>396</v>
      </c>
      <c r="F25" t="s">
        <v>409</v>
      </c>
      <c r="V25" s="20">
        <v>-1.4576992806671842</v>
      </c>
    </row>
    <row r="26" spans="1:22" ht="15" thickBot="1" x14ac:dyDescent="0.4">
      <c r="V26" s="20">
        <v>-1.4342854178518256</v>
      </c>
    </row>
    <row r="27" spans="1:22" x14ac:dyDescent="0.35">
      <c r="A27" s="22" t="s">
        <v>397</v>
      </c>
      <c r="B27" s="22" t="s">
        <v>398</v>
      </c>
      <c r="C27" s="22" t="s">
        <v>399</v>
      </c>
      <c r="D27" s="22" t="s">
        <v>408</v>
      </c>
      <c r="F27" s="22" t="s">
        <v>410</v>
      </c>
      <c r="G27" s="22" t="s">
        <v>372</v>
      </c>
      <c r="V27" s="20">
        <v>-1.4189377268277559</v>
      </c>
    </row>
    <row r="28" spans="1:22" x14ac:dyDescent="0.35">
      <c r="A28" s="20">
        <v>1</v>
      </c>
      <c r="B28" s="20">
        <v>9684.4064151572311</v>
      </c>
      <c r="C28" s="20">
        <v>-884.40641515723109</v>
      </c>
      <c r="D28" s="20">
        <v>-0.81114413394722873</v>
      </c>
      <c r="F28" s="20">
        <v>0.12135922330097088</v>
      </c>
      <c r="G28" s="20">
        <v>7050</v>
      </c>
      <c r="V28" s="20">
        <v>-1.4067102996426046</v>
      </c>
    </row>
    <row r="29" spans="1:22" x14ac:dyDescent="0.35">
      <c r="A29" s="20">
        <v>2</v>
      </c>
      <c r="B29" s="20">
        <v>13028.861104817088</v>
      </c>
      <c r="C29" s="20">
        <v>1971.1388951829122</v>
      </c>
      <c r="D29" s="20">
        <v>1.8078540867872264</v>
      </c>
      <c r="F29" s="20">
        <v>0.36407766990291263</v>
      </c>
      <c r="G29" s="20">
        <v>7250</v>
      </c>
      <c r="V29" s="20">
        <v>-1.3885661861929695</v>
      </c>
    </row>
    <row r="30" spans="1:22" x14ac:dyDescent="0.35">
      <c r="A30" s="20">
        <v>3</v>
      </c>
      <c r="B30" s="20">
        <v>8824.4018287619347</v>
      </c>
      <c r="C30" s="20">
        <v>1075.5981712380653</v>
      </c>
      <c r="D30" s="20">
        <v>0.98649798569022751</v>
      </c>
      <c r="F30" s="20">
        <v>0.60679611650485432</v>
      </c>
      <c r="G30" s="20">
        <v>7450</v>
      </c>
      <c r="V30" s="20">
        <v>-1.3730796167979331</v>
      </c>
    </row>
    <row r="31" spans="1:22" x14ac:dyDescent="0.35">
      <c r="A31" s="20">
        <v>4</v>
      </c>
      <c r="B31" s="20">
        <v>9283.7639282645778</v>
      </c>
      <c r="C31" s="20">
        <v>-283.76392826457777</v>
      </c>
      <c r="D31" s="20">
        <v>-0.26025754889703495</v>
      </c>
      <c r="F31" s="20">
        <v>0.84951456310679618</v>
      </c>
      <c r="G31" s="20">
        <v>7450</v>
      </c>
      <c r="V31" s="20">
        <v>-1.3688655466097552</v>
      </c>
    </row>
    <row r="32" spans="1:22" x14ac:dyDescent="0.35">
      <c r="A32" s="20">
        <v>5</v>
      </c>
      <c r="B32" s="20">
        <v>10199.02319347744</v>
      </c>
      <c r="C32" s="20">
        <v>-1449.0231934774401</v>
      </c>
      <c r="D32" s="20">
        <v>-1.3289893008450728</v>
      </c>
      <c r="F32" s="20">
        <v>1.0922330097087378</v>
      </c>
      <c r="G32" s="20">
        <v>7500</v>
      </c>
      <c r="V32" s="20">
        <v>-1.3664451441788001</v>
      </c>
    </row>
    <row r="33" spans="1:22" x14ac:dyDescent="0.35">
      <c r="A33" s="20">
        <v>6</v>
      </c>
      <c r="B33" s="20">
        <v>13303.029665686819</v>
      </c>
      <c r="C33" s="20">
        <v>-3.0296656868194987</v>
      </c>
      <c r="D33" s="20">
        <v>-2.7786948483949441E-3</v>
      </c>
      <c r="F33" s="20">
        <v>1.3349514563106795</v>
      </c>
      <c r="G33" s="20">
        <v>7650</v>
      </c>
      <c r="V33" s="20">
        <v>-1.3585148804945864</v>
      </c>
    </row>
    <row r="34" spans="1:22" x14ac:dyDescent="0.35">
      <c r="A34" s="20">
        <v>7</v>
      </c>
      <c r="B34" s="20">
        <v>18471.089584517882</v>
      </c>
      <c r="C34" s="20">
        <v>1778.910415482118</v>
      </c>
      <c r="D34" s="20">
        <v>1.6315493913275347</v>
      </c>
      <c r="F34" s="20">
        <v>1.5776699029126213</v>
      </c>
      <c r="G34" s="20">
        <v>7650</v>
      </c>
      <c r="V34" s="20">
        <v>-1.3326638857132558</v>
      </c>
    </row>
    <row r="35" spans="1:22" x14ac:dyDescent="0.35">
      <c r="A35" s="20">
        <v>8</v>
      </c>
      <c r="B35" s="20">
        <v>12058.824962924335</v>
      </c>
      <c r="C35" s="20">
        <v>-608.82496292433461</v>
      </c>
      <c r="D35" s="20">
        <v>-0.55839124277373831</v>
      </c>
      <c r="F35" s="20">
        <v>1.8203883495145632</v>
      </c>
      <c r="G35" s="20">
        <v>7750</v>
      </c>
      <c r="V35" s="20">
        <v>-1.3289893008450728</v>
      </c>
    </row>
    <row r="36" spans="1:22" x14ac:dyDescent="0.35">
      <c r="A36" s="20">
        <v>9</v>
      </c>
      <c r="B36" s="20">
        <v>11291.409783569456</v>
      </c>
      <c r="C36" s="20">
        <v>58.590216430544388</v>
      </c>
      <c r="D36" s="20">
        <v>5.3736731834860711E-2</v>
      </c>
      <c r="F36" s="20">
        <v>2.063106796116505</v>
      </c>
      <c r="G36" s="20">
        <v>7800</v>
      </c>
      <c r="V36" s="20">
        <v>-1.3218369394876739</v>
      </c>
    </row>
    <row r="37" spans="1:22" x14ac:dyDescent="0.35">
      <c r="A37" s="20">
        <v>10</v>
      </c>
      <c r="B37" s="20">
        <v>10014.820457212089</v>
      </c>
      <c r="C37" s="20">
        <v>-814.82045721208851</v>
      </c>
      <c r="D37" s="20">
        <v>-0.74732252362764928</v>
      </c>
      <c r="F37" s="20">
        <v>2.3058252427184467</v>
      </c>
      <c r="G37" s="20">
        <v>7800</v>
      </c>
      <c r="V37" s="20">
        <v>-1.2355052867084648</v>
      </c>
    </row>
    <row r="38" spans="1:22" x14ac:dyDescent="0.35">
      <c r="A38" s="20">
        <v>11</v>
      </c>
      <c r="B38" s="20">
        <v>14201.518209247719</v>
      </c>
      <c r="C38" s="20">
        <v>-701.51820924771891</v>
      </c>
      <c r="D38" s="20">
        <v>-0.64340598455212283</v>
      </c>
      <c r="F38" s="20">
        <v>2.5485436893203883</v>
      </c>
      <c r="G38" s="20">
        <v>7850</v>
      </c>
      <c r="V38" s="20">
        <v>-1.2219703117215583</v>
      </c>
    </row>
    <row r="39" spans="1:22" x14ac:dyDescent="0.35">
      <c r="A39" s="20">
        <v>12</v>
      </c>
      <c r="B39" s="20">
        <v>12058.824962924335</v>
      </c>
      <c r="C39" s="20">
        <v>541.17503707566539</v>
      </c>
      <c r="D39" s="20">
        <v>0.4963452879121858</v>
      </c>
      <c r="F39" s="20">
        <v>2.7912621359223304</v>
      </c>
      <c r="G39" s="20">
        <v>8000</v>
      </c>
      <c r="V39" s="20">
        <v>-1.2059036239258771</v>
      </c>
    </row>
    <row r="40" spans="1:22" x14ac:dyDescent="0.35">
      <c r="A40" s="20">
        <v>13</v>
      </c>
      <c r="B40" s="20">
        <v>8997.0957327994784</v>
      </c>
      <c r="C40" s="20">
        <v>952.90426720052164</v>
      </c>
      <c r="D40" s="20">
        <v>0.87396777466338349</v>
      </c>
      <c r="F40" s="20">
        <v>3.0339805825242721</v>
      </c>
      <c r="G40" s="20">
        <v>8050</v>
      </c>
      <c r="V40" s="20">
        <v>-1.1825506204882474</v>
      </c>
    </row>
    <row r="41" spans="1:22" x14ac:dyDescent="0.35">
      <c r="A41" s="20">
        <v>14</v>
      </c>
      <c r="B41" s="20">
        <v>8869.3026532824988</v>
      </c>
      <c r="C41" s="20">
        <v>1030.6973467175012</v>
      </c>
      <c r="D41" s="20">
        <v>0.94531664666435156</v>
      </c>
      <c r="F41" s="20">
        <v>3.2766990291262137</v>
      </c>
      <c r="G41" s="20">
        <v>8100</v>
      </c>
      <c r="V41" s="20">
        <v>-1.1761122016917356</v>
      </c>
    </row>
    <row r="42" spans="1:22" x14ac:dyDescent="0.35">
      <c r="A42" s="20">
        <v>15</v>
      </c>
      <c r="B42" s="20">
        <v>9283.7639282645778</v>
      </c>
      <c r="C42" s="20">
        <v>-783.76392826457777</v>
      </c>
      <c r="D42" s="20">
        <v>-0.71883864919526286</v>
      </c>
      <c r="F42" s="20">
        <v>3.5194174757281558</v>
      </c>
      <c r="G42" s="20">
        <v>8150</v>
      </c>
      <c r="V42" s="20">
        <v>-1.1761122016917356</v>
      </c>
    </row>
    <row r="43" spans="1:22" x14ac:dyDescent="0.35">
      <c r="A43" s="20">
        <v>16</v>
      </c>
      <c r="B43" s="20">
        <v>9684.4064151572311</v>
      </c>
      <c r="C43" s="20">
        <v>-1134.4064151572311</v>
      </c>
      <c r="D43" s="20">
        <v>-1.0404346840963428</v>
      </c>
      <c r="F43" s="20">
        <v>3.7621359223300974</v>
      </c>
      <c r="G43" s="20">
        <v>8200</v>
      </c>
      <c r="V43" s="20">
        <v>-1.1710944116965634</v>
      </c>
    </row>
    <row r="44" spans="1:22" x14ac:dyDescent="0.35">
      <c r="A44" s="20">
        <v>17</v>
      </c>
      <c r="B44" s="20">
        <v>17154.695305722609</v>
      </c>
      <c r="C44" s="20">
        <v>-654.69530572260919</v>
      </c>
      <c r="D44" s="20">
        <v>-0.60046178731671762</v>
      </c>
      <c r="F44" s="20">
        <v>4.0048543689320386</v>
      </c>
      <c r="G44" s="20">
        <v>8200</v>
      </c>
      <c r="V44" s="20">
        <v>-1.1710292824078341</v>
      </c>
    </row>
    <row r="45" spans="1:22" x14ac:dyDescent="0.35">
      <c r="A45" s="20">
        <v>18</v>
      </c>
      <c r="B45" s="20">
        <v>14863.829622414738</v>
      </c>
      <c r="C45" s="20">
        <v>-363.82962241473797</v>
      </c>
      <c r="D45" s="20">
        <v>-0.33369077713607864</v>
      </c>
      <c r="F45" s="20">
        <v>4.2475728155339807</v>
      </c>
      <c r="G45" s="20">
        <v>8250</v>
      </c>
      <c r="V45" s="20">
        <v>-1.1426829755485226</v>
      </c>
    </row>
    <row r="46" spans="1:22" x14ac:dyDescent="0.35">
      <c r="A46" s="20">
        <v>19</v>
      </c>
      <c r="B46" s="20">
        <v>14863.829622414738</v>
      </c>
      <c r="C46" s="20">
        <v>-363.82962241473797</v>
      </c>
      <c r="D46" s="20">
        <v>-0.33369077713607864</v>
      </c>
      <c r="F46" s="20">
        <v>4.4902912621359219</v>
      </c>
      <c r="G46" s="20">
        <v>8300</v>
      </c>
      <c r="V46" s="20">
        <v>-1.1384044993683826</v>
      </c>
    </row>
    <row r="47" spans="1:22" x14ac:dyDescent="0.35">
      <c r="A47" s="20">
        <v>20</v>
      </c>
      <c r="B47" s="20">
        <v>9175.5440529509269</v>
      </c>
      <c r="C47" s="20">
        <v>174.45594704907307</v>
      </c>
      <c r="D47" s="20">
        <v>0.16000440030266663</v>
      </c>
      <c r="F47" s="20">
        <v>4.733009708737864</v>
      </c>
      <c r="G47" s="20">
        <v>8350</v>
      </c>
      <c r="V47" s="20">
        <v>-1.1247545372651131</v>
      </c>
    </row>
    <row r="48" spans="1:22" x14ac:dyDescent="0.35">
      <c r="A48" s="20">
        <v>21</v>
      </c>
      <c r="B48" s="20">
        <v>10014.820457212089</v>
      </c>
      <c r="C48" s="20">
        <v>-514.82045721208851</v>
      </c>
      <c r="D48" s="20">
        <v>-0.47217386344871259</v>
      </c>
      <c r="F48" s="20">
        <v>4.9757281553398052</v>
      </c>
      <c r="G48" s="20">
        <v>8350</v>
      </c>
      <c r="V48" s="20">
        <v>-1.103373335564142</v>
      </c>
    </row>
    <row r="49" spans="1:22" x14ac:dyDescent="0.35">
      <c r="A49" s="20">
        <v>22</v>
      </c>
      <c r="B49" s="20">
        <v>9283.7639282645778</v>
      </c>
      <c r="C49" s="20">
        <v>-1533.7639282645778</v>
      </c>
      <c r="D49" s="20">
        <v>-1.4067102996426046</v>
      </c>
      <c r="F49" s="20">
        <v>5.2184466019417473</v>
      </c>
      <c r="G49" s="20">
        <v>8400</v>
      </c>
      <c r="V49" s="20">
        <v>-1.1004018100500454</v>
      </c>
    </row>
    <row r="50" spans="1:22" x14ac:dyDescent="0.35">
      <c r="A50" s="20">
        <v>23</v>
      </c>
      <c r="B50" s="20">
        <v>12767.356354105974</v>
      </c>
      <c r="C50" s="20">
        <v>2132.6436458940261</v>
      </c>
      <c r="D50" s="20">
        <v>1.9559801393562135</v>
      </c>
      <c r="F50" s="20">
        <v>5.4611650485436893</v>
      </c>
      <c r="G50" s="20">
        <v>8400</v>
      </c>
      <c r="V50" s="20">
        <v>-1.0870346706804463</v>
      </c>
    </row>
    <row r="51" spans="1:22" x14ac:dyDescent="0.35">
      <c r="A51" s="20">
        <v>24</v>
      </c>
      <c r="B51" s="20">
        <v>10827.614263225203</v>
      </c>
      <c r="C51" s="20">
        <v>-527.6142632252031</v>
      </c>
      <c r="D51" s="20">
        <v>-0.48390785872570496</v>
      </c>
      <c r="F51" s="20">
        <v>5.7038834951456305</v>
      </c>
      <c r="G51" s="20">
        <v>8400</v>
      </c>
      <c r="V51" s="20">
        <v>-1.0812068450916095</v>
      </c>
    </row>
    <row r="52" spans="1:22" x14ac:dyDescent="0.35">
      <c r="A52" s="20">
        <v>25</v>
      </c>
      <c r="B52" s="20">
        <v>14863.829622414738</v>
      </c>
      <c r="C52" s="20">
        <v>-1563.829622414738</v>
      </c>
      <c r="D52" s="20">
        <v>-1.4342854178518256</v>
      </c>
      <c r="F52" s="20">
        <v>5.9466019417475726</v>
      </c>
      <c r="G52" s="20">
        <v>8450</v>
      </c>
      <c r="V52" s="20">
        <v>-1.0781645705025487</v>
      </c>
    </row>
    <row r="53" spans="1:22" x14ac:dyDescent="0.35">
      <c r="A53" s="20">
        <v>26</v>
      </c>
      <c r="B53" s="20">
        <v>9684.4064151572311</v>
      </c>
      <c r="C53" s="20">
        <v>415.59358484276891</v>
      </c>
      <c r="D53" s="20">
        <v>0.38116672682816377</v>
      </c>
      <c r="F53" s="20">
        <v>6.1893203883495147</v>
      </c>
      <c r="G53" s="20">
        <v>8500</v>
      </c>
      <c r="V53" s="20">
        <v>-1.0520728465891735</v>
      </c>
    </row>
    <row r="54" spans="1:22" x14ac:dyDescent="0.35">
      <c r="A54" s="20">
        <v>27</v>
      </c>
      <c r="B54" s="20">
        <v>13589.862036715167</v>
      </c>
      <c r="C54" s="20">
        <v>-389.86203671516705</v>
      </c>
      <c r="D54" s="20">
        <v>-0.35756672352269886</v>
      </c>
      <c r="F54" s="20">
        <v>6.4320388349514559</v>
      </c>
      <c r="G54" s="20">
        <v>8500</v>
      </c>
      <c r="V54" s="20">
        <v>-1.0468579088808863</v>
      </c>
    </row>
    <row r="55" spans="1:22" x14ac:dyDescent="0.35">
      <c r="A55" s="20">
        <v>28</v>
      </c>
      <c r="B55" s="20">
        <v>9404.6476137368445</v>
      </c>
      <c r="C55" s="20">
        <v>-2354.6476137368445</v>
      </c>
      <c r="D55" s="20">
        <v>-2.1595937870440776</v>
      </c>
      <c r="F55" s="20">
        <v>6.674757281553398</v>
      </c>
      <c r="G55" s="20">
        <v>8500</v>
      </c>
      <c r="V55" s="20">
        <v>-1.0404346840963428</v>
      </c>
    </row>
    <row r="56" spans="1:22" x14ac:dyDescent="0.35">
      <c r="A56" s="20">
        <v>29</v>
      </c>
      <c r="B56" s="20">
        <v>9079.9879877958956</v>
      </c>
      <c r="C56" s="20">
        <v>20.012012204104394</v>
      </c>
      <c r="D56" s="20">
        <v>1.8354261151479517E-2</v>
      </c>
      <c r="F56" s="20">
        <v>6.9174757281553401</v>
      </c>
      <c r="G56" s="20">
        <v>8500</v>
      </c>
      <c r="V56" s="20">
        <v>-1.0335200816070951</v>
      </c>
    </row>
    <row r="57" spans="1:22" x14ac:dyDescent="0.35">
      <c r="A57" s="20">
        <v>30</v>
      </c>
      <c r="B57" s="20">
        <v>9283.7639282645778</v>
      </c>
      <c r="C57" s="20">
        <v>-183.76392826457777</v>
      </c>
      <c r="D57" s="20">
        <v>-0.1685413288373894</v>
      </c>
      <c r="F57" s="20">
        <v>7.1601941747572813</v>
      </c>
      <c r="G57" s="20">
        <v>8550</v>
      </c>
      <c r="V57" s="20">
        <v>-1.0330383172054673</v>
      </c>
    </row>
    <row r="58" spans="1:22" x14ac:dyDescent="0.35">
      <c r="A58" s="20">
        <v>31</v>
      </c>
      <c r="B58" s="20">
        <v>16340.418170652181</v>
      </c>
      <c r="C58" s="20">
        <v>1159.5818293478187</v>
      </c>
      <c r="D58" s="20">
        <v>1.0635246223763093</v>
      </c>
      <c r="F58" s="20">
        <v>7.4029126213592233</v>
      </c>
      <c r="G58" s="20">
        <v>8550</v>
      </c>
      <c r="V58" s="20">
        <v>-1.0330383172054673</v>
      </c>
    </row>
    <row r="59" spans="1:22" x14ac:dyDescent="0.35">
      <c r="A59" s="20">
        <v>32</v>
      </c>
      <c r="B59" s="20">
        <v>20403.575298465548</v>
      </c>
      <c r="C59" s="20">
        <v>1346.4247015344517</v>
      </c>
      <c r="D59" s="20">
        <v>1.234889842196764</v>
      </c>
      <c r="F59" s="20">
        <v>7.6456310679611645</v>
      </c>
      <c r="G59" s="20">
        <v>8550</v>
      </c>
      <c r="V59" s="20">
        <v>-1.0268801881467573</v>
      </c>
    </row>
    <row r="60" spans="1:22" x14ac:dyDescent="0.35">
      <c r="A60" s="20">
        <v>33</v>
      </c>
      <c r="B60" s="20">
        <v>19901.458154740703</v>
      </c>
      <c r="C60" s="20">
        <v>-151.45815474070332</v>
      </c>
      <c r="D60" s="20">
        <v>-0.13891169450026197</v>
      </c>
      <c r="F60" s="20">
        <v>7.8883495145631066</v>
      </c>
      <c r="G60" s="20">
        <v>8550</v>
      </c>
      <c r="V60" s="20">
        <v>-1.0247970125822676</v>
      </c>
    </row>
    <row r="61" spans="1:22" x14ac:dyDescent="0.35">
      <c r="A61" s="20">
        <v>34</v>
      </c>
      <c r="B61" s="20">
        <v>15952.275318354896</v>
      </c>
      <c r="C61" s="20">
        <v>2047.7246816451043</v>
      </c>
      <c r="D61" s="20">
        <v>1.8780956752333007</v>
      </c>
      <c r="F61" s="20">
        <v>8.1310679611650478</v>
      </c>
      <c r="G61" s="20">
        <v>8700</v>
      </c>
      <c r="V61" s="20">
        <v>-1.0224711838065861</v>
      </c>
    </row>
    <row r="62" spans="1:22" x14ac:dyDescent="0.35">
      <c r="A62" s="20">
        <v>35</v>
      </c>
      <c r="B62" s="20">
        <v>9843.2815311053491</v>
      </c>
      <c r="C62" s="20">
        <v>-743.28153110534913</v>
      </c>
      <c r="D62" s="20">
        <v>-0.68170972473128499</v>
      </c>
      <c r="F62" s="20">
        <v>8.3737864077669908</v>
      </c>
      <c r="G62" s="20">
        <v>8700</v>
      </c>
      <c r="V62" s="20">
        <v>-0.96510714661571217</v>
      </c>
    </row>
    <row r="63" spans="1:22" x14ac:dyDescent="0.35">
      <c r="A63" s="20">
        <v>36</v>
      </c>
      <c r="B63" s="20">
        <v>17154.695305722609</v>
      </c>
      <c r="C63" s="20">
        <v>-954.69530572260919</v>
      </c>
      <c r="D63" s="20">
        <v>-0.87561044749565431</v>
      </c>
      <c r="F63" s="20">
        <v>8.616504854368932</v>
      </c>
      <c r="G63" s="20">
        <v>8700</v>
      </c>
      <c r="V63" s="20">
        <v>-0.94466604947479904</v>
      </c>
    </row>
    <row r="64" spans="1:22" x14ac:dyDescent="0.35">
      <c r="A64" s="20">
        <v>37</v>
      </c>
      <c r="B64" s="20">
        <v>10617.076537944748</v>
      </c>
      <c r="C64" s="20">
        <v>282.92346205525246</v>
      </c>
      <c r="D64" s="20">
        <v>0.25948670505896321</v>
      </c>
      <c r="F64" s="20">
        <v>8.8592233009708732</v>
      </c>
      <c r="G64" s="20">
        <v>8700</v>
      </c>
      <c r="V64" s="20">
        <v>-0.9299850858947416</v>
      </c>
    </row>
    <row r="65" spans="1:22" x14ac:dyDescent="0.35">
      <c r="A65" s="20">
        <v>38</v>
      </c>
      <c r="B65" s="20">
        <v>9404.6476137368445</v>
      </c>
      <c r="C65" s="20">
        <v>2445.3523862631555</v>
      </c>
      <c r="D65" s="20">
        <v>2.2427847758189099</v>
      </c>
      <c r="F65" s="20">
        <v>9.1019417475728162</v>
      </c>
      <c r="G65" s="20">
        <v>8700</v>
      </c>
      <c r="V65" s="20">
        <v>-0.91855464473105952</v>
      </c>
    </row>
    <row r="66" spans="1:22" x14ac:dyDescent="0.35">
      <c r="A66" s="20">
        <v>39</v>
      </c>
      <c r="B66" s="20">
        <v>13889.358217902136</v>
      </c>
      <c r="C66" s="20">
        <v>-1289.3582179021359</v>
      </c>
      <c r="D66" s="20">
        <v>-1.1825506204882474</v>
      </c>
      <c r="F66" s="20">
        <v>9.3446601941747574</v>
      </c>
      <c r="G66" s="20">
        <v>8750</v>
      </c>
      <c r="V66" s="20">
        <v>-0.91626631057666785</v>
      </c>
    </row>
    <row r="67" spans="1:22" x14ac:dyDescent="0.35">
      <c r="A67" s="20">
        <v>40</v>
      </c>
      <c r="B67" s="20">
        <v>15213.981044236174</v>
      </c>
      <c r="C67" s="20">
        <v>-1013.9810442361741</v>
      </c>
      <c r="D67" s="20">
        <v>-0.9299850858947416</v>
      </c>
      <c r="F67" s="20">
        <v>9.5873786407766985</v>
      </c>
      <c r="G67" s="20">
        <v>8750</v>
      </c>
      <c r="V67" s="20">
        <v>-0.91339242539940868</v>
      </c>
    </row>
    <row r="68" spans="1:22" x14ac:dyDescent="0.35">
      <c r="A68" s="20">
        <v>41</v>
      </c>
      <c r="B68" s="20">
        <v>15213.981044236174</v>
      </c>
      <c r="C68" s="20">
        <v>586.01895576382594</v>
      </c>
      <c r="D68" s="20">
        <v>0.5374744350595877</v>
      </c>
      <c r="F68" s="20">
        <v>9.8300970873786397</v>
      </c>
      <c r="G68" s="20">
        <v>8750</v>
      </c>
      <c r="V68" s="20">
        <v>-0.87561044749565431</v>
      </c>
    </row>
    <row r="69" spans="1:22" x14ac:dyDescent="0.35">
      <c r="A69" s="20">
        <v>42</v>
      </c>
      <c r="B69" s="20">
        <v>10014.820457212089</v>
      </c>
      <c r="C69" s="20">
        <v>-1314.8204572120885</v>
      </c>
      <c r="D69" s="20">
        <v>-1.2059036239258771</v>
      </c>
      <c r="F69" s="20">
        <v>10.072815533980583</v>
      </c>
      <c r="G69" s="20">
        <v>8750</v>
      </c>
      <c r="V69" s="20">
        <v>-0.85700224397705149</v>
      </c>
    </row>
    <row r="70" spans="1:22" x14ac:dyDescent="0.35">
      <c r="A70" s="20">
        <v>43</v>
      </c>
      <c r="B70" s="20">
        <v>8926.8672879616806</v>
      </c>
      <c r="C70" s="20">
        <v>-1276.8672879616806</v>
      </c>
      <c r="D70" s="20">
        <v>-1.1710944116965634</v>
      </c>
      <c r="F70" s="20">
        <v>10.315533980582524</v>
      </c>
      <c r="G70" s="20">
        <v>8750</v>
      </c>
      <c r="V70" s="20">
        <v>-0.84136457246297647</v>
      </c>
    </row>
    <row r="71" spans="1:22" x14ac:dyDescent="0.35">
      <c r="A71" s="20">
        <v>44</v>
      </c>
      <c r="B71" s="20">
        <v>14863.829622414738</v>
      </c>
      <c r="C71" s="20">
        <v>136.17037758526203</v>
      </c>
      <c r="D71" s="20">
        <v>0.12489032316214922</v>
      </c>
      <c r="F71" s="20">
        <v>10.558252427184465</v>
      </c>
      <c r="G71" s="20">
        <v>8750</v>
      </c>
      <c r="V71" s="20">
        <v>-0.83826886583509597</v>
      </c>
    </row>
    <row r="72" spans="1:22" x14ac:dyDescent="0.35">
      <c r="A72" s="20">
        <v>45</v>
      </c>
      <c r="B72" s="20">
        <v>8765.6822161519485</v>
      </c>
      <c r="C72" s="20">
        <v>534.31778384805148</v>
      </c>
      <c r="D72" s="20">
        <v>0.4900560744519003</v>
      </c>
      <c r="F72" s="20">
        <v>10.800970873786408</v>
      </c>
      <c r="G72" s="20">
        <v>8800</v>
      </c>
      <c r="V72" s="20">
        <v>-0.82822467538520517</v>
      </c>
    </row>
    <row r="73" spans="1:22" x14ac:dyDescent="0.35">
      <c r="A73" s="20">
        <v>46</v>
      </c>
      <c r="B73" s="20">
        <v>11131.21551412728</v>
      </c>
      <c r="C73" s="20">
        <v>-1481.2155141272797</v>
      </c>
      <c r="D73" s="20">
        <v>-1.3585148804945864</v>
      </c>
      <c r="F73" s="20">
        <v>11.043689320388349</v>
      </c>
      <c r="G73" s="20">
        <v>8800</v>
      </c>
      <c r="V73" s="20">
        <v>-0.81614782382092677</v>
      </c>
    </row>
    <row r="74" spans="1:22" x14ac:dyDescent="0.35">
      <c r="A74" s="20">
        <v>47</v>
      </c>
      <c r="B74" s="20">
        <v>10199.02319347744</v>
      </c>
      <c r="C74" s="20">
        <v>2000.9768065225599</v>
      </c>
      <c r="D74" s="20">
        <v>1.8352202912126996</v>
      </c>
      <c r="F74" s="20">
        <v>11.28640776699029</v>
      </c>
      <c r="G74" s="20">
        <v>8800</v>
      </c>
      <c r="V74" s="20">
        <v>-0.81568574024966523</v>
      </c>
    </row>
    <row r="75" spans="1:22" x14ac:dyDescent="0.35">
      <c r="A75" s="20">
        <v>48</v>
      </c>
      <c r="B75" s="20">
        <v>8997.0957327994784</v>
      </c>
      <c r="C75" s="20">
        <v>402.90426720052164</v>
      </c>
      <c r="D75" s="20">
        <v>0.36952856433533282</v>
      </c>
      <c r="F75" s="20">
        <v>11.529126213592233</v>
      </c>
      <c r="G75" s="20">
        <v>8800</v>
      </c>
      <c r="V75" s="20">
        <v>-0.81114413394722873</v>
      </c>
    </row>
    <row r="76" spans="1:22" x14ac:dyDescent="0.35">
      <c r="A76" s="20">
        <v>49</v>
      </c>
      <c r="B76" s="20">
        <v>12282.338283159595</v>
      </c>
      <c r="C76" s="20">
        <v>-882.33828315959545</v>
      </c>
      <c r="D76" s="20">
        <v>-0.80924732145315326</v>
      </c>
      <c r="F76" s="20">
        <v>11.771844660194175</v>
      </c>
      <c r="G76" s="20">
        <v>8850</v>
      </c>
      <c r="V76" s="20">
        <v>-0.81055486925490838</v>
      </c>
    </row>
    <row r="77" spans="1:22" x14ac:dyDescent="0.35">
      <c r="A77" s="20">
        <v>50</v>
      </c>
      <c r="B77" s="20">
        <v>12058.824962924335</v>
      </c>
      <c r="C77" s="20">
        <v>-358.82496292433461</v>
      </c>
      <c r="D77" s="20">
        <v>-0.32910069262462438</v>
      </c>
      <c r="F77" s="20">
        <v>12.014563106796116</v>
      </c>
      <c r="G77" s="20">
        <v>8850</v>
      </c>
      <c r="V77" s="20">
        <v>-0.80924732145315326</v>
      </c>
    </row>
    <row r="78" spans="1:22" x14ac:dyDescent="0.35">
      <c r="A78" s="20">
        <v>51</v>
      </c>
      <c r="B78" s="20">
        <v>17154.695305722609</v>
      </c>
      <c r="C78" s="20">
        <v>-554.69530572260919</v>
      </c>
      <c r="D78" s="20">
        <v>-0.5087455672570721</v>
      </c>
      <c r="F78" s="20">
        <v>12.257281553398059</v>
      </c>
      <c r="G78" s="20">
        <v>8900</v>
      </c>
      <c r="V78" s="20">
        <v>-0.80301591032361197</v>
      </c>
    </row>
    <row r="79" spans="1:22" x14ac:dyDescent="0.35">
      <c r="A79" s="20">
        <v>52</v>
      </c>
      <c r="B79" s="20">
        <v>12518.515413553476</v>
      </c>
      <c r="C79" s="20">
        <v>1181.4845864465242</v>
      </c>
      <c r="D79" s="20">
        <v>1.0836130032760876</v>
      </c>
      <c r="F79" s="20">
        <v>12.5</v>
      </c>
      <c r="G79" s="20">
        <v>8950</v>
      </c>
      <c r="V79" s="20">
        <v>-0.79318063365747216</v>
      </c>
    </row>
    <row r="80" spans="1:22" x14ac:dyDescent="0.35">
      <c r="A80" s="20">
        <v>53</v>
      </c>
      <c r="B80" s="20">
        <v>20403.575298465548</v>
      </c>
      <c r="C80" s="20">
        <v>346.42470153445174</v>
      </c>
      <c r="D80" s="20">
        <v>0.31772764160030814</v>
      </c>
      <c r="F80" s="20">
        <v>12.742718446601941</v>
      </c>
      <c r="G80" s="20">
        <v>8950</v>
      </c>
      <c r="V80" s="20">
        <v>-0.78385048614939401</v>
      </c>
    </row>
    <row r="81" spans="1:22" x14ac:dyDescent="0.35">
      <c r="A81" s="20">
        <v>54</v>
      </c>
      <c r="B81" s="20">
        <v>8765.6822161519485</v>
      </c>
      <c r="C81" s="20">
        <v>1684.3177838480515</v>
      </c>
      <c r="D81" s="20">
        <v>1.5447926051378245</v>
      </c>
      <c r="F81" s="20">
        <v>12.985436893203884</v>
      </c>
      <c r="G81" s="20">
        <v>8950</v>
      </c>
      <c r="V81" s="20">
        <v>-0.77692418641023686</v>
      </c>
    </row>
    <row r="82" spans="1:22" x14ac:dyDescent="0.35">
      <c r="A82" s="20">
        <v>55</v>
      </c>
      <c r="B82" s="20">
        <v>11131.21551412728</v>
      </c>
      <c r="C82" s="20">
        <v>-581.21551412727968</v>
      </c>
      <c r="D82" s="20">
        <v>-0.53306889995777629</v>
      </c>
      <c r="F82" s="20">
        <v>13.228155339805825</v>
      </c>
      <c r="G82" s="20">
        <v>9000</v>
      </c>
      <c r="V82" s="20">
        <v>-0.77342594479093052</v>
      </c>
    </row>
    <row r="83" spans="1:22" x14ac:dyDescent="0.35">
      <c r="A83" s="20">
        <v>56</v>
      </c>
      <c r="B83" s="20">
        <v>24272.981988980733</v>
      </c>
      <c r="C83" s="20">
        <v>727.01801101926685</v>
      </c>
      <c r="D83" s="20">
        <v>0.66679343885968911</v>
      </c>
      <c r="F83" s="20">
        <v>13.470873786407767</v>
      </c>
      <c r="G83" s="20">
        <v>9000</v>
      </c>
      <c r="V83" s="20">
        <v>-0.77079977881660233</v>
      </c>
    </row>
    <row r="84" spans="1:22" x14ac:dyDescent="0.35">
      <c r="A84" s="20">
        <v>57</v>
      </c>
      <c r="B84" s="20">
        <v>13028.861104817088</v>
      </c>
      <c r="C84" s="20">
        <v>1171.1388951829122</v>
      </c>
      <c r="D84" s="20">
        <v>1.0741243263100617</v>
      </c>
      <c r="F84" s="20">
        <v>13.71359223300971</v>
      </c>
      <c r="G84" s="20">
        <v>9000</v>
      </c>
      <c r="V84" s="20">
        <v>-0.74964835240333094</v>
      </c>
    </row>
    <row r="85" spans="1:22" x14ac:dyDescent="0.35">
      <c r="A85" s="20">
        <v>58</v>
      </c>
      <c r="B85" s="20">
        <v>8997.0957327994784</v>
      </c>
      <c r="C85" s="20">
        <v>1302.9042672005216</v>
      </c>
      <c r="D85" s="20">
        <v>1.1949745448721429</v>
      </c>
      <c r="F85" s="20">
        <v>13.956310679611651</v>
      </c>
      <c r="G85" s="20">
        <v>9000</v>
      </c>
      <c r="V85" s="20">
        <v>-0.74732252362764928</v>
      </c>
    </row>
    <row r="86" spans="1:22" x14ac:dyDescent="0.35">
      <c r="A86" s="20">
        <v>59</v>
      </c>
      <c r="B86" s="20">
        <v>12058.824962924335</v>
      </c>
      <c r="C86" s="20">
        <v>641.17503707566539</v>
      </c>
      <c r="D86" s="20">
        <v>0.58806150797183143</v>
      </c>
      <c r="F86" s="20">
        <v>14.199029126213592</v>
      </c>
      <c r="G86" s="20">
        <v>9000</v>
      </c>
      <c r="V86" s="20">
        <v>-0.74655264577545044</v>
      </c>
    </row>
    <row r="87" spans="1:22" x14ac:dyDescent="0.35">
      <c r="A87" s="20">
        <v>60</v>
      </c>
      <c r="B87" s="20">
        <v>10199.02319347744</v>
      </c>
      <c r="C87" s="20">
        <v>1450.9768065225599</v>
      </c>
      <c r="D87" s="20">
        <v>1.3307810808846487</v>
      </c>
      <c r="F87" s="20">
        <v>14.441747572815533</v>
      </c>
      <c r="G87" s="20">
        <v>9000</v>
      </c>
      <c r="V87" s="20">
        <v>-0.7239695201900197</v>
      </c>
    </row>
    <row r="88" spans="1:22" x14ac:dyDescent="0.35">
      <c r="A88" s="20">
        <v>61</v>
      </c>
      <c r="B88" s="20">
        <v>15213.981044236174</v>
      </c>
      <c r="C88" s="20">
        <v>2536.0189557638259</v>
      </c>
      <c r="D88" s="20">
        <v>2.3259407262226763</v>
      </c>
      <c r="F88" s="20">
        <v>14.684466019417476</v>
      </c>
      <c r="G88" s="20">
        <v>9000</v>
      </c>
      <c r="V88" s="20">
        <v>-0.71883864919526286</v>
      </c>
    </row>
    <row r="89" spans="1:22" x14ac:dyDescent="0.35">
      <c r="A89" s="20">
        <v>62</v>
      </c>
      <c r="B89" s="20">
        <v>15576.796276216226</v>
      </c>
      <c r="C89" s="20">
        <v>-276.79627621622603</v>
      </c>
      <c r="D89" s="20">
        <v>-0.25386708181137829</v>
      </c>
      <c r="F89" s="20">
        <v>14.927184466019417</v>
      </c>
      <c r="G89" s="20">
        <v>9000</v>
      </c>
      <c r="V89" s="20">
        <v>-0.68601481232591588</v>
      </c>
    </row>
    <row r="90" spans="1:22" x14ac:dyDescent="0.35">
      <c r="A90" s="20">
        <v>63</v>
      </c>
      <c r="B90" s="20">
        <v>12767.356354105974</v>
      </c>
      <c r="C90" s="20">
        <v>-67.356354105973878</v>
      </c>
      <c r="D90" s="20">
        <v>-6.1776701955989125E-2</v>
      </c>
      <c r="F90" s="20">
        <v>15.169902912621358</v>
      </c>
      <c r="G90" s="20">
        <v>9000</v>
      </c>
      <c r="V90" s="20">
        <v>-0.68170972473128499</v>
      </c>
    </row>
    <row r="91" spans="1:22" x14ac:dyDescent="0.35">
      <c r="A91" s="20">
        <v>64</v>
      </c>
      <c r="B91" s="20">
        <v>15576.796276216226</v>
      </c>
      <c r="C91" s="20">
        <v>-476.79627621622603</v>
      </c>
      <c r="D91" s="20">
        <v>-0.43729952193066945</v>
      </c>
      <c r="F91" s="20">
        <v>15.412621359223301</v>
      </c>
      <c r="G91" s="20">
        <v>9000</v>
      </c>
      <c r="V91" s="20">
        <v>-0.67298053916544009</v>
      </c>
    </row>
    <row r="92" spans="1:22" x14ac:dyDescent="0.35">
      <c r="A92" s="20">
        <v>65</v>
      </c>
      <c r="B92" s="20">
        <v>13589.862036715167</v>
      </c>
      <c r="C92" s="20">
        <v>1010.1379632848329</v>
      </c>
      <c r="D92" s="20">
        <v>0.92646035731233922</v>
      </c>
      <c r="F92" s="20">
        <v>15.655339805825243</v>
      </c>
      <c r="G92" s="20">
        <v>9050</v>
      </c>
      <c r="V92" s="20">
        <v>-0.66848385482320427</v>
      </c>
    </row>
    <row r="93" spans="1:22" x14ac:dyDescent="0.35">
      <c r="A93" s="20">
        <v>66</v>
      </c>
      <c r="B93" s="20">
        <v>14526.34201075192</v>
      </c>
      <c r="C93" s="20">
        <v>-1226.3420107519196</v>
      </c>
      <c r="D93" s="20">
        <v>-1.1247545372651131</v>
      </c>
      <c r="F93" s="20">
        <v>15.898058252427184</v>
      </c>
      <c r="G93" s="20">
        <v>9050</v>
      </c>
      <c r="V93" s="20">
        <v>-0.66665520136851275</v>
      </c>
    </row>
    <row r="94" spans="1:22" x14ac:dyDescent="0.35">
      <c r="A94" s="20">
        <v>67</v>
      </c>
      <c r="B94" s="20">
        <v>9538.1951093677271</v>
      </c>
      <c r="C94" s="20">
        <v>-1738.1951093677271</v>
      </c>
      <c r="D94" s="20">
        <v>-1.5942068515737018</v>
      </c>
      <c r="F94" s="20">
        <v>16.140776699029125</v>
      </c>
      <c r="G94" s="20">
        <v>9100</v>
      </c>
      <c r="V94" s="20">
        <v>-0.644792235265914</v>
      </c>
    </row>
    <row r="95" spans="1:22" x14ac:dyDescent="0.35">
      <c r="A95" s="20">
        <v>68</v>
      </c>
      <c r="B95" s="20">
        <v>10014.820457212089</v>
      </c>
      <c r="C95" s="20">
        <v>235.17954278791149</v>
      </c>
      <c r="D95" s="20">
        <v>0.21569778699862924</v>
      </c>
      <c r="F95" s="20">
        <v>16.383495145631066</v>
      </c>
      <c r="G95" s="20">
        <v>9100</v>
      </c>
      <c r="V95" s="20">
        <v>-0.64340598455212283</v>
      </c>
    </row>
    <row r="96" spans="1:22" x14ac:dyDescent="0.35">
      <c r="A96" s="20">
        <v>69</v>
      </c>
      <c r="B96" s="20">
        <v>8997.0957327994784</v>
      </c>
      <c r="C96" s="20">
        <v>102.90426720052164</v>
      </c>
      <c r="D96" s="20">
        <v>9.4379904156396119E-2</v>
      </c>
      <c r="F96" s="20">
        <v>16.626213592233011</v>
      </c>
      <c r="G96" s="20">
        <v>9100</v>
      </c>
      <c r="V96" s="20">
        <v>-0.63225330013037406</v>
      </c>
    </row>
    <row r="97" spans="1:22" x14ac:dyDescent="0.35">
      <c r="A97" s="20">
        <v>70</v>
      </c>
      <c r="B97" s="20">
        <v>12518.515413553476</v>
      </c>
      <c r="C97" s="20">
        <v>-418.51541355347581</v>
      </c>
      <c r="D97" s="20">
        <v>-0.38384651767824163</v>
      </c>
      <c r="F97" s="20">
        <v>16.868932038834952</v>
      </c>
      <c r="G97" s="20">
        <v>9100</v>
      </c>
      <c r="V97" s="20">
        <v>-0.61958347020432081</v>
      </c>
    </row>
    <row r="98" spans="1:22" x14ac:dyDescent="0.35">
      <c r="A98" s="20">
        <v>71</v>
      </c>
      <c r="B98" s="20">
        <v>9079.9879877958956</v>
      </c>
      <c r="C98" s="20">
        <v>370.01201220410439</v>
      </c>
      <c r="D98" s="20">
        <v>0.33936103136023904</v>
      </c>
      <c r="F98" s="20">
        <v>17.111650485436893</v>
      </c>
      <c r="G98" s="20">
        <v>9100</v>
      </c>
      <c r="V98" s="20">
        <v>-0.61207402231386254</v>
      </c>
    </row>
    <row r="99" spans="1:22" x14ac:dyDescent="0.35">
      <c r="A99" s="20">
        <v>72</v>
      </c>
      <c r="B99" s="20">
        <v>8869.3026532824988</v>
      </c>
      <c r="C99" s="20">
        <v>530.6973467175012</v>
      </c>
      <c r="D99" s="20">
        <v>0.48673554636612365</v>
      </c>
      <c r="F99" s="20">
        <v>17.354368932038835</v>
      </c>
      <c r="G99" s="20">
        <v>9150</v>
      </c>
      <c r="V99" s="20">
        <v>-0.60112653800640525</v>
      </c>
    </row>
    <row r="100" spans="1:22" x14ac:dyDescent="0.35">
      <c r="A100" s="20">
        <v>73</v>
      </c>
      <c r="B100" s="20">
        <v>16741.224833108088</v>
      </c>
      <c r="C100" s="20">
        <v>-1241.2248331080882</v>
      </c>
      <c r="D100" s="20">
        <v>-1.1384044993683826</v>
      </c>
      <c r="F100" s="20">
        <v>17.597087378640776</v>
      </c>
      <c r="G100" s="20">
        <v>9150</v>
      </c>
      <c r="V100" s="20">
        <v>-0.60046178731671762</v>
      </c>
    </row>
    <row r="101" spans="1:22" x14ac:dyDescent="0.35">
      <c r="A101" s="20">
        <v>74</v>
      </c>
      <c r="B101" s="20">
        <v>18935.21529776687</v>
      </c>
      <c r="C101" s="20">
        <v>564.78470223312979</v>
      </c>
      <c r="D101" s="20">
        <v>0.51799918036335135</v>
      </c>
      <c r="F101" s="20">
        <v>17.839805825242717</v>
      </c>
      <c r="G101" s="20">
        <v>9150</v>
      </c>
      <c r="V101" s="20">
        <v>-0.59525954036790829</v>
      </c>
    </row>
    <row r="102" spans="1:22" x14ac:dyDescent="0.35">
      <c r="A102" s="20">
        <v>75</v>
      </c>
      <c r="B102" s="20">
        <v>9843.2815311053491</v>
      </c>
      <c r="C102" s="20">
        <v>606.71846889465087</v>
      </c>
      <c r="D102" s="20">
        <v>0.55645924607393027</v>
      </c>
      <c r="F102" s="20">
        <v>18.082524271844662</v>
      </c>
      <c r="G102" s="20">
        <v>9150</v>
      </c>
      <c r="V102" s="20">
        <v>-0.58810717901050924</v>
      </c>
    </row>
    <row r="103" spans="1:22" x14ac:dyDescent="0.35">
      <c r="A103" s="20">
        <v>76</v>
      </c>
      <c r="B103" s="20">
        <v>12282.338283159595</v>
      </c>
      <c r="C103" s="20">
        <v>117.66171684040455</v>
      </c>
      <c r="D103" s="20">
        <v>0.1079148791433025</v>
      </c>
      <c r="F103" s="20">
        <v>18.325242718446603</v>
      </c>
      <c r="G103" s="20">
        <v>9200</v>
      </c>
      <c r="V103" s="20">
        <v>-0.5818535837981148</v>
      </c>
    </row>
    <row r="104" spans="1:22" x14ac:dyDescent="0.35">
      <c r="A104" s="20">
        <v>77</v>
      </c>
      <c r="B104" s="20">
        <v>13889.358217902136</v>
      </c>
      <c r="C104" s="20">
        <v>810.64178209786405</v>
      </c>
      <c r="D104" s="20">
        <v>0.7434900007643096</v>
      </c>
      <c r="F104" s="20">
        <v>18.567961165048544</v>
      </c>
      <c r="G104" s="20">
        <v>9200</v>
      </c>
      <c r="V104" s="20">
        <v>-0.57676763476355875</v>
      </c>
    </row>
    <row r="105" spans="1:22" x14ac:dyDescent="0.35">
      <c r="A105" s="20">
        <v>78</v>
      </c>
      <c r="B105" s="20">
        <v>11291.409783569456</v>
      </c>
      <c r="C105" s="20">
        <v>-1841.4097835694556</v>
      </c>
      <c r="D105" s="20">
        <v>-1.6888714492984052</v>
      </c>
      <c r="F105" s="20">
        <v>18.810679611650485</v>
      </c>
      <c r="G105" s="20">
        <v>9250</v>
      </c>
      <c r="V105" s="20">
        <v>-0.57267775532374732</v>
      </c>
    </row>
    <row r="106" spans="1:22" x14ac:dyDescent="0.35">
      <c r="A106" s="20">
        <v>79</v>
      </c>
      <c r="B106" s="20">
        <v>11649.789752929661</v>
      </c>
      <c r="C106" s="20">
        <v>850.21024707033939</v>
      </c>
      <c r="D106" s="20">
        <v>0.77978070117268883</v>
      </c>
      <c r="F106" s="20">
        <v>19.053398058252426</v>
      </c>
      <c r="G106" s="20">
        <v>9250</v>
      </c>
      <c r="V106" s="20">
        <v>-0.56800098431980051</v>
      </c>
    </row>
    <row r="107" spans="1:22" x14ac:dyDescent="0.35">
      <c r="A107" s="20">
        <v>80</v>
      </c>
      <c r="B107" s="20">
        <v>9175.5440529509269</v>
      </c>
      <c r="C107" s="20">
        <v>-475.54405295092693</v>
      </c>
      <c r="D107" s="20">
        <v>-0.43615103008502965</v>
      </c>
      <c r="F107" s="20">
        <v>19.296116504854368</v>
      </c>
      <c r="G107" s="20">
        <v>9300</v>
      </c>
      <c r="V107" s="20">
        <v>-0.55839124277373831</v>
      </c>
    </row>
    <row r="108" spans="1:22" x14ac:dyDescent="0.35">
      <c r="A108" s="20">
        <v>81</v>
      </c>
      <c r="B108" s="20">
        <v>9175.5440529509269</v>
      </c>
      <c r="C108" s="20">
        <v>824.45594704907307</v>
      </c>
      <c r="D108" s="20">
        <v>0.75615983069036286</v>
      </c>
      <c r="F108" s="20">
        <v>19.538834951456309</v>
      </c>
      <c r="G108" s="20">
        <v>9350</v>
      </c>
      <c r="V108" s="20">
        <v>-0.55307601520626837</v>
      </c>
    </row>
    <row r="109" spans="1:22" x14ac:dyDescent="0.35">
      <c r="A109" s="20">
        <v>82</v>
      </c>
      <c r="B109" s="20">
        <v>8792.1648143999901</v>
      </c>
      <c r="C109" s="20">
        <v>707.83518560000994</v>
      </c>
      <c r="D109" s="20">
        <v>0.64919967648450583</v>
      </c>
      <c r="F109" s="20">
        <v>19.781553398058254</v>
      </c>
      <c r="G109" s="20">
        <v>9350</v>
      </c>
      <c r="V109" s="20">
        <v>-0.5516897644924772</v>
      </c>
    </row>
    <row r="110" spans="1:22" x14ac:dyDescent="0.35">
      <c r="A110" s="20">
        <v>83</v>
      </c>
      <c r="B110" s="20">
        <v>14526.34201075192</v>
      </c>
      <c r="C110" s="20">
        <v>373.65798924808041</v>
      </c>
      <c r="D110" s="20">
        <v>0.34270498368921626</v>
      </c>
      <c r="F110" s="20">
        <v>20.024271844660195</v>
      </c>
      <c r="G110" s="20">
        <v>9350</v>
      </c>
      <c r="V110" s="20">
        <v>-0.54099916364198997</v>
      </c>
    </row>
    <row r="111" spans="1:22" x14ac:dyDescent="0.35">
      <c r="A111" s="20">
        <v>84</v>
      </c>
      <c r="B111" s="20">
        <v>10395.889739901409</v>
      </c>
      <c r="C111" s="20">
        <v>404.11026009859052</v>
      </c>
      <c r="D111" s="20">
        <v>0.3706346554356294</v>
      </c>
      <c r="F111" s="20">
        <v>20.266990291262136</v>
      </c>
      <c r="G111" s="20">
        <v>9350</v>
      </c>
      <c r="V111" s="20">
        <v>-0.53947032088777758</v>
      </c>
    </row>
    <row r="112" spans="1:22" x14ac:dyDescent="0.35">
      <c r="A112" s="20">
        <v>85</v>
      </c>
      <c r="B112" s="20">
        <v>13589.862036715167</v>
      </c>
      <c r="C112" s="20">
        <v>-89.862036715167051</v>
      </c>
      <c r="D112" s="20">
        <v>-8.2418063343762116E-2</v>
      </c>
      <c r="F112" s="20">
        <v>20.509708737864077</v>
      </c>
      <c r="G112" s="20">
        <v>9350</v>
      </c>
      <c r="V112" s="20">
        <v>-0.53947032088777758</v>
      </c>
    </row>
    <row r="113" spans="1:22" x14ac:dyDescent="0.35">
      <c r="A113" s="20">
        <v>86</v>
      </c>
      <c r="B113" s="20">
        <v>16340.418170652181</v>
      </c>
      <c r="C113" s="20">
        <v>1409.5818293478187</v>
      </c>
      <c r="D113" s="20">
        <v>1.2928151725254231</v>
      </c>
      <c r="F113" s="20">
        <v>20.752427184466018</v>
      </c>
      <c r="G113" s="20">
        <v>9400</v>
      </c>
      <c r="V113" s="20">
        <v>-0.53533386935573057</v>
      </c>
    </row>
    <row r="114" spans="1:22" x14ac:dyDescent="0.35">
      <c r="A114" s="20">
        <v>87</v>
      </c>
      <c r="B114" s="20">
        <v>19412.00482117448</v>
      </c>
      <c r="C114" s="20">
        <v>587.99517882552027</v>
      </c>
      <c r="D114" s="20">
        <v>0.53928695215172073</v>
      </c>
      <c r="F114" s="20">
        <v>20.99514563106796</v>
      </c>
      <c r="G114" s="20">
        <v>9400</v>
      </c>
      <c r="V114" s="20">
        <v>-0.53409866127421657</v>
      </c>
    </row>
    <row r="115" spans="1:22" x14ac:dyDescent="0.35">
      <c r="A115" s="20">
        <v>88</v>
      </c>
      <c r="B115" s="20">
        <v>10199.02319347744</v>
      </c>
      <c r="C115" s="20">
        <v>-649.02319347744015</v>
      </c>
      <c r="D115" s="20">
        <v>-0.59525954036790829</v>
      </c>
      <c r="F115" s="20">
        <v>21.237864077669904</v>
      </c>
      <c r="G115" s="20">
        <v>9400</v>
      </c>
      <c r="V115" s="20">
        <v>-0.53306889995777629</v>
      </c>
    </row>
    <row r="116" spans="1:22" x14ac:dyDescent="0.35">
      <c r="A116" s="20">
        <v>89</v>
      </c>
      <c r="B116" s="20">
        <v>10983.685054843721</v>
      </c>
      <c r="C116" s="20">
        <v>-583.68505484372145</v>
      </c>
      <c r="D116" s="20">
        <v>-0.53533386935573057</v>
      </c>
      <c r="F116" s="20">
        <v>21.480582524271846</v>
      </c>
      <c r="G116" s="20">
        <v>9400</v>
      </c>
      <c r="V116" s="20">
        <v>-0.53194305920639395</v>
      </c>
    </row>
    <row r="117" spans="1:22" x14ac:dyDescent="0.35">
      <c r="A117" s="20">
        <v>90</v>
      </c>
      <c r="B117" s="20">
        <v>9283.7639282645778</v>
      </c>
      <c r="C117" s="20">
        <v>-1833.7639282645778</v>
      </c>
      <c r="D117" s="20">
        <v>-1.6818589598215414</v>
      </c>
      <c r="F117" s="20">
        <v>21.723300970873787</v>
      </c>
      <c r="G117" s="20">
        <v>9400</v>
      </c>
      <c r="V117" s="20">
        <v>-0.52908087127904435</v>
      </c>
    </row>
    <row r="118" spans="1:22" x14ac:dyDescent="0.35">
      <c r="A118" s="20">
        <v>91</v>
      </c>
      <c r="B118" s="20">
        <v>11847.975452847688</v>
      </c>
      <c r="C118" s="20">
        <v>252.02454715231215</v>
      </c>
      <c r="D118" s="20">
        <v>0.23114738827053985</v>
      </c>
      <c r="F118" s="20">
        <v>21.966019417475728</v>
      </c>
      <c r="G118" s="20">
        <v>9400</v>
      </c>
      <c r="V118" s="20">
        <v>-0.52908087127904435</v>
      </c>
    </row>
    <row r="119" spans="1:22" x14ac:dyDescent="0.35">
      <c r="A119" s="20">
        <v>92</v>
      </c>
      <c r="B119" s="20">
        <v>14201.518209247719</v>
      </c>
      <c r="C119" s="20">
        <v>-1801.5182092477189</v>
      </c>
      <c r="D119" s="20">
        <v>-1.6522844052082242</v>
      </c>
      <c r="F119" s="20">
        <v>22.208737864077669</v>
      </c>
      <c r="G119" s="20">
        <v>9400</v>
      </c>
      <c r="V119" s="20">
        <v>-0.52142084776771003</v>
      </c>
    </row>
    <row r="120" spans="1:22" x14ac:dyDescent="0.35">
      <c r="A120" s="20">
        <v>93</v>
      </c>
      <c r="B120" s="20">
        <v>16340.418170652181</v>
      </c>
      <c r="C120" s="20">
        <v>-840.41817065218129</v>
      </c>
      <c r="D120" s="20">
        <v>-0.77079977881660233</v>
      </c>
      <c r="F120" s="20">
        <v>22.45145631067961</v>
      </c>
      <c r="G120" s="20">
        <v>9450</v>
      </c>
      <c r="V120" s="20">
        <v>-0.5087455672570721</v>
      </c>
    </row>
    <row r="121" spans="1:22" x14ac:dyDescent="0.35">
      <c r="A121" s="20">
        <v>94</v>
      </c>
      <c r="B121" s="20">
        <v>8997.0957327994784</v>
      </c>
      <c r="C121" s="20">
        <v>-1147.0957327994784</v>
      </c>
      <c r="D121" s="20">
        <v>-1.0520728465891735</v>
      </c>
      <c r="F121" s="20">
        <v>22.694174757281555</v>
      </c>
      <c r="G121" s="20">
        <v>9450</v>
      </c>
      <c r="V121" s="20">
        <v>-0.5087455672570721</v>
      </c>
    </row>
    <row r="122" spans="1:22" x14ac:dyDescent="0.35">
      <c r="A122" s="20">
        <v>95</v>
      </c>
      <c r="B122" s="20">
        <v>12518.515413553476</v>
      </c>
      <c r="C122" s="20">
        <v>-418.51541355347581</v>
      </c>
      <c r="D122" s="20">
        <v>-0.38384651767824163</v>
      </c>
      <c r="F122" s="20">
        <v>22.936893203883496</v>
      </c>
      <c r="G122" s="20">
        <v>9450</v>
      </c>
      <c r="V122" s="20">
        <v>-0.50354332030826265</v>
      </c>
    </row>
    <row r="123" spans="1:22" x14ac:dyDescent="0.35">
      <c r="A123" s="20">
        <v>96</v>
      </c>
      <c r="B123" s="20">
        <v>19901.458154740703</v>
      </c>
      <c r="C123" s="20">
        <v>98.541845259296679</v>
      </c>
      <c r="D123" s="20">
        <v>9.0378855648851966E-2</v>
      </c>
      <c r="F123" s="20">
        <v>23.179611650485437</v>
      </c>
      <c r="G123" s="20">
        <v>9500</v>
      </c>
      <c r="V123" s="20">
        <v>-0.49656058852301277</v>
      </c>
    </row>
    <row r="124" spans="1:22" x14ac:dyDescent="0.35">
      <c r="A124" s="20">
        <v>97</v>
      </c>
      <c r="B124" s="20">
        <v>18935.21529776687</v>
      </c>
      <c r="C124" s="20">
        <v>-1185.2152977668702</v>
      </c>
      <c r="D124" s="20">
        <v>-1.0870346706804463</v>
      </c>
      <c r="F124" s="20">
        <v>23.422330097087379</v>
      </c>
      <c r="G124" s="20">
        <v>9500</v>
      </c>
      <c r="V124" s="20">
        <v>-0.49361221085795481</v>
      </c>
    </row>
    <row r="125" spans="1:22" x14ac:dyDescent="0.35">
      <c r="A125" s="20">
        <v>98</v>
      </c>
      <c r="B125" s="20">
        <v>12767.356354105974</v>
      </c>
      <c r="C125" s="20">
        <v>-367.35635410597388</v>
      </c>
      <c r="D125" s="20">
        <v>-0.33692536213492585</v>
      </c>
      <c r="F125" s="20">
        <v>23.66504854368932</v>
      </c>
      <c r="G125" s="20">
        <v>9500</v>
      </c>
      <c r="V125" s="20">
        <v>-0.49361221085795481</v>
      </c>
    </row>
    <row r="126" spans="1:22" x14ac:dyDescent="0.35">
      <c r="A126" s="20">
        <v>99</v>
      </c>
      <c r="B126" s="20">
        <v>11131.21551412728</v>
      </c>
      <c r="C126" s="20">
        <v>18.784485872720325</v>
      </c>
      <c r="D126" s="20">
        <v>1.7228420400097207E-2</v>
      </c>
      <c r="F126" s="20">
        <v>23.907766990291261</v>
      </c>
      <c r="G126" s="20">
        <v>9550</v>
      </c>
      <c r="V126" s="20">
        <v>-0.49361221085795481</v>
      </c>
    </row>
    <row r="127" spans="1:22" x14ac:dyDescent="0.35">
      <c r="A127" s="20">
        <v>100</v>
      </c>
      <c r="B127" s="20">
        <v>13889.358217902136</v>
      </c>
      <c r="C127" s="20">
        <v>2410.6417820978641</v>
      </c>
      <c r="D127" s="20">
        <v>2.2109495217186388</v>
      </c>
      <c r="F127" s="20">
        <v>24.150485436893202</v>
      </c>
      <c r="G127" s="20">
        <v>9550</v>
      </c>
      <c r="V127" s="20">
        <v>-0.48505141470391311</v>
      </c>
    </row>
    <row r="128" spans="1:22" x14ac:dyDescent="0.35">
      <c r="A128" s="20">
        <v>101</v>
      </c>
      <c r="B128" s="20">
        <v>12767.356354105974</v>
      </c>
      <c r="C128" s="20">
        <v>1232.6436458940261</v>
      </c>
      <c r="D128" s="20">
        <v>1.1305341588194033</v>
      </c>
      <c r="F128" s="20">
        <v>24.393203883495147</v>
      </c>
      <c r="G128" s="20">
        <v>9550</v>
      </c>
      <c r="V128" s="20">
        <v>-0.48390785872570496</v>
      </c>
    </row>
    <row r="129" spans="1:22" x14ac:dyDescent="0.35">
      <c r="A129" s="20">
        <v>102</v>
      </c>
      <c r="B129" s="20">
        <v>15952.275318354896</v>
      </c>
      <c r="C129" s="20">
        <v>-1652.2753183548957</v>
      </c>
      <c r="D129" s="20">
        <v>-1.5154044669735858</v>
      </c>
      <c r="F129" s="20">
        <v>24.635922330097088</v>
      </c>
      <c r="G129" s="20">
        <v>9600</v>
      </c>
      <c r="V129" s="20">
        <v>-0.47217386344871259</v>
      </c>
    </row>
    <row r="130" spans="1:22" x14ac:dyDescent="0.35">
      <c r="A130" s="20">
        <v>103</v>
      </c>
      <c r="B130" s="20">
        <v>15576.796276216226</v>
      </c>
      <c r="C130" s="20">
        <v>1323.203723783774</v>
      </c>
      <c r="D130" s="20">
        <v>1.2135924391429509</v>
      </c>
      <c r="F130" s="20">
        <v>24.878640776699029</v>
      </c>
      <c r="G130" s="20">
        <v>9600</v>
      </c>
      <c r="V130" s="20">
        <v>-0.46355220791693691</v>
      </c>
    </row>
    <row r="131" spans="1:22" x14ac:dyDescent="0.35">
      <c r="A131" s="20">
        <v>104</v>
      </c>
      <c r="B131" s="20">
        <v>8926.8672879616806</v>
      </c>
      <c r="C131" s="20">
        <v>473.13271203831937</v>
      </c>
      <c r="D131" s="20">
        <v>0.43393943934723422</v>
      </c>
      <c r="F131" s="20">
        <v>25.121359223300971</v>
      </c>
      <c r="G131" s="20">
        <v>9650</v>
      </c>
      <c r="V131" s="20">
        <v>-0.46355220791693691</v>
      </c>
    </row>
    <row r="132" spans="1:22" x14ac:dyDescent="0.35">
      <c r="A132" s="20">
        <v>105</v>
      </c>
      <c r="B132" s="20">
        <v>11570.179624400524</v>
      </c>
      <c r="C132" s="20">
        <v>529.82037559947639</v>
      </c>
      <c r="D132" s="20">
        <v>0.48593122160565649</v>
      </c>
      <c r="F132" s="20">
        <v>25.364077669902912</v>
      </c>
      <c r="G132" s="20">
        <v>9650</v>
      </c>
      <c r="V132" s="20">
        <v>-0.45997354443283167</v>
      </c>
    </row>
    <row r="133" spans="1:22" x14ac:dyDescent="0.35">
      <c r="A133" s="20">
        <v>106</v>
      </c>
      <c r="B133" s="20">
        <v>9684.4064151572311</v>
      </c>
      <c r="C133" s="20">
        <v>-434.40641515723109</v>
      </c>
      <c r="D133" s="20">
        <v>-0.39842114367882364</v>
      </c>
      <c r="F133" s="20">
        <v>25.606796116504853</v>
      </c>
      <c r="G133" s="20">
        <v>9700</v>
      </c>
      <c r="V133" s="20">
        <v>-0.45591741620147735</v>
      </c>
    </row>
    <row r="134" spans="1:22" x14ac:dyDescent="0.35">
      <c r="A134" s="20">
        <v>107</v>
      </c>
      <c r="B134" s="20">
        <v>15213.981044236174</v>
      </c>
      <c r="C134" s="20">
        <v>-813.98104423617406</v>
      </c>
      <c r="D134" s="20">
        <v>-0.74655264577545044</v>
      </c>
      <c r="F134" s="20">
        <v>25.849514563106798</v>
      </c>
      <c r="G134" s="20">
        <v>9700</v>
      </c>
      <c r="V134" s="20">
        <v>-0.44368998901632611</v>
      </c>
    </row>
    <row r="135" spans="1:22" x14ac:dyDescent="0.35">
      <c r="A135" s="20">
        <v>108</v>
      </c>
      <c r="B135" s="20">
        <v>13889.358217902136</v>
      </c>
      <c r="C135" s="20">
        <v>810.64178209786405</v>
      </c>
      <c r="D135" s="20">
        <v>0.7434900007643096</v>
      </c>
      <c r="F135" s="20">
        <v>26.092233009708739</v>
      </c>
      <c r="G135" s="20">
        <v>9700</v>
      </c>
      <c r="V135" s="20">
        <v>-0.43729952193066945</v>
      </c>
    </row>
    <row r="136" spans="1:22" x14ac:dyDescent="0.35">
      <c r="A136" s="20">
        <v>109</v>
      </c>
      <c r="B136" s="20">
        <v>13589.862036715167</v>
      </c>
      <c r="C136" s="20">
        <v>310.13796328483295</v>
      </c>
      <c r="D136" s="20">
        <v>0.28444681689482021</v>
      </c>
      <c r="F136" s="20">
        <v>26.33495145631068</v>
      </c>
      <c r="G136" s="20">
        <v>9750</v>
      </c>
      <c r="V136" s="20">
        <v>-0.43615103008502965</v>
      </c>
    </row>
    <row r="137" spans="1:22" x14ac:dyDescent="0.35">
      <c r="A137" s="20">
        <v>110</v>
      </c>
      <c r="B137" s="20">
        <v>16340.418170652181</v>
      </c>
      <c r="C137" s="20">
        <v>-2940.4181706521813</v>
      </c>
      <c r="D137" s="20">
        <v>-2.6968404000691595</v>
      </c>
      <c r="F137" s="20">
        <v>26.577669902912621</v>
      </c>
      <c r="G137" s="20">
        <v>9850</v>
      </c>
      <c r="V137" s="20">
        <v>-0.43615103008502965</v>
      </c>
    </row>
    <row r="138" spans="1:22" x14ac:dyDescent="0.35">
      <c r="A138" s="20">
        <v>111</v>
      </c>
      <c r="B138" s="20">
        <v>15576.796276216226</v>
      </c>
      <c r="C138" s="20">
        <v>1923.203723783774</v>
      </c>
      <c r="D138" s="20">
        <v>1.7638897595008245</v>
      </c>
      <c r="F138" s="20">
        <v>26.820388349514563</v>
      </c>
      <c r="G138" s="20">
        <v>9900</v>
      </c>
      <c r="V138" s="20">
        <v>-0.43042665423033211</v>
      </c>
    </row>
    <row r="139" spans="1:22" x14ac:dyDescent="0.35">
      <c r="A139" s="20">
        <v>112</v>
      </c>
      <c r="B139" s="20">
        <v>9538.1951093677271</v>
      </c>
      <c r="C139" s="20">
        <v>-138.19510936772713</v>
      </c>
      <c r="D139" s="20">
        <v>-0.12674733061937249</v>
      </c>
      <c r="F139" s="20">
        <v>27.063106796116504</v>
      </c>
      <c r="G139" s="20">
        <v>9900</v>
      </c>
      <c r="V139" s="20">
        <v>-0.42631575341888983</v>
      </c>
    </row>
    <row r="140" spans="1:22" x14ac:dyDescent="0.35">
      <c r="A140" s="20">
        <v>113</v>
      </c>
      <c r="B140" s="20">
        <v>9175.5440529509269</v>
      </c>
      <c r="C140" s="20">
        <v>1674.4559470490731</v>
      </c>
      <c r="D140" s="20">
        <v>1.5357477011973504</v>
      </c>
      <c r="F140" s="20">
        <v>27.305825242718448</v>
      </c>
      <c r="G140" s="20">
        <v>9900</v>
      </c>
      <c r="V140" s="20">
        <v>-0.42081691268426996</v>
      </c>
    </row>
    <row r="141" spans="1:22" x14ac:dyDescent="0.35">
      <c r="A141" s="20">
        <v>114</v>
      </c>
      <c r="B141" s="20">
        <v>13028.861104817088</v>
      </c>
      <c r="C141" s="20">
        <v>-628.86110481708783</v>
      </c>
      <c r="D141" s="20">
        <v>-0.57676763476355875</v>
      </c>
      <c r="F141" s="20">
        <v>27.54854368932039</v>
      </c>
      <c r="G141" s="20">
        <v>9950</v>
      </c>
      <c r="V141" s="20">
        <v>-0.41005930617165454</v>
      </c>
    </row>
    <row r="142" spans="1:22" x14ac:dyDescent="0.35">
      <c r="A142" s="20">
        <v>115</v>
      </c>
      <c r="B142" s="20">
        <v>16340.418170652181</v>
      </c>
      <c r="C142" s="20">
        <v>59.581829347818712</v>
      </c>
      <c r="D142" s="20">
        <v>5.4646201720207899E-2</v>
      </c>
      <c r="F142" s="20">
        <v>27.791262135922331</v>
      </c>
      <c r="G142" s="20">
        <v>9950</v>
      </c>
      <c r="V142" s="20">
        <v>-0.40895321507135801</v>
      </c>
    </row>
    <row r="143" spans="1:22" x14ac:dyDescent="0.35">
      <c r="A143" s="20">
        <v>116</v>
      </c>
      <c r="B143" s="20">
        <v>9283.7639282645778</v>
      </c>
      <c r="C143" s="20">
        <v>-283.76392826457777</v>
      </c>
      <c r="D143" s="20">
        <v>-0.26025754889703495</v>
      </c>
      <c r="F143" s="20">
        <v>28.033980582524272</v>
      </c>
      <c r="G143" s="20">
        <v>9950</v>
      </c>
      <c r="V143" s="20">
        <v>-0.4088718412213832</v>
      </c>
    </row>
    <row r="144" spans="1:22" x14ac:dyDescent="0.35">
      <c r="A144" s="20">
        <v>117</v>
      </c>
      <c r="B144" s="20">
        <v>9175.5440529509269</v>
      </c>
      <c r="C144" s="20">
        <v>974.45594704907307</v>
      </c>
      <c r="D144" s="20">
        <v>0.89373416077983125</v>
      </c>
      <c r="F144" s="20">
        <v>28.276699029126213</v>
      </c>
      <c r="G144" s="20">
        <v>10000</v>
      </c>
      <c r="V144" s="20">
        <v>-0.4088718412213832</v>
      </c>
    </row>
    <row r="145" spans="1:22" x14ac:dyDescent="0.35">
      <c r="A145" s="20">
        <v>118</v>
      </c>
      <c r="B145" s="20">
        <v>8997.0957327994784</v>
      </c>
      <c r="C145" s="20">
        <v>2.9042672005216446</v>
      </c>
      <c r="D145" s="20">
        <v>2.6636840967505398E-3</v>
      </c>
      <c r="F145" s="20">
        <v>28.519417475728154</v>
      </c>
      <c r="G145" s="20">
        <v>10050</v>
      </c>
      <c r="V145" s="20">
        <v>-0.39842114367882364</v>
      </c>
    </row>
    <row r="146" spans="1:22" x14ac:dyDescent="0.35">
      <c r="A146" s="20">
        <v>119</v>
      </c>
      <c r="B146" s="20">
        <v>8869.3026532824988</v>
      </c>
      <c r="C146" s="20">
        <v>-619.3026532824988</v>
      </c>
      <c r="D146" s="20">
        <v>-0.56800098431980051</v>
      </c>
      <c r="F146" s="20">
        <v>28.762135922330096</v>
      </c>
      <c r="G146" s="20">
        <v>10050</v>
      </c>
      <c r="V146" s="20">
        <v>-0.38384651767824163</v>
      </c>
    </row>
    <row r="147" spans="1:22" x14ac:dyDescent="0.35">
      <c r="A147" s="20">
        <v>120</v>
      </c>
      <c r="B147" s="20">
        <v>9404.6476137368445</v>
      </c>
      <c r="C147" s="20">
        <v>645.35238626315549</v>
      </c>
      <c r="D147" s="20">
        <v>0.59189281474528965</v>
      </c>
      <c r="F147" s="20">
        <v>29.00485436893204</v>
      </c>
      <c r="G147" s="20">
        <v>10100</v>
      </c>
      <c r="V147" s="20">
        <v>-0.38384651767824163</v>
      </c>
    </row>
    <row r="148" spans="1:22" x14ac:dyDescent="0.35">
      <c r="A148" s="20">
        <v>121</v>
      </c>
      <c r="B148" s="20">
        <v>10848.818405718779</v>
      </c>
      <c r="C148" s="20">
        <v>151.1815942812209</v>
      </c>
      <c r="D148" s="20">
        <v>0.13865804370064511</v>
      </c>
      <c r="F148" s="20">
        <v>29.247572815533982</v>
      </c>
      <c r="G148" s="20">
        <v>10100</v>
      </c>
      <c r="V148" s="20">
        <v>-0.38045764338906701</v>
      </c>
    </row>
    <row r="149" spans="1:22" x14ac:dyDescent="0.35">
      <c r="A149" s="20">
        <v>122</v>
      </c>
      <c r="B149" s="20">
        <v>10605.420096483998</v>
      </c>
      <c r="C149" s="20">
        <v>-505.42009648399835</v>
      </c>
      <c r="D149" s="20">
        <v>-0.46355220791693691</v>
      </c>
      <c r="F149" s="20">
        <v>29.490291262135923</v>
      </c>
      <c r="G149" s="20">
        <v>10100</v>
      </c>
      <c r="V149" s="20">
        <v>-0.35967874417159551</v>
      </c>
    </row>
    <row r="150" spans="1:22" x14ac:dyDescent="0.35">
      <c r="A150" s="20">
        <v>123</v>
      </c>
      <c r="B150" s="20">
        <v>13028.861104817088</v>
      </c>
      <c r="C150" s="20">
        <v>371.13889518291217</v>
      </c>
      <c r="D150" s="20">
        <v>0.34039456583289707</v>
      </c>
      <c r="F150" s="20">
        <v>29.733009708737864</v>
      </c>
      <c r="G150" s="20">
        <v>10100</v>
      </c>
      <c r="V150" s="20">
        <v>-0.35756672352269886</v>
      </c>
    </row>
    <row r="151" spans="1:22" x14ac:dyDescent="0.35">
      <c r="A151" s="20">
        <v>124</v>
      </c>
      <c r="B151" s="20">
        <v>8926.8672879616806</v>
      </c>
      <c r="C151" s="20">
        <v>1473.1327120383194</v>
      </c>
      <c r="D151" s="20">
        <v>1.3511016399436899</v>
      </c>
      <c r="F151" s="20">
        <v>29.975728155339805</v>
      </c>
      <c r="G151" s="20">
        <v>10150</v>
      </c>
      <c r="V151" s="20">
        <v>-0.34963645983848513</v>
      </c>
    </row>
    <row r="152" spans="1:22" x14ac:dyDescent="0.35">
      <c r="A152" s="20">
        <v>125</v>
      </c>
      <c r="B152" s="20">
        <v>12518.515413553476</v>
      </c>
      <c r="C152" s="20">
        <v>-318.51541355347581</v>
      </c>
      <c r="D152" s="20">
        <v>-0.29213029761859605</v>
      </c>
      <c r="F152" s="20">
        <v>30.218446601941746</v>
      </c>
      <c r="G152" s="20">
        <v>10150</v>
      </c>
      <c r="V152" s="20">
        <v>-0.34851061908710279</v>
      </c>
    </row>
    <row r="153" spans="1:22" x14ac:dyDescent="0.35">
      <c r="A153" s="20">
        <v>126</v>
      </c>
      <c r="B153" s="20">
        <v>9283.7639282645778</v>
      </c>
      <c r="C153" s="20">
        <v>-483.76392826457777</v>
      </c>
      <c r="D153" s="20">
        <v>-0.44368998901632611</v>
      </c>
      <c r="F153" s="20">
        <v>30.461165048543691</v>
      </c>
      <c r="G153" s="20">
        <v>10200</v>
      </c>
      <c r="V153" s="20">
        <v>-0.34338720517463339</v>
      </c>
    </row>
    <row r="154" spans="1:22" x14ac:dyDescent="0.35">
      <c r="A154" s="20">
        <v>127</v>
      </c>
      <c r="B154" s="20">
        <v>9283.7639282645778</v>
      </c>
      <c r="C154" s="20">
        <v>-733.76392826457777</v>
      </c>
      <c r="D154" s="20">
        <v>-0.67298053916544009</v>
      </c>
      <c r="F154" s="20">
        <v>30.703883495145632</v>
      </c>
      <c r="G154" s="20">
        <v>10200</v>
      </c>
      <c r="V154" s="20">
        <v>-0.33692536213492585</v>
      </c>
    </row>
    <row r="155" spans="1:22" x14ac:dyDescent="0.35">
      <c r="A155" s="20">
        <v>128</v>
      </c>
      <c r="B155" s="20">
        <v>10199.02319347744</v>
      </c>
      <c r="C155" s="20">
        <v>-99.023193477440145</v>
      </c>
      <c r="D155" s="20">
        <v>-9.0820330039857608E-2</v>
      </c>
      <c r="F155" s="20">
        <v>30.946601941747574</v>
      </c>
      <c r="G155" s="20">
        <v>10250</v>
      </c>
      <c r="V155" s="20">
        <v>-0.33369077713607864</v>
      </c>
    </row>
    <row r="156" spans="1:22" x14ac:dyDescent="0.35">
      <c r="A156" s="20">
        <v>129</v>
      </c>
      <c r="B156" s="20">
        <v>9538.1951093677271</v>
      </c>
      <c r="C156" s="20">
        <v>-138.19510936772713</v>
      </c>
      <c r="D156" s="20">
        <v>-0.12674733061937249</v>
      </c>
      <c r="F156" s="20">
        <v>31.189320388349515</v>
      </c>
      <c r="G156" s="20">
        <v>10250</v>
      </c>
      <c r="V156" s="20">
        <v>-0.33369077713607864</v>
      </c>
    </row>
    <row r="157" spans="1:22" x14ac:dyDescent="0.35">
      <c r="A157" s="20">
        <v>130</v>
      </c>
      <c r="B157" s="20">
        <v>9538.1951093677271</v>
      </c>
      <c r="C157" s="20">
        <v>-538.19510936772713</v>
      </c>
      <c r="D157" s="20">
        <v>-0.49361221085795481</v>
      </c>
      <c r="F157" s="20">
        <v>31.432038834951456</v>
      </c>
      <c r="G157" s="20">
        <v>10250</v>
      </c>
      <c r="V157" s="20">
        <v>-0.33369077713607864</v>
      </c>
    </row>
    <row r="158" spans="1:22" x14ac:dyDescent="0.35">
      <c r="A158" s="20">
        <v>131</v>
      </c>
      <c r="B158" s="20">
        <v>8926.8672879616806</v>
      </c>
      <c r="C158" s="20">
        <v>-726.86728796168063</v>
      </c>
      <c r="D158" s="20">
        <v>-0.66665520136851275</v>
      </c>
      <c r="F158" s="20">
        <v>31.674757281553397</v>
      </c>
      <c r="G158" s="20">
        <v>10300</v>
      </c>
      <c r="V158" s="20">
        <v>-0.32910069262462438</v>
      </c>
    </row>
    <row r="159" spans="1:22" x14ac:dyDescent="0.35">
      <c r="A159" s="20">
        <v>132</v>
      </c>
      <c r="B159" s="20">
        <v>13303.029665686819</v>
      </c>
      <c r="C159" s="20">
        <v>96.970334313180501</v>
      </c>
      <c r="D159" s="20">
        <v>8.8937525211250631E-2</v>
      </c>
      <c r="F159" s="20">
        <v>31.917475728155338</v>
      </c>
      <c r="G159" s="20">
        <v>10300</v>
      </c>
      <c r="V159" s="20">
        <v>-0.32910069262462438</v>
      </c>
    </row>
    <row r="160" spans="1:22" x14ac:dyDescent="0.35">
      <c r="A160" s="20">
        <v>133</v>
      </c>
      <c r="B160" s="20">
        <v>8997.0957327994784</v>
      </c>
      <c r="C160" s="20">
        <v>2.9042672005216446</v>
      </c>
      <c r="D160" s="20">
        <v>2.6636840967505398E-3</v>
      </c>
      <c r="F160" s="20">
        <v>32.160194174757279</v>
      </c>
      <c r="G160" s="20">
        <v>10300</v>
      </c>
      <c r="V160" s="20">
        <v>-0.32531312713778088</v>
      </c>
    </row>
    <row r="161" spans="1:22" x14ac:dyDescent="0.35">
      <c r="A161" s="20">
        <v>134</v>
      </c>
      <c r="B161" s="20">
        <v>21445.801016391084</v>
      </c>
      <c r="C161" s="20">
        <v>-445.80101639108398</v>
      </c>
      <c r="D161" s="20">
        <v>-0.4088718412213832</v>
      </c>
      <c r="F161" s="20">
        <v>32.402912621359221</v>
      </c>
      <c r="G161" s="20">
        <v>10300</v>
      </c>
      <c r="V161" s="20">
        <v>-0.32081393954305809</v>
      </c>
    </row>
    <row r="162" spans="1:22" x14ac:dyDescent="0.35">
      <c r="A162" s="20">
        <v>135</v>
      </c>
      <c r="B162" s="20">
        <v>9079.9879877958956</v>
      </c>
      <c r="C162" s="20">
        <v>-329.98798779589561</v>
      </c>
      <c r="D162" s="20">
        <v>-0.30265250905728003</v>
      </c>
      <c r="F162" s="20">
        <v>32.645631067961162</v>
      </c>
      <c r="G162" s="20">
        <v>10350</v>
      </c>
      <c r="V162" s="20">
        <v>-0.31312814840372161</v>
      </c>
    </row>
    <row r="163" spans="1:22" x14ac:dyDescent="0.35">
      <c r="A163" s="20">
        <v>136</v>
      </c>
      <c r="B163" s="20">
        <v>14863.829622414738</v>
      </c>
      <c r="C163" s="20">
        <v>-363.82962241473797</v>
      </c>
      <c r="D163" s="20">
        <v>-0.33369077713607864</v>
      </c>
      <c r="F163" s="20">
        <v>32.88834951456311</v>
      </c>
      <c r="G163" s="20">
        <v>10400</v>
      </c>
      <c r="V163" s="20">
        <v>-0.30265250905728003</v>
      </c>
    </row>
    <row r="164" spans="1:22" x14ac:dyDescent="0.35">
      <c r="A164" s="20">
        <v>137</v>
      </c>
      <c r="B164" s="20">
        <v>8997.0957327994784</v>
      </c>
      <c r="C164" s="20">
        <v>-1747.0957327994784</v>
      </c>
      <c r="D164" s="20">
        <v>-1.6023701669470471</v>
      </c>
      <c r="F164" s="20">
        <v>33.131067961165051</v>
      </c>
      <c r="G164" s="20">
        <v>10400</v>
      </c>
      <c r="V164" s="20">
        <v>-0.30265250905728003</v>
      </c>
    </row>
    <row r="165" spans="1:22" x14ac:dyDescent="0.35">
      <c r="A165" s="20">
        <v>138</v>
      </c>
      <c r="B165" s="20">
        <v>10199.02319347744</v>
      </c>
      <c r="C165" s="20">
        <v>-549.02319347744015</v>
      </c>
      <c r="D165" s="20">
        <v>-0.50354332030826265</v>
      </c>
      <c r="F165" s="20">
        <v>33.373786407766993</v>
      </c>
      <c r="G165" s="20">
        <v>10450</v>
      </c>
      <c r="V165" s="20">
        <v>-0.30265250905728003</v>
      </c>
    </row>
    <row r="166" spans="1:22" x14ac:dyDescent="0.35">
      <c r="A166" s="20">
        <v>139</v>
      </c>
      <c r="B166" s="20">
        <v>13889.358217902136</v>
      </c>
      <c r="C166" s="20">
        <v>-1589.3582179021359</v>
      </c>
      <c r="D166" s="20">
        <v>-1.4576992806671842</v>
      </c>
      <c r="F166" s="20">
        <v>33.616504854368934</v>
      </c>
      <c r="G166" s="20">
        <v>10450</v>
      </c>
      <c r="V166" s="20">
        <v>-0.301618974584622</v>
      </c>
    </row>
    <row r="167" spans="1:22" x14ac:dyDescent="0.35">
      <c r="A167" s="20">
        <v>140</v>
      </c>
      <c r="B167" s="20">
        <v>12767.356354105974</v>
      </c>
      <c r="C167" s="20">
        <v>1532.6436458940261</v>
      </c>
      <c r="D167" s="20">
        <v>1.4056828189983401</v>
      </c>
      <c r="F167" s="20">
        <v>33.859223300970875</v>
      </c>
      <c r="G167" s="20">
        <v>10450</v>
      </c>
      <c r="V167" s="20">
        <v>-0.301618974584622</v>
      </c>
    </row>
    <row r="168" spans="1:22" x14ac:dyDescent="0.35">
      <c r="A168" s="20">
        <v>141</v>
      </c>
      <c r="B168" s="20">
        <v>10014.820457212089</v>
      </c>
      <c r="C168" s="20">
        <v>-414.82045721208851</v>
      </c>
      <c r="D168" s="20">
        <v>-0.38045764338906701</v>
      </c>
      <c r="F168" s="20">
        <v>34.101941747572816</v>
      </c>
      <c r="G168" s="20">
        <v>10450</v>
      </c>
      <c r="V168" s="20">
        <v>-0.29213029761859605</v>
      </c>
    </row>
    <row r="169" spans="1:22" x14ac:dyDescent="0.35">
      <c r="A169" s="20">
        <v>142</v>
      </c>
      <c r="B169" s="20">
        <v>8926.8672879616806</v>
      </c>
      <c r="C169" s="20">
        <v>-1126.8672879616806</v>
      </c>
      <c r="D169" s="20">
        <v>-1.0335200816070951</v>
      </c>
      <c r="F169" s="20">
        <v>34.344660194174757</v>
      </c>
      <c r="G169" s="20">
        <v>10550</v>
      </c>
      <c r="V169" s="20">
        <v>-0.28797154547722253</v>
      </c>
    </row>
    <row r="170" spans="1:22" x14ac:dyDescent="0.35">
      <c r="A170" s="20">
        <v>143</v>
      </c>
      <c r="B170" s="20">
        <v>13589.862036715167</v>
      </c>
      <c r="C170" s="20">
        <v>-189.86203671516705</v>
      </c>
      <c r="D170" s="20">
        <v>-0.1741342834034077</v>
      </c>
      <c r="F170" s="20">
        <v>34.587378640776699</v>
      </c>
      <c r="G170" s="20">
        <v>10550</v>
      </c>
      <c r="V170" s="20">
        <v>-0.27248497608218619</v>
      </c>
    </row>
    <row r="171" spans="1:22" x14ac:dyDescent="0.35">
      <c r="A171" s="20">
        <v>144</v>
      </c>
      <c r="B171" s="20">
        <v>12518.515413553476</v>
      </c>
      <c r="C171" s="20">
        <v>-1868.5154135534758</v>
      </c>
      <c r="D171" s="20">
        <v>-1.7137317085431025</v>
      </c>
      <c r="F171" s="20">
        <v>34.83009708737864</v>
      </c>
      <c r="G171" s="20">
        <v>10600</v>
      </c>
      <c r="V171" s="20">
        <v>-0.26538841989179179</v>
      </c>
    </row>
    <row r="172" spans="1:22" x14ac:dyDescent="0.35">
      <c r="A172" s="20">
        <v>145</v>
      </c>
      <c r="B172" s="20">
        <v>9538.1951093677271</v>
      </c>
      <c r="C172" s="20">
        <v>-538.19510936772713</v>
      </c>
      <c r="D172" s="20">
        <v>-0.49361221085795481</v>
      </c>
      <c r="F172" s="20">
        <v>35.072815533980581</v>
      </c>
      <c r="G172" s="20">
        <v>10600</v>
      </c>
      <c r="V172" s="20">
        <v>-0.26432166070884083</v>
      </c>
    </row>
    <row r="173" spans="1:22" x14ac:dyDescent="0.35">
      <c r="A173" s="20">
        <v>146</v>
      </c>
      <c r="B173" s="20">
        <v>16741.224833108088</v>
      </c>
      <c r="C173" s="20">
        <v>-641.22483310808821</v>
      </c>
      <c r="D173" s="20">
        <v>-0.58810717901050924</v>
      </c>
      <c r="F173" s="20">
        <v>35.315533980582522</v>
      </c>
      <c r="G173" s="20">
        <v>10650</v>
      </c>
      <c r="V173" s="20">
        <v>-0.26084681358935524</v>
      </c>
    </row>
    <row r="174" spans="1:22" x14ac:dyDescent="0.35">
      <c r="A174" s="20">
        <v>147</v>
      </c>
      <c r="B174" s="20">
        <v>11847.975452847688</v>
      </c>
      <c r="C174" s="20">
        <v>952.02454715231215</v>
      </c>
      <c r="D174" s="20">
        <v>0.87316092868805883</v>
      </c>
      <c r="F174" s="20">
        <v>35.558252427184463</v>
      </c>
      <c r="G174" s="20">
        <v>10700</v>
      </c>
      <c r="V174" s="20">
        <v>-0.26025754889703495</v>
      </c>
    </row>
    <row r="175" spans="1:22" x14ac:dyDescent="0.35">
      <c r="A175" s="20">
        <v>148</v>
      </c>
      <c r="B175" s="20">
        <v>23104.11816946902</v>
      </c>
      <c r="C175" s="20">
        <v>-3854.1181694690204</v>
      </c>
      <c r="D175" s="20">
        <v>-3.5348515016689905</v>
      </c>
      <c r="F175" s="20">
        <v>35.800970873786405</v>
      </c>
      <c r="G175" s="20">
        <v>10750</v>
      </c>
      <c r="V175" s="20">
        <v>-0.26025754889703495</v>
      </c>
    </row>
    <row r="176" spans="1:22" x14ac:dyDescent="0.35">
      <c r="A176" s="20">
        <v>149</v>
      </c>
      <c r="B176" s="20">
        <v>8926.8672879616806</v>
      </c>
      <c r="C176" s="20">
        <v>-576.86728796168063</v>
      </c>
      <c r="D176" s="20">
        <v>-0.52908087127904435</v>
      </c>
      <c r="F176" s="20">
        <v>36.043689320388353</v>
      </c>
      <c r="G176" s="20">
        <v>10750</v>
      </c>
      <c r="V176" s="20">
        <v>-0.26025754889703495</v>
      </c>
    </row>
    <row r="177" spans="1:22" x14ac:dyDescent="0.35">
      <c r="A177" s="20">
        <v>150</v>
      </c>
      <c r="B177" s="20">
        <v>14526.34201075192</v>
      </c>
      <c r="C177" s="20">
        <v>-1126.3420107519196</v>
      </c>
      <c r="D177" s="20">
        <v>-1.0330383172054673</v>
      </c>
      <c r="F177" s="20">
        <v>36.286407766990294</v>
      </c>
      <c r="G177" s="20">
        <v>10750</v>
      </c>
      <c r="V177" s="20">
        <v>-0.26025754889703495</v>
      </c>
    </row>
    <row r="178" spans="1:22" x14ac:dyDescent="0.35">
      <c r="A178" s="20">
        <v>151</v>
      </c>
      <c r="B178" s="20">
        <v>11464.267863170249</v>
      </c>
      <c r="C178" s="20">
        <v>485.73213682975074</v>
      </c>
      <c r="D178" s="20">
        <v>0.44549515551519298</v>
      </c>
      <c r="F178" s="20">
        <v>36.529126213592235</v>
      </c>
      <c r="G178" s="20">
        <v>10800</v>
      </c>
      <c r="V178" s="20">
        <v>-0.25386708181137829</v>
      </c>
    </row>
    <row r="179" spans="1:22" x14ac:dyDescent="0.35">
      <c r="A179" s="20">
        <v>152</v>
      </c>
      <c r="B179" s="20">
        <v>9175.5440529509269</v>
      </c>
      <c r="C179" s="20">
        <v>174.45594704907307</v>
      </c>
      <c r="D179" s="20">
        <v>0.16000440030266663</v>
      </c>
      <c r="F179" s="20">
        <v>36.771844660194176</v>
      </c>
      <c r="G179" s="20">
        <v>10800</v>
      </c>
      <c r="V179" s="20">
        <v>-0.24520914207528027</v>
      </c>
    </row>
    <row r="180" spans="1:22" x14ac:dyDescent="0.35">
      <c r="A180" s="20">
        <v>153</v>
      </c>
      <c r="B180" s="20">
        <v>13889.358217902136</v>
      </c>
      <c r="C180" s="20">
        <v>-289.35821790213595</v>
      </c>
      <c r="D180" s="20">
        <v>-0.26538841989179179</v>
      </c>
      <c r="F180" s="20">
        <v>37.014563106796118</v>
      </c>
      <c r="G180" s="20">
        <v>10850</v>
      </c>
      <c r="V180" s="20">
        <v>-0.23137738613854761</v>
      </c>
    </row>
    <row r="181" spans="1:22" x14ac:dyDescent="0.35">
      <c r="A181" s="20">
        <v>154</v>
      </c>
      <c r="B181" s="20">
        <v>18935.21529776687</v>
      </c>
      <c r="C181" s="20">
        <v>314.78470223312979</v>
      </c>
      <c r="D181" s="20">
        <v>0.28870863021423737</v>
      </c>
      <c r="F181" s="20">
        <v>37.257281553398059</v>
      </c>
      <c r="G181" s="20">
        <v>10850</v>
      </c>
      <c r="V181" s="20">
        <v>-0.22743371202768803</v>
      </c>
    </row>
    <row r="182" spans="1:22" x14ac:dyDescent="0.35">
      <c r="A182" s="20">
        <v>155</v>
      </c>
      <c r="B182" s="20">
        <v>13028.861104817088</v>
      </c>
      <c r="C182" s="20">
        <v>1471.1388951829122</v>
      </c>
      <c r="D182" s="20">
        <v>1.3492729864889983</v>
      </c>
      <c r="F182" s="20">
        <v>37.5</v>
      </c>
      <c r="G182" s="20">
        <v>10900</v>
      </c>
      <c r="V182" s="20">
        <v>-0.22141192834407603</v>
      </c>
    </row>
    <row r="183" spans="1:22" x14ac:dyDescent="0.35">
      <c r="A183" s="20">
        <v>156</v>
      </c>
      <c r="B183" s="20">
        <v>17154.695305722609</v>
      </c>
      <c r="C183" s="20">
        <v>1095.3046942773908</v>
      </c>
      <c r="D183" s="20">
        <v>1.0045720637270799</v>
      </c>
      <c r="F183" s="20">
        <v>37.742718446601941</v>
      </c>
      <c r="G183" s="20">
        <v>10900</v>
      </c>
      <c r="V183" s="20">
        <v>-0.22050245845872882</v>
      </c>
    </row>
    <row r="184" spans="1:22" x14ac:dyDescent="0.35">
      <c r="A184" s="20">
        <v>157</v>
      </c>
      <c r="B184" s="20">
        <v>9538.1951093677271</v>
      </c>
      <c r="C184" s="20">
        <v>311.80489063227287</v>
      </c>
      <c r="D184" s="20">
        <v>0.2859756596490326</v>
      </c>
      <c r="F184" s="20">
        <v>37.985436893203882</v>
      </c>
      <c r="G184" s="20">
        <v>10900</v>
      </c>
      <c r="V184" s="20">
        <v>-0.21206212974901673</v>
      </c>
    </row>
    <row r="185" spans="1:22" x14ac:dyDescent="0.35">
      <c r="A185" s="20">
        <v>158</v>
      </c>
      <c r="B185" s="20">
        <v>15213.981044236174</v>
      </c>
      <c r="C185" s="20">
        <v>-913.98104423617406</v>
      </c>
      <c r="D185" s="20">
        <v>-0.83826886583509597</v>
      </c>
      <c r="F185" s="20">
        <v>38.228155339805824</v>
      </c>
      <c r="G185" s="20">
        <v>10900</v>
      </c>
      <c r="V185" s="20">
        <v>-0.20990275452497639</v>
      </c>
    </row>
    <row r="186" spans="1:22" x14ac:dyDescent="0.35">
      <c r="A186" s="20">
        <v>159</v>
      </c>
      <c r="B186" s="20">
        <v>9175.5440529509269</v>
      </c>
      <c r="C186" s="20">
        <v>-475.54405295092693</v>
      </c>
      <c r="D186" s="20">
        <v>-0.43615103008502965</v>
      </c>
      <c r="F186" s="20">
        <v>38.470873786407765</v>
      </c>
      <c r="G186" s="20">
        <v>10950</v>
      </c>
      <c r="V186" s="20">
        <v>-0.20686047993591569</v>
      </c>
    </row>
    <row r="187" spans="1:22" x14ac:dyDescent="0.35">
      <c r="A187" s="20">
        <v>160</v>
      </c>
      <c r="B187" s="20">
        <v>12058.824962924335</v>
      </c>
      <c r="C187" s="20">
        <v>-58.824962924334613</v>
      </c>
      <c r="D187" s="20">
        <v>-5.3952032445687657E-2</v>
      </c>
      <c r="F187" s="20">
        <v>38.713592233009706</v>
      </c>
      <c r="G187" s="20">
        <v>10950</v>
      </c>
      <c r="V187" s="20">
        <v>-0.20277500986537678</v>
      </c>
    </row>
    <row r="188" spans="1:22" x14ac:dyDescent="0.35">
      <c r="A188" s="20">
        <v>161</v>
      </c>
      <c r="B188" s="20">
        <v>21445.801016391084</v>
      </c>
      <c r="C188" s="20">
        <v>-445.80101639108398</v>
      </c>
      <c r="D188" s="20">
        <v>-0.4088718412213832</v>
      </c>
      <c r="F188" s="20">
        <v>38.956310679611647</v>
      </c>
      <c r="G188" s="20">
        <v>10950</v>
      </c>
      <c r="V188" s="20">
        <v>-0.19152636253515601</v>
      </c>
    </row>
    <row r="189" spans="1:22" x14ac:dyDescent="0.35">
      <c r="A189" s="20">
        <v>162</v>
      </c>
      <c r="B189" s="20">
        <v>17154.695305722609</v>
      </c>
      <c r="C189" s="20">
        <v>-2654.6953057226092</v>
      </c>
      <c r="D189" s="20">
        <v>-2.4347861885096291</v>
      </c>
      <c r="F189" s="20">
        <v>39.199029126213595</v>
      </c>
      <c r="G189" s="20">
        <v>11000</v>
      </c>
      <c r="V189" s="20">
        <v>-0.1862111349676861</v>
      </c>
    </row>
    <row r="190" spans="1:22" x14ac:dyDescent="0.35">
      <c r="A190" s="20">
        <v>163</v>
      </c>
      <c r="B190" s="20">
        <v>9175.5440529509269</v>
      </c>
      <c r="C190" s="20">
        <v>-875.54405295092693</v>
      </c>
      <c r="D190" s="20">
        <v>-0.80301591032361197</v>
      </c>
      <c r="F190" s="20">
        <v>39.441747572815537</v>
      </c>
      <c r="G190" s="20">
        <v>11000</v>
      </c>
      <c r="V190" s="20">
        <v>-0.18323960945358972</v>
      </c>
    </row>
    <row r="191" spans="1:22" x14ac:dyDescent="0.35">
      <c r="A191" s="20">
        <v>164</v>
      </c>
      <c r="B191" s="20">
        <v>9538.1951093677271</v>
      </c>
      <c r="C191" s="20">
        <v>161.80489063227287</v>
      </c>
      <c r="D191" s="20">
        <v>0.14840132955956423</v>
      </c>
      <c r="F191" s="20">
        <v>39.684466019417478</v>
      </c>
      <c r="G191" s="20">
        <v>11000</v>
      </c>
      <c r="V191" s="20">
        <v>-0.18076875602254061</v>
      </c>
    </row>
    <row r="192" spans="1:22" x14ac:dyDescent="0.35">
      <c r="A192" s="20">
        <v>165</v>
      </c>
      <c r="B192" s="20">
        <v>13028.861104817088</v>
      </c>
      <c r="C192" s="20">
        <v>-1178.8611048170878</v>
      </c>
      <c r="D192" s="20">
        <v>-1.0812068450916095</v>
      </c>
      <c r="F192" s="20">
        <v>39.927184466019419</v>
      </c>
      <c r="G192" s="20">
        <v>11000</v>
      </c>
      <c r="V192" s="20">
        <v>-0.1741342834034077</v>
      </c>
    </row>
    <row r="193" spans="1:22" x14ac:dyDescent="0.35">
      <c r="A193" s="20">
        <v>166</v>
      </c>
      <c r="B193" s="20">
        <v>11291.409783569456</v>
      </c>
      <c r="C193" s="20">
        <v>-541.40978356945561</v>
      </c>
      <c r="D193" s="20">
        <v>-0.49656058852301277</v>
      </c>
      <c r="F193" s="20">
        <v>40.16990291262136</v>
      </c>
      <c r="G193" s="20">
        <v>11000</v>
      </c>
      <c r="V193" s="20">
        <v>-0.1741342834034077</v>
      </c>
    </row>
    <row r="194" spans="1:22" x14ac:dyDescent="0.35">
      <c r="A194" s="20">
        <v>167</v>
      </c>
      <c r="B194" s="20">
        <v>23682.218174145568</v>
      </c>
      <c r="C194" s="20">
        <v>-2182.2181741455679</v>
      </c>
      <c r="D194" s="20">
        <v>-2.0014480227809286</v>
      </c>
      <c r="F194" s="20">
        <v>40.412621359223301</v>
      </c>
      <c r="G194" s="20">
        <v>11050</v>
      </c>
      <c r="V194" s="20">
        <v>-0.1741342834034077</v>
      </c>
    </row>
    <row r="195" spans="1:22" x14ac:dyDescent="0.35">
      <c r="A195" s="20">
        <v>168</v>
      </c>
      <c r="B195" s="20">
        <v>10014.820457212089</v>
      </c>
      <c r="C195" s="20">
        <v>335.17954278791149</v>
      </c>
      <c r="D195" s="20">
        <v>0.30741400705827482</v>
      </c>
      <c r="F195" s="20">
        <v>40.655339805825243</v>
      </c>
      <c r="G195" s="20">
        <v>11100</v>
      </c>
      <c r="V195" s="20">
        <v>-0.1685413288373894</v>
      </c>
    </row>
    <row r="196" spans="1:22" x14ac:dyDescent="0.35">
      <c r="A196" s="20">
        <v>169</v>
      </c>
      <c r="B196" s="20">
        <v>17580.829588495748</v>
      </c>
      <c r="C196" s="20">
        <v>669.17041150425212</v>
      </c>
      <c r="D196" s="20">
        <v>0.61373780718927573</v>
      </c>
      <c r="F196" s="20">
        <v>40.898058252427184</v>
      </c>
      <c r="G196" s="20">
        <v>11150</v>
      </c>
      <c r="V196" s="20">
        <v>-0.13891169450026197</v>
      </c>
    </row>
    <row r="197" spans="1:22" x14ac:dyDescent="0.35">
      <c r="A197" s="20">
        <v>170</v>
      </c>
      <c r="B197" s="20">
        <v>13589.862036715167</v>
      </c>
      <c r="C197" s="20">
        <v>-889.86203671516705</v>
      </c>
      <c r="D197" s="20">
        <v>-0.81614782382092677</v>
      </c>
      <c r="F197" s="20">
        <v>41.140776699029125</v>
      </c>
      <c r="G197" s="20">
        <v>11150</v>
      </c>
      <c r="V197" s="20">
        <v>-0.12674733061937249</v>
      </c>
    </row>
    <row r="198" spans="1:22" x14ac:dyDescent="0.35">
      <c r="A198" s="20">
        <v>171</v>
      </c>
      <c r="B198" s="20">
        <v>9283.7639282645778</v>
      </c>
      <c r="C198" s="20">
        <v>1866.2360717354222</v>
      </c>
      <c r="D198" s="20">
        <v>1.711641182385345</v>
      </c>
      <c r="F198" s="20">
        <v>41.383495145631066</v>
      </c>
      <c r="G198" s="20">
        <v>11150</v>
      </c>
      <c r="V198" s="20">
        <v>-0.12674733061937249</v>
      </c>
    </row>
    <row r="199" spans="1:22" x14ac:dyDescent="0.35">
      <c r="A199" s="20">
        <v>172</v>
      </c>
      <c r="B199" s="20">
        <v>12518.515413553476</v>
      </c>
      <c r="C199" s="20">
        <v>1181.4845864465242</v>
      </c>
      <c r="D199" s="20">
        <v>1.0836130032760876</v>
      </c>
      <c r="F199" s="20">
        <v>41.626213592233007</v>
      </c>
      <c r="G199" s="20">
        <v>11150</v>
      </c>
      <c r="V199" s="20">
        <v>-0.10941988402157257</v>
      </c>
    </row>
    <row r="200" spans="1:22" x14ac:dyDescent="0.35">
      <c r="A200" s="20">
        <v>173</v>
      </c>
      <c r="B200" s="20">
        <v>17154.695305722609</v>
      </c>
      <c r="C200" s="20">
        <v>1095.3046942773908</v>
      </c>
      <c r="D200" s="20">
        <v>1.0045720637270799</v>
      </c>
      <c r="F200" s="20">
        <v>41.868932038834949</v>
      </c>
      <c r="G200" s="20">
        <v>11200</v>
      </c>
      <c r="V200" s="20">
        <v>-0.10480216484268051</v>
      </c>
    </row>
    <row r="201" spans="1:22" x14ac:dyDescent="0.35">
      <c r="A201" s="20">
        <v>174</v>
      </c>
      <c r="B201" s="20">
        <v>8869.3026532824988</v>
      </c>
      <c r="C201" s="20">
        <v>1980.6973467175012</v>
      </c>
      <c r="D201" s="20">
        <v>1.8166207372309846</v>
      </c>
      <c r="F201" s="20">
        <v>42.111650485436897</v>
      </c>
      <c r="G201" s="20">
        <v>11250</v>
      </c>
      <c r="V201" s="20">
        <v>-9.0820330039857608E-2</v>
      </c>
    </row>
    <row r="202" spans="1:22" x14ac:dyDescent="0.35">
      <c r="A202" s="20">
        <v>175</v>
      </c>
      <c r="B202" s="20">
        <v>8997.0957327994784</v>
      </c>
      <c r="C202" s="20">
        <v>-847.09573279947836</v>
      </c>
      <c r="D202" s="20">
        <v>-0.77692418641023686</v>
      </c>
      <c r="F202" s="20">
        <v>42.354368932038838</v>
      </c>
      <c r="G202" s="20">
        <v>11300</v>
      </c>
      <c r="V202" s="20">
        <v>-8.5554294343588744E-2</v>
      </c>
    </row>
    <row r="203" spans="1:22" x14ac:dyDescent="0.35">
      <c r="A203" s="20">
        <v>176</v>
      </c>
      <c r="B203" s="20">
        <v>13028.861104817088</v>
      </c>
      <c r="C203" s="20">
        <v>-328.86110481708783</v>
      </c>
      <c r="D203" s="20">
        <v>-0.301618974584622</v>
      </c>
      <c r="F203" s="20">
        <v>42.597087378640779</v>
      </c>
      <c r="G203" s="20">
        <v>11350</v>
      </c>
      <c r="V203" s="20">
        <v>-8.2418063343762116E-2</v>
      </c>
    </row>
    <row r="204" spans="1:22" x14ac:dyDescent="0.35">
      <c r="A204" s="20">
        <v>177</v>
      </c>
      <c r="B204" s="20">
        <v>15952.275318354896</v>
      </c>
      <c r="C204" s="20">
        <v>-1052.2753183548957</v>
      </c>
      <c r="D204" s="20">
        <v>-0.96510714661571217</v>
      </c>
      <c r="F204" s="20">
        <v>42.839805825242721</v>
      </c>
      <c r="G204" s="20">
        <v>11350</v>
      </c>
      <c r="V204" s="20">
        <v>-7.7414373470064107E-2</v>
      </c>
    </row>
    <row r="205" spans="1:22" x14ac:dyDescent="0.35">
      <c r="A205" s="20">
        <v>178</v>
      </c>
      <c r="B205" s="20">
        <v>11649.789752929661</v>
      </c>
      <c r="C205" s="20">
        <v>-349.78975292966061</v>
      </c>
      <c r="D205" s="20">
        <v>-0.32081393954305809</v>
      </c>
      <c r="F205" s="20">
        <v>43.082524271844662</v>
      </c>
      <c r="G205" s="20">
        <v>11350</v>
      </c>
      <c r="V205" s="20">
        <v>-7.0499770980816459E-2</v>
      </c>
    </row>
    <row r="206" spans="1:22" x14ac:dyDescent="0.35">
      <c r="A206" s="20">
        <v>179</v>
      </c>
      <c r="B206" s="20">
        <v>9538.1951093677271</v>
      </c>
      <c r="C206" s="20">
        <v>-588.19510936772713</v>
      </c>
      <c r="D206" s="20">
        <v>-0.53947032088777758</v>
      </c>
      <c r="F206" s="20">
        <v>43.325242718446603</v>
      </c>
      <c r="G206" s="20">
        <v>11400</v>
      </c>
      <c r="V206" s="20">
        <v>-7.0499770980816459E-2</v>
      </c>
    </row>
    <row r="207" spans="1:22" x14ac:dyDescent="0.35">
      <c r="A207" s="20">
        <v>180</v>
      </c>
      <c r="B207" s="20">
        <v>14526.34201075192</v>
      </c>
      <c r="C207" s="20">
        <v>273.65798924808041</v>
      </c>
      <c r="D207" s="20">
        <v>0.25098876362957068</v>
      </c>
      <c r="F207" s="20">
        <v>43.567961165048544</v>
      </c>
      <c r="G207" s="20">
        <v>11450</v>
      </c>
      <c r="V207" s="20">
        <v>-6.3561773991749781E-2</v>
      </c>
    </row>
    <row r="208" spans="1:22" x14ac:dyDescent="0.35">
      <c r="A208" s="20">
        <v>181</v>
      </c>
      <c r="B208" s="20">
        <v>9175.5440529509269</v>
      </c>
      <c r="C208" s="20">
        <v>-225.54405295092693</v>
      </c>
      <c r="D208" s="20">
        <v>-0.20686047993591569</v>
      </c>
      <c r="F208" s="20">
        <v>43.810679611650485</v>
      </c>
      <c r="G208" s="20">
        <v>11450</v>
      </c>
      <c r="V208" s="20">
        <v>-6.1776701955989125E-2</v>
      </c>
    </row>
    <row r="209" spans="1:22" x14ac:dyDescent="0.35">
      <c r="A209" s="20">
        <v>182</v>
      </c>
      <c r="B209" s="20">
        <v>8997.0957327994784</v>
      </c>
      <c r="C209" s="20">
        <v>-1347.0957327994784</v>
      </c>
      <c r="D209" s="20">
        <v>-1.2355052867084648</v>
      </c>
      <c r="F209" s="20">
        <v>44.053398058252426</v>
      </c>
      <c r="G209" s="20">
        <v>11450</v>
      </c>
      <c r="V209" s="20">
        <v>-5.3952032445687657E-2</v>
      </c>
    </row>
    <row r="210" spans="1:22" x14ac:dyDescent="0.35">
      <c r="A210" s="20">
        <v>183</v>
      </c>
      <c r="B210" s="20">
        <v>21985.909590591778</v>
      </c>
      <c r="C210" s="20">
        <v>-1985.9095905917784</v>
      </c>
      <c r="D210" s="20">
        <v>-1.8214012102927619</v>
      </c>
      <c r="F210" s="20">
        <v>44.296116504854368</v>
      </c>
      <c r="G210" s="20">
        <v>11450</v>
      </c>
      <c r="V210" s="20">
        <v>-3.5031110559726915E-2</v>
      </c>
    </row>
    <row r="211" spans="1:22" x14ac:dyDescent="0.35">
      <c r="A211" s="20">
        <v>184</v>
      </c>
      <c r="B211" s="20">
        <v>12767.356354105974</v>
      </c>
      <c r="C211" s="20">
        <v>-667.35635410597388</v>
      </c>
      <c r="D211" s="20">
        <v>-0.61207402231386254</v>
      </c>
      <c r="F211" s="20">
        <v>44.538834951456309</v>
      </c>
      <c r="G211" s="20">
        <v>11450</v>
      </c>
      <c r="V211" s="20">
        <v>-3.4448717595001892E-2</v>
      </c>
    </row>
    <row r="212" spans="1:22" x14ac:dyDescent="0.35">
      <c r="A212" s="20">
        <v>185</v>
      </c>
      <c r="B212" s="20">
        <v>15576.796276216226</v>
      </c>
      <c r="C212" s="20">
        <v>723.20372378377397</v>
      </c>
      <c r="D212" s="20">
        <v>0.66329511878507752</v>
      </c>
      <c r="F212" s="20">
        <v>44.78155339805825</v>
      </c>
      <c r="G212" s="20">
        <v>11450</v>
      </c>
      <c r="V212" s="20">
        <v>-2.7503848878343274E-2</v>
      </c>
    </row>
    <row r="213" spans="1:22" x14ac:dyDescent="0.35">
      <c r="A213" s="20">
        <v>186</v>
      </c>
      <c r="B213" s="20">
        <v>9538.1951093677271</v>
      </c>
      <c r="C213" s="20">
        <v>-38.195109367727127</v>
      </c>
      <c r="D213" s="20">
        <v>-3.5031110559726915E-2</v>
      </c>
      <c r="F213" s="20">
        <v>45.024271844660191</v>
      </c>
      <c r="G213" s="20">
        <v>11450</v>
      </c>
      <c r="V213" s="20">
        <v>-2.4159896549366067E-2</v>
      </c>
    </row>
    <row r="214" spans="1:22" x14ac:dyDescent="0.35">
      <c r="A214" s="20">
        <v>187</v>
      </c>
      <c r="B214" s="20">
        <v>25492.501049126909</v>
      </c>
      <c r="C214" s="20">
        <v>-1492.5010491269095</v>
      </c>
      <c r="D214" s="20">
        <v>-1.3688655466097552</v>
      </c>
      <c r="F214" s="20">
        <v>45.26699029126214</v>
      </c>
      <c r="G214" s="20">
        <v>11600</v>
      </c>
      <c r="V214" s="20">
        <v>-2.342803981662453E-2</v>
      </c>
    </row>
    <row r="215" spans="1:22" x14ac:dyDescent="0.35">
      <c r="A215" s="20">
        <v>188</v>
      </c>
      <c r="B215" s="20">
        <v>13589.862036715167</v>
      </c>
      <c r="C215" s="20">
        <v>110.13796328483295</v>
      </c>
      <c r="D215" s="20">
        <v>0.10101437677552903</v>
      </c>
      <c r="F215" s="20">
        <v>45.509708737864081</v>
      </c>
      <c r="G215" s="20">
        <v>11600</v>
      </c>
      <c r="V215" s="20">
        <v>-1.3085944783034932E-2</v>
      </c>
    </row>
    <row r="216" spans="1:22" x14ac:dyDescent="0.35">
      <c r="A216" s="20">
        <v>189</v>
      </c>
      <c r="B216" s="20">
        <v>15213.981044236174</v>
      </c>
      <c r="C216" s="20">
        <v>786.01895576382594</v>
      </c>
      <c r="D216" s="20">
        <v>0.72090687517887886</v>
      </c>
      <c r="F216" s="20">
        <v>45.752427184466022</v>
      </c>
      <c r="G216" s="20">
        <v>11600</v>
      </c>
      <c r="V216" s="20">
        <v>-1.3085944783034932E-2</v>
      </c>
    </row>
    <row r="217" spans="1:22" x14ac:dyDescent="0.35">
      <c r="A217" s="20">
        <v>190</v>
      </c>
      <c r="B217" s="20">
        <v>16741.224833108088</v>
      </c>
      <c r="C217" s="20">
        <v>-3341.2248331080882</v>
      </c>
      <c r="D217" s="20">
        <v>-3.06444512062094</v>
      </c>
      <c r="F217" s="20">
        <v>45.995145631067963</v>
      </c>
      <c r="G217" s="20">
        <v>11650</v>
      </c>
      <c r="V217" s="20">
        <v>-1.2822885298285793E-2</v>
      </c>
    </row>
    <row r="218" spans="1:22" x14ac:dyDescent="0.35">
      <c r="A218" s="20">
        <v>191</v>
      </c>
      <c r="B218" s="20">
        <v>11291.409783569456</v>
      </c>
      <c r="C218" s="20">
        <v>658.59021643054439</v>
      </c>
      <c r="D218" s="20">
        <v>0.60403405219273421</v>
      </c>
      <c r="F218" s="20">
        <v>46.237864077669904</v>
      </c>
      <c r="G218" s="20">
        <v>11650</v>
      </c>
      <c r="V218" s="20">
        <v>-2.7786948483949441E-3</v>
      </c>
    </row>
    <row r="219" spans="1:22" x14ac:dyDescent="0.35">
      <c r="A219" s="20">
        <v>192</v>
      </c>
      <c r="B219" s="20">
        <v>10199.02319347744</v>
      </c>
      <c r="C219" s="20">
        <v>-999.02319347744015</v>
      </c>
      <c r="D219" s="20">
        <v>-0.91626631057666785</v>
      </c>
      <c r="F219" s="20">
        <v>46.480582524271846</v>
      </c>
      <c r="G219" s="20">
        <v>11650</v>
      </c>
      <c r="V219" s="20">
        <v>-1.3924441346037692E-3</v>
      </c>
    </row>
    <row r="220" spans="1:22" x14ac:dyDescent="0.35">
      <c r="A220" s="20">
        <v>193</v>
      </c>
      <c r="B220" s="20">
        <v>11847.975452847688</v>
      </c>
      <c r="C220" s="20">
        <v>-747.97545284768785</v>
      </c>
      <c r="D220" s="20">
        <v>-0.68601481232591588</v>
      </c>
      <c r="F220" s="20">
        <v>46.723300970873787</v>
      </c>
      <c r="G220" s="20">
        <v>11700</v>
      </c>
      <c r="V220" s="20">
        <v>-1.3924441346037692E-3</v>
      </c>
    </row>
    <row r="221" spans="1:22" x14ac:dyDescent="0.35">
      <c r="A221" s="20">
        <v>194</v>
      </c>
      <c r="B221" s="20">
        <v>10199.02319347744</v>
      </c>
      <c r="C221" s="20">
        <v>550.97680652255985</v>
      </c>
      <c r="D221" s="20">
        <v>0.50533510034783868</v>
      </c>
      <c r="F221" s="20">
        <v>46.966019417475728</v>
      </c>
      <c r="G221" s="20">
        <v>11700</v>
      </c>
      <c r="V221" s="20">
        <v>2.6636840967505398E-3</v>
      </c>
    </row>
    <row r="222" spans="1:22" x14ac:dyDescent="0.35">
      <c r="A222" s="20">
        <v>195</v>
      </c>
      <c r="B222" s="20">
        <v>9538.1951093677271</v>
      </c>
      <c r="C222" s="20">
        <v>1011.8048906322729</v>
      </c>
      <c r="D222" s="20">
        <v>0.92798920006655161</v>
      </c>
      <c r="F222" s="20">
        <v>47.208737864077669</v>
      </c>
      <c r="G222" s="20">
        <v>11700</v>
      </c>
      <c r="V222" s="20">
        <v>2.6636840967505398E-3</v>
      </c>
    </row>
    <row r="223" spans="1:22" x14ac:dyDescent="0.35">
      <c r="A223" s="20">
        <v>196</v>
      </c>
      <c r="B223" s="20">
        <v>13889.358217902136</v>
      </c>
      <c r="C223" s="20">
        <v>-789.35821790213595</v>
      </c>
      <c r="D223" s="20">
        <v>-0.7239695201900197</v>
      </c>
      <c r="F223" s="20">
        <v>47.45145631067961</v>
      </c>
      <c r="G223" s="20">
        <v>11700</v>
      </c>
      <c r="V223" s="20">
        <v>1.6198659083656919E-2</v>
      </c>
    </row>
    <row r="224" spans="1:22" x14ac:dyDescent="0.35">
      <c r="A224" s="20">
        <v>197</v>
      </c>
      <c r="B224" s="20">
        <v>8824.4018287619347</v>
      </c>
      <c r="C224" s="20">
        <v>-624.40182876193467</v>
      </c>
      <c r="D224" s="20">
        <v>-0.57267775532374732</v>
      </c>
      <c r="F224" s="20">
        <v>47.694174757281552</v>
      </c>
      <c r="G224" s="20">
        <v>11800</v>
      </c>
      <c r="V224" s="20">
        <v>1.7228420400097207E-2</v>
      </c>
    </row>
    <row r="225" spans="1:22" x14ac:dyDescent="0.35">
      <c r="A225" s="20">
        <v>198</v>
      </c>
      <c r="B225" s="20">
        <v>8792.1648143999901</v>
      </c>
      <c r="C225" s="20">
        <v>-392.16481439999006</v>
      </c>
      <c r="D225" s="20">
        <v>-0.35967874417159551</v>
      </c>
      <c r="F225" s="20">
        <v>47.936893203883493</v>
      </c>
      <c r="G225" s="20">
        <v>11850</v>
      </c>
      <c r="V225" s="20">
        <v>1.7228420400097207E-2</v>
      </c>
    </row>
    <row r="226" spans="1:22" x14ac:dyDescent="0.35">
      <c r="A226" s="20">
        <v>199</v>
      </c>
      <c r="B226" s="20">
        <v>10199.02319347744</v>
      </c>
      <c r="C226" s="20">
        <v>-2099.0231934774401</v>
      </c>
      <c r="D226" s="20">
        <v>-1.9251447312327692</v>
      </c>
      <c r="F226" s="20">
        <v>48.179611650485434</v>
      </c>
      <c r="G226" s="20">
        <v>11850</v>
      </c>
      <c r="V226" s="20">
        <v>1.8354261151479517E-2</v>
      </c>
    </row>
    <row r="227" spans="1:22" x14ac:dyDescent="0.35">
      <c r="A227" s="20">
        <v>200</v>
      </c>
      <c r="B227" s="20">
        <v>9079.9879877958956</v>
      </c>
      <c r="C227" s="20">
        <v>-379.98798779589561</v>
      </c>
      <c r="D227" s="20">
        <v>-0.34851061908710279</v>
      </c>
      <c r="F227" s="20">
        <v>48.422330097087382</v>
      </c>
      <c r="G227" s="20">
        <v>11850</v>
      </c>
      <c r="V227" s="20">
        <v>5.3736731834860711E-2</v>
      </c>
    </row>
    <row r="228" spans="1:22" x14ac:dyDescent="0.35">
      <c r="A228" s="20">
        <v>201</v>
      </c>
      <c r="B228" s="20">
        <v>12767.356354105974</v>
      </c>
      <c r="C228" s="20">
        <v>-267.35635410597388</v>
      </c>
      <c r="D228" s="20">
        <v>-0.24520914207528027</v>
      </c>
      <c r="F228" s="20">
        <v>48.665048543689323</v>
      </c>
      <c r="G228" s="20">
        <v>11850</v>
      </c>
      <c r="V228" s="20">
        <v>5.3736731834860711E-2</v>
      </c>
    </row>
    <row r="229" spans="1:22" x14ac:dyDescent="0.35">
      <c r="A229" s="20">
        <v>202</v>
      </c>
      <c r="B229" s="20">
        <v>14201.518209247719</v>
      </c>
      <c r="C229" s="20">
        <v>-1.5182092477189144</v>
      </c>
      <c r="D229" s="20">
        <v>-1.3924441346037692E-3</v>
      </c>
      <c r="F229" s="20">
        <v>48.907766990291265</v>
      </c>
      <c r="G229" s="20">
        <v>11850</v>
      </c>
      <c r="V229" s="20">
        <v>5.4646201720207899E-2</v>
      </c>
    </row>
    <row r="230" spans="1:22" x14ac:dyDescent="0.35">
      <c r="A230" s="20">
        <v>203</v>
      </c>
      <c r="B230" s="20">
        <v>8824.4018287619347</v>
      </c>
      <c r="C230" s="20">
        <v>-374.40182876193467</v>
      </c>
      <c r="D230" s="20">
        <v>-0.34338720517463339</v>
      </c>
      <c r="F230" s="20">
        <v>49.150485436893206</v>
      </c>
      <c r="G230" s="20">
        <v>11950</v>
      </c>
      <c r="V230" s="20">
        <v>6.0749221311724555E-2</v>
      </c>
    </row>
    <row r="231" spans="1:22" x14ac:dyDescent="0.35">
      <c r="A231" s="20">
        <v>204</v>
      </c>
      <c r="B231" s="20">
        <v>12767.356354105974</v>
      </c>
      <c r="C231" s="20">
        <v>-1117.3563541059739</v>
      </c>
      <c r="D231" s="20">
        <v>-1.0247970125822676</v>
      </c>
      <c r="F231" s="20">
        <v>49.393203883495147</v>
      </c>
      <c r="G231" s="20">
        <v>11950</v>
      </c>
      <c r="V231" s="20">
        <v>6.308653042991999E-2</v>
      </c>
    </row>
    <row r="232" spans="1:22" x14ac:dyDescent="0.35">
      <c r="A232" s="20">
        <v>205</v>
      </c>
      <c r="B232" s="20">
        <v>23104.11816946902</v>
      </c>
      <c r="C232" s="20">
        <v>895.88183053097964</v>
      </c>
      <c r="D232" s="20">
        <v>0.82166895116417438</v>
      </c>
      <c r="F232" s="20">
        <v>49.635922330097088</v>
      </c>
      <c r="G232" s="20">
        <v>11950</v>
      </c>
      <c r="V232" s="20">
        <v>8.7409863130624196E-2</v>
      </c>
    </row>
    <row r="233" spans="1:22" x14ac:dyDescent="0.35">
      <c r="A233" s="20">
        <v>206</v>
      </c>
      <c r="B233" s="20">
        <v>15576.796276216226</v>
      </c>
      <c r="C233" s="20">
        <v>523.20372378377397</v>
      </c>
      <c r="D233" s="20">
        <v>0.47986267866578636</v>
      </c>
      <c r="F233" s="20">
        <v>49.878640776699029</v>
      </c>
      <c r="G233" s="20">
        <v>11950</v>
      </c>
      <c r="V233" s="20">
        <v>8.8937525211250631E-2</v>
      </c>
    </row>
    <row r="234" spans="1:22" x14ac:dyDescent="0.35">
      <c r="A234" s="20">
        <v>207</v>
      </c>
      <c r="B234" s="20">
        <v>13589.862036715167</v>
      </c>
      <c r="C234" s="20">
        <v>-189.86203671516705</v>
      </c>
      <c r="D234" s="20">
        <v>-0.1741342834034077</v>
      </c>
      <c r="F234" s="20">
        <v>50.121359223300971</v>
      </c>
      <c r="G234" s="20">
        <v>12000</v>
      </c>
      <c r="V234" s="20">
        <v>9.0378855648851966E-2</v>
      </c>
    </row>
    <row r="235" spans="1:22" x14ac:dyDescent="0.35">
      <c r="A235" s="20">
        <v>208</v>
      </c>
      <c r="B235" s="20">
        <v>11649.789752929661</v>
      </c>
      <c r="C235" s="20">
        <v>-199.78975292966061</v>
      </c>
      <c r="D235" s="20">
        <v>-0.18323960945358972</v>
      </c>
      <c r="F235" s="20">
        <v>50.364077669902912</v>
      </c>
      <c r="G235" s="20">
        <v>12000</v>
      </c>
      <c r="V235" s="20">
        <v>9.4379904156396119E-2</v>
      </c>
    </row>
    <row r="236" spans="1:22" x14ac:dyDescent="0.35">
      <c r="A236" s="20">
        <v>209</v>
      </c>
      <c r="B236" s="20">
        <v>12282.338283159595</v>
      </c>
      <c r="C236" s="20">
        <v>-582.33828315959545</v>
      </c>
      <c r="D236" s="20">
        <v>-0.53409866127421657</v>
      </c>
      <c r="F236" s="20">
        <v>50.606796116504853</v>
      </c>
      <c r="G236" s="20">
        <v>12100</v>
      </c>
      <c r="V236" s="20">
        <v>0.10101437677552903</v>
      </c>
    </row>
    <row r="237" spans="1:22" x14ac:dyDescent="0.35">
      <c r="A237" s="20">
        <v>210</v>
      </c>
      <c r="B237" s="20">
        <v>14201.518209247719</v>
      </c>
      <c r="C237" s="20">
        <v>1098.4817907522811</v>
      </c>
      <c r="D237" s="20">
        <v>1.0074859765214976</v>
      </c>
      <c r="F237" s="20">
        <v>50.849514563106794</v>
      </c>
      <c r="G237" s="20">
        <v>12100</v>
      </c>
      <c r="V237" s="20">
        <v>0.10101437677552903</v>
      </c>
    </row>
    <row r="238" spans="1:22" x14ac:dyDescent="0.35">
      <c r="A238" s="20">
        <v>211</v>
      </c>
      <c r="B238" s="20">
        <v>18019.627681427504</v>
      </c>
      <c r="C238" s="20">
        <v>1480.3723185724957</v>
      </c>
      <c r="D238" s="20">
        <v>1.3577415334040277</v>
      </c>
      <c r="F238" s="20">
        <v>51.092233009708735</v>
      </c>
      <c r="G238" s="20">
        <v>12100</v>
      </c>
      <c r="V238" s="20">
        <v>0.10101437677552903</v>
      </c>
    </row>
    <row r="239" spans="1:22" x14ac:dyDescent="0.35">
      <c r="A239" s="20">
        <v>212</v>
      </c>
      <c r="B239" s="20">
        <v>16741.224833108088</v>
      </c>
      <c r="C239" s="20">
        <v>1008.7751668919118</v>
      </c>
      <c r="D239" s="20">
        <v>0.92521045197364271</v>
      </c>
      <c r="F239" s="20">
        <v>51.334951456310677</v>
      </c>
      <c r="G239" s="20">
        <v>12100</v>
      </c>
      <c r="V239" s="20">
        <v>0.10101437677552903</v>
      </c>
    </row>
    <row r="240" spans="1:22" x14ac:dyDescent="0.35">
      <c r="A240" s="20">
        <v>213</v>
      </c>
      <c r="B240" s="20">
        <v>9684.4064151572311</v>
      </c>
      <c r="C240" s="20">
        <v>-84.406415157231095</v>
      </c>
      <c r="D240" s="20">
        <v>-7.7414373470064107E-2</v>
      </c>
      <c r="F240" s="20">
        <v>51.577669902912625</v>
      </c>
      <c r="G240" s="20">
        <v>12100</v>
      </c>
      <c r="V240" s="20">
        <v>0.1079148791433025</v>
      </c>
    </row>
    <row r="241" spans="1:22" x14ac:dyDescent="0.35">
      <c r="A241" s="20">
        <v>214</v>
      </c>
      <c r="B241" s="20">
        <v>12282.338283159595</v>
      </c>
      <c r="C241" s="20">
        <v>-1332.3382831595954</v>
      </c>
      <c r="D241" s="20">
        <v>-1.2219703117215583</v>
      </c>
      <c r="F241" s="20">
        <v>51.820388349514566</v>
      </c>
      <c r="G241" s="20">
        <v>12100</v>
      </c>
      <c r="V241" s="20">
        <v>0.1122475716619913</v>
      </c>
    </row>
    <row r="242" spans="1:22" x14ac:dyDescent="0.35">
      <c r="A242" s="20">
        <v>215</v>
      </c>
      <c r="B242" s="20">
        <v>11464.267863170249</v>
      </c>
      <c r="C242" s="20">
        <v>-114.26786317024926</v>
      </c>
      <c r="D242" s="20">
        <v>-0.10480216484268051</v>
      </c>
      <c r="F242" s="20">
        <v>52.063106796116507</v>
      </c>
      <c r="G242" s="20">
        <v>12100</v>
      </c>
      <c r="V242" s="20">
        <v>0.12489032316214922</v>
      </c>
    </row>
    <row r="243" spans="1:22" x14ac:dyDescent="0.35">
      <c r="A243" s="20">
        <v>216</v>
      </c>
      <c r="B243" s="20">
        <v>13589.862036715167</v>
      </c>
      <c r="C243" s="20">
        <v>1210.1379632848329</v>
      </c>
      <c r="D243" s="20">
        <v>1.1098927974316304</v>
      </c>
      <c r="F243" s="20">
        <v>52.305825242718448</v>
      </c>
      <c r="G243" s="20">
        <v>12100</v>
      </c>
      <c r="V243" s="20">
        <v>0.13865804370064511</v>
      </c>
    </row>
    <row r="244" spans="1:22" x14ac:dyDescent="0.35">
      <c r="A244" s="20">
        <v>217</v>
      </c>
      <c r="B244" s="20">
        <v>15213.981044236174</v>
      </c>
      <c r="C244" s="20">
        <v>3036.0189557638259</v>
      </c>
      <c r="D244" s="20">
        <v>2.7845218265209044</v>
      </c>
      <c r="F244" s="20">
        <v>52.54854368932039</v>
      </c>
      <c r="G244" s="20">
        <v>12200</v>
      </c>
      <c r="V244" s="20">
        <v>0.14840132955956423</v>
      </c>
    </row>
    <row r="245" spans="1:22" x14ac:dyDescent="0.35">
      <c r="A245" s="20">
        <v>218</v>
      </c>
      <c r="B245" s="20">
        <v>18471.089584517882</v>
      </c>
      <c r="C245" s="20">
        <v>-221.08958451788203</v>
      </c>
      <c r="D245" s="20">
        <v>-0.20277500986537678</v>
      </c>
      <c r="F245" s="20">
        <v>52.791262135922331</v>
      </c>
      <c r="G245" s="20">
        <v>12200</v>
      </c>
      <c r="V245" s="20">
        <v>0.14840132955956423</v>
      </c>
    </row>
    <row r="246" spans="1:22" x14ac:dyDescent="0.35">
      <c r="A246" s="20">
        <v>219</v>
      </c>
      <c r="B246" s="20">
        <v>15213.981044236174</v>
      </c>
      <c r="C246" s="20">
        <v>-13.981044236174057</v>
      </c>
      <c r="D246" s="20">
        <v>-1.2822885298285793E-2</v>
      </c>
      <c r="F246" s="20">
        <v>53.033980582524272</v>
      </c>
      <c r="G246" s="20">
        <v>12200</v>
      </c>
      <c r="V246" s="20">
        <v>0.15515670689104785</v>
      </c>
    </row>
    <row r="247" spans="1:22" x14ac:dyDescent="0.35">
      <c r="A247" s="20">
        <v>220</v>
      </c>
      <c r="B247" s="20">
        <v>9538.1951093677271</v>
      </c>
      <c r="C247" s="20">
        <v>-288.19510936772713</v>
      </c>
      <c r="D247" s="20">
        <v>-0.26432166070884083</v>
      </c>
      <c r="F247" s="20">
        <v>53.276699029126213</v>
      </c>
      <c r="G247" s="20">
        <v>12200</v>
      </c>
      <c r="V247" s="20">
        <v>0.1569621257136059</v>
      </c>
    </row>
    <row r="248" spans="1:22" x14ac:dyDescent="0.35">
      <c r="A248" s="20">
        <v>221</v>
      </c>
      <c r="B248" s="20">
        <v>13589.862036715167</v>
      </c>
      <c r="C248" s="20">
        <v>-189.86203671516705</v>
      </c>
      <c r="D248" s="20">
        <v>-0.1741342834034077</v>
      </c>
      <c r="F248" s="20">
        <v>53.519417475728154</v>
      </c>
      <c r="G248" s="20">
        <v>12300</v>
      </c>
      <c r="V248" s="20">
        <v>0.16000440030266663</v>
      </c>
    </row>
    <row r="249" spans="1:22" x14ac:dyDescent="0.35">
      <c r="A249" s="20">
        <v>222</v>
      </c>
      <c r="B249" s="20">
        <v>15576.796276216226</v>
      </c>
      <c r="C249" s="20">
        <v>423.20372378377397</v>
      </c>
      <c r="D249" s="20">
        <v>0.38814645860614078</v>
      </c>
      <c r="F249" s="20">
        <v>53.762135922330096</v>
      </c>
      <c r="G249" s="20">
        <v>12300</v>
      </c>
      <c r="V249" s="20">
        <v>0.16000440030266663</v>
      </c>
    </row>
    <row r="250" spans="1:22" x14ac:dyDescent="0.35">
      <c r="A250" s="20">
        <v>223</v>
      </c>
      <c r="B250" s="20">
        <v>11062.472240125027</v>
      </c>
      <c r="C250" s="20">
        <v>2637.5277598749726</v>
      </c>
      <c r="D250" s="20">
        <v>2.4190407643811702</v>
      </c>
      <c r="F250" s="20">
        <v>54.004854368932037</v>
      </c>
      <c r="G250" s="20">
        <v>12300</v>
      </c>
      <c r="V250" s="20">
        <v>0.16645080267963183</v>
      </c>
    </row>
    <row r="251" spans="1:22" x14ac:dyDescent="0.35">
      <c r="A251" s="20">
        <v>224</v>
      </c>
      <c r="B251" s="20">
        <v>12058.824962924335</v>
      </c>
      <c r="C251" s="20">
        <v>1141.1750370756654</v>
      </c>
      <c r="D251" s="20">
        <v>1.0466426082700593</v>
      </c>
      <c r="F251" s="20">
        <v>54.247572815533978</v>
      </c>
      <c r="G251" s="20">
        <v>12300</v>
      </c>
      <c r="V251" s="20">
        <v>0.16983967696880645</v>
      </c>
    </row>
    <row r="252" spans="1:22" x14ac:dyDescent="0.35">
      <c r="A252" s="20">
        <v>225</v>
      </c>
      <c r="B252" s="20">
        <v>10395.889739901409</v>
      </c>
      <c r="C252" s="20">
        <v>-1245.8897399014095</v>
      </c>
      <c r="D252" s="20">
        <v>-1.1426829755485226</v>
      </c>
      <c r="F252" s="20">
        <v>54.490291262135926</v>
      </c>
      <c r="G252" s="20">
        <v>12400</v>
      </c>
      <c r="V252" s="20">
        <v>0.21158688618718693</v>
      </c>
    </row>
    <row r="253" spans="1:22" x14ac:dyDescent="0.35">
      <c r="A253" s="20">
        <v>226</v>
      </c>
      <c r="B253" s="20">
        <v>11291.409783569456</v>
      </c>
      <c r="C253" s="20">
        <v>-241.40978356945561</v>
      </c>
      <c r="D253" s="20">
        <v>-0.22141192834407603</v>
      </c>
      <c r="F253" s="20">
        <v>54.733009708737868</v>
      </c>
      <c r="G253" s="20">
        <v>12400</v>
      </c>
      <c r="V253" s="20">
        <v>0.21569778699862924</v>
      </c>
    </row>
    <row r="254" spans="1:22" x14ac:dyDescent="0.35">
      <c r="A254" s="20">
        <v>227</v>
      </c>
      <c r="B254" s="20">
        <v>11291.409783569456</v>
      </c>
      <c r="C254" s="20">
        <v>358.59021643054439</v>
      </c>
      <c r="D254" s="20">
        <v>0.32888539201379746</v>
      </c>
      <c r="F254" s="20">
        <v>54.975728155339809</v>
      </c>
      <c r="G254" s="20">
        <v>12400</v>
      </c>
      <c r="V254" s="20">
        <v>0.21660654322179479</v>
      </c>
    </row>
    <row r="255" spans="1:22" x14ac:dyDescent="0.35">
      <c r="A255" s="20">
        <v>228</v>
      </c>
      <c r="B255" s="20">
        <v>9843.2815311053491</v>
      </c>
      <c r="C255" s="20">
        <v>-93.281531105349131</v>
      </c>
      <c r="D255" s="20">
        <v>-8.5554294343588744E-2</v>
      </c>
      <c r="F255" s="20">
        <v>55.21844660194175</v>
      </c>
      <c r="G255" s="20">
        <v>12400</v>
      </c>
      <c r="V255" s="20">
        <v>0.23114738827053985</v>
      </c>
    </row>
    <row r="256" spans="1:22" x14ac:dyDescent="0.35">
      <c r="A256" s="20">
        <v>229</v>
      </c>
      <c r="B256" s="20">
        <v>9538.1951093677271</v>
      </c>
      <c r="C256" s="20">
        <v>-538.19510936772713</v>
      </c>
      <c r="D256" s="20">
        <v>-0.49361221085795481</v>
      </c>
      <c r="F256" s="20">
        <v>55.461165048543691</v>
      </c>
      <c r="G256" s="20">
        <v>12400</v>
      </c>
      <c r="V256" s="20">
        <v>0.23114738827053985</v>
      </c>
    </row>
    <row r="257" spans="1:22" x14ac:dyDescent="0.35">
      <c r="A257" s="20">
        <v>230</v>
      </c>
      <c r="B257" s="20">
        <v>17154.695305722609</v>
      </c>
      <c r="C257" s="20">
        <v>595.30469427739081</v>
      </c>
      <c r="D257" s="20">
        <v>0.54599096342885212</v>
      </c>
      <c r="F257" s="20">
        <v>55.703883495145632</v>
      </c>
      <c r="G257" s="20">
        <v>12400</v>
      </c>
      <c r="V257" s="20">
        <v>0.25098876362957068</v>
      </c>
    </row>
    <row r="258" spans="1:22" x14ac:dyDescent="0.35">
      <c r="A258" s="20">
        <v>231</v>
      </c>
      <c r="B258" s="20">
        <v>8869.3026532824988</v>
      </c>
      <c r="C258" s="20">
        <v>-69.302653282498795</v>
      </c>
      <c r="D258" s="20">
        <v>-6.3561773991749781E-2</v>
      </c>
      <c r="F258" s="20">
        <v>55.946601941747574</v>
      </c>
      <c r="G258" s="20">
        <v>12400</v>
      </c>
      <c r="V258" s="20">
        <v>0.25948670505896321</v>
      </c>
    </row>
    <row r="259" spans="1:22" x14ac:dyDescent="0.35">
      <c r="A259" s="20">
        <v>232</v>
      </c>
      <c r="B259" s="20">
        <v>10014.820457212089</v>
      </c>
      <c r="C259" s="20">
        <v>585.17954278791149</v>
      </c>
      <c r="D259" s="20">
        <v>0.53670455720738874</v>
      </c>
      <c r="F259" s="20">
        <v>56.189320388349515</v>
      </c>
      <c r="G259" s="20">
        <v>12400</v>
      </c>
      <c r="V259" s="20">
        <v>0.261555897028452</v>
      </c>
    </row>
    <row r="260" spans="1:22" x14ac:dyDescent="0.35">
      <c r="A260" s="20">
        <v>233</v>
      </c>
      <c r="B260" s="20">
        <v>13303.029665686819</v>
      </c>
      <c r="C260" s="20">
        <v>596.9703343131805</v>
      </c>
      <c r="D260" s="20">
        <v>0.5475186255094785</v>
      </c>
      <c r="F260" s="20">
        <v>56.432038834951456</v>
      </c>
      <c r="G260" s="20">
        <v>12500</v>
      </c>
      <c r="V260" s="20">
        <v>0.27375621604433298</v>
      </c>
    </row>
    <row r="261" spans="1:22" x14ac:dyDescent="0.35">
      <c r="A261" s="20">
        <v>234</v>
      </c>
      <c r="B261" s="20">
        <v>11062.472240125027</v>
      </c>
      <c r="C261" s="20">
        <v>1137.5277598749726</v>
      </c>
      <c r="D261" s="20">
        <v>1.0432974634864867</v>
      </c>
      <c r="F261" s="20">
        <v>56.674757281553397</v>
      </c>
      <c r="G261" s="20">
        <v>12500</v>
      </c>
      <c r="V261" s="20">
        <v>0.27623237379011345</v>
      </c>
    </row>
    <row r="262" spans="1:22" x14ac:dyDescent="0.35">
      <c r="A262" s="20">
        <v>235</v>
      </c>
      <c r="B262" s="20">
        <v>13889.358217902136</v>
      </c>
      <c r="C262" s="20">
        <v>410.64178209786405</v>
      </c>
      <c r="D262" s="20">
        <v>0.37662512052572727</v>
      </c>
      <c r="F262" s="20">
        <v>56.917475728155338</v>
      </c>
      <c r="G262" s="20">
        <v>12500</v>
      </c>
      <c r="V262" s="20">
        <v>0.28444681689482021</v>
      </c>
    </row>
    <row r="263" spans="1:22" x14ac:dyDescent="0.35">
      <c r="A263" s="20">
        <v>236</v>
      </c>
      <c r="B263" s="20">
        <v>9684.4064151572311</v>
      </c>
      <c r="C263" s="20">
        <v>-934.40641515723109</v>
      </c>
      <c r="D263" s="20">
        <v>-0.85700224397705149</v>
      </c>
      <c r="F263" s="20">
        <v>57.160194174757279</v>
      </c>
      <c r="G263" s="20">
        <v>12500</v>
      </c>
      <c r="V263" s="20">
        <v>0.28444681689482021</v>
      </c>
    </row>
    <row r="264" spans="1:22" x14ac:dyDescent="0.35">
      <c r="A264" s="20">
        <v>237</v>
      </c>
      <c r="B264" s="20">
        <v>12518.515413553476</v>
      </c>
      <c r="C264" s="20">
        <v>-1718.5154135534758</v>
      </c>
      <c r="D264" s="20">
        <v>-1.576157378453634</v>
      </c>
      <c r="F264" s="20">
        <v>57.402912621359221</v>
      </c>
      <c r="G264" s="20">
        <v>12500</v>
      </c>
      <c r="V264" s="20">
        <v>0.28490890046608169</v>
      </c>
    </row>
    <row r="265" spans="1:22" x14ac:dyDescent="0.35">
      <c r="A265" s="20">
        <v>238</v>
      </c>
      <c r="B265" s="20">
        <v>17154.695305722609</v>
      </c>
      <c r="C265" s="20">
        <v>345.30469427739081</v>
      </c>
      <c r="D265" s="20">
        <v>0.31670041327973814</v>
      </c>
      <c r="F265" s="20">
        <v>57.645631067961169</v>
      </c>
      <c r="G265" s="20">
        <v>12600</v>
      </c>
      <c r="V265" s="20">
        <v>0.2859756596490326</v>
      </c>
    </row>
    <row r="266" spans="1:22" x14ac:dyDescent="0.35">
      <c r="A266" s="20">
        <v>239</v>
      </c>
      <c r="B266" s="20">
        <v>8926.8672879616806</v>
      </c>
      <c r="C266" s="20">
        <v>-576.86728796168063</v>
      </c>
      <c r="D266" s="20">
        <v>-0.52908087127904435</v>
      </c>
      <c r="F266" s="20">
        <v>57.88834951456311</v>
      </c>
      <c r="G266" s="20">
        <v>12600</v>
      </c>
      <c r="V266" s="20">
        <v>0.28870863021423737</v>
      </c>
    </row>
    <row r="267" spans="1:22" x14ac:dyDescent="0.35">
      <c r="A267" s="20">
        <v>240</v>
      </c>
      <c r="B267" s="20">
        <v>12058.824962924335</v>
      </c>
      <c r="C267" s="20">
        <v>-358.82496292433461</v>
      </c>
      <c r="D267" s="20">
        <v>-0.32910069262462438</v>
      </c>
      <c r="F267" s="20">
        <v>58.131067961165051</v>
      </c>
      <c r="G267" s="20">
        <v>12600</v>
      </c>
      <c r="V267" s="20">
        <v>0.30741400705827482</v>
      </c>
    </row>
    <row r="268" spans="1:22" x14ac:dyDescent="0.35">
      <c r="A268" s="20">
        <v>241</v>
      </c>
      <c r="B268" s="20">
        <v>11464.267863170249</v>
      </c>
      <c r="C268" s="20">
        <v>-14.267863170249257</v>
      </c>
      <c r="D268" s="20">
        <v>-1.3085944783034932E-2</v>
      </c>
      <c r="F268" s="20">
        <v>58.373786407766993</v>
      </c>
      <c r="G268" s="20">
        <v>12600</v>
      </c>
      <c r="V268" s="20">
        <v>0.31670041327973814</v>
      </c>
    </row>
    <row r="269" spans="1:22" x14ac:dyDescent="0.35">
      <c r="A269" s="20">
        <v>242</v>
      </c>
      <c r="B269" s="20">
        <v>9283.7639282645778</v>
      </c>
      <c r="C269" s="20">
        <v>-283.76392826457777</v>
      </c>
      <c r="D269" s="20">
        <v>-0.26025754889703495</v>
      </c>
      <c r="F269" s="20">
        <v>58.616504854368934</v>
      </c>
      <c r="G269" s="20">
        <v>12600</v>
      </c>
      <c r="V269" s="20">
        <v>0.31772764160030814</v>
      </c>
    </row>
    <row r="270" spans="1:22" x14ac:dyDescent="0.35">
      <c r="A270" s="20">
        <v>243</v>
      </c>
      <c r="B270" s="20">
        <v>13589.862036715167</v>
      </c>
      <c r="C270" s="20">
        <v>110.13796328483295</v>
      </c>
      <c r="D270" s="20">
        <v>0.10101437677552903</v>
      </c>
      <c r="F270" s="20">
        <v>58.859223300970875</v>
      </c>
      <c r="G270" s="20">
        <v>12600</v>
      </c>
      <c r="V270" s="20">
        <v>0.3228636083301854</v>
      </c>
    </row>
    <row r="271" spans="1:22" x14ac:dyDescent="0.35">
      <c r="A271" s="20">
        <v>244</v>
      </c>
      <c r="B271" s="20">
        <v>11847.975452847688</v>
      </c>
      <c r="C271" s="20">
        <v>252.02454715231215</v>
      </c>
      <c r="D271" s="20">
        <v>0.23114738827053985</v>
      </c>
      <c r="F271" s="20">
        <v>59.101941747572816</v>
      </c>
      <c r="G271" s="20">
        <v>12600</v>
      </c>
      <c r="V271" s="20">
        <v>0.32819290627574627</v>
      </c>
    </row>
    <row r="272" spans="1:22" x14ac:dyDescent="0.35">
      <c r="A272" s="20">
        <v>245</v>
      </c>
      <c r="B272" s="20">
        <v>9404.6476137368445</v>
      </c>
      <c r="C272" s="20">
        <v>-854.64761373684451</v>
      </c>
      <c r="D272" s="20">
        <v>-0.78385048614939401</v>
      </c>
      <c r="F272" s="20">
        <v>59.344660194174757</v>
      </c>
      <c r="G272" s="20">
        <v>12700</v>
      </c>
      <c r="V272" s="20">
        <v>0.32888539201379746</v>
      </c>
    </row>
    <row r="273" spans="1:22" x14ac:dyDescent="0.35">
      <c r="A273" s="20">
        <v>246</v>
      </c>
      <c r="B273" s="20">
        <v>10395.889739901409</v>
      </c>
      <c r="C273" s="20">
        <v>1304.1102600985905</v>
      </c>
      <c r="D273" s="20">
        <v>1.1960806359724396</v>
      </c>
      <c r="F273" s="20">
        <v>59.587378640776699</v>
      </c>
      <c r="G273" s="20">
        <v>12700</v>
      </c>
      <c r="V273" s="20">
        <v>0.33936103136023904</v>
      </c>
    </row>
    <row r="274" spans="1:22" x14ac:dyDescent="0.35">
      <c r="A274" s="20">
        <v>247</v>
      </c>
      <c r="B274" s="20">
        <v>8789.8548585383778</v>
      </c>
      <c r="C274" s="20">
        <v>760.14514146162219</v>
      </c>
      <c r="D274" s="20">
        <v>0.69717639071564552</v>
      </c>
      <c r="F274" s="20">
        <v>59.83009708737864</v>
      </c>
      <c r="G274" s="20">
        <v>12700</v>
      </c>
      <c r="V274" s="20">
        <v>0.34039456583289707</v>
      </c>
    </row>
    <row r="275" spans="1:22" x14ac:dyDescent="0.35">
      <c r="A275" s="20">
        <v>248</v>
      </c>
      <c r="B275" s="20">
        <v>10014.820457212089</v>
      </c>
      <c r="C275" s="20">
        <v>-464.82045721208851</v>
      </c>
      <c r="D275" s="20">
        <v>-0.42631575341888983</v>
      </c>
      <c r="F275" s="20">
        <v>60.072815533980581</v>
      </c>
      <c r="G275" s="20">
        <v>12700</v>
      </c>
      <c r="V275" s="20">
        <v>0.34270498368921626</v>
      </c>
    </row>
    <row r="276" spans="1:22" x14ac:dyDescent="0.35">
      <c r="A276" s="20">
        <v>249</v>
      </c>
      <c r="B276" s="20">
        <v>9684.4064151572311</v>
      </c>
      <c r="C276" s="20">
        <v>-634.40641515723109</v>
      </c>
      <c r="D276" s="20">
        <v>-0.5818535837981148</v>
      </c>
      <c r="F276" s="20">
        <v>60.315533980582522</v>
      </c>
      <c r="G276" s="20">
        <v>12700</v>
      </c>
      <c r="V276" s="20">
        <v>0.36189377261987327</v>
      </c>
    </row>
    <row r="277" spans="1:22" x14ac:dyDescent="0.35">
      <c r="A277" s="20">
        <v>250</v>
      </c>
      <c r="B277" s="20">
        <v>11464.267863170249</v>
      </c>
      <c r="C277" s="20">
        <v>-14.267863170249257</v>
      </c>
      <c r="D277" s="20">
        <v>-1.3085944783034932E-2</v>
      </c>
      <c r="F277" s="20">
        <v>60.558252427184463</v>
      </c>
      <c r="G277" s="20">
        <v>12700</v>
      </c>
      <c r="V277" s="20">
        <v>0.36952856433533282</v>
      </c>
    </row>
    <row r="278" spans="1:22" x14ac:dyDescent="0.35">
      <c r="A278" s="20">
        <v>251</v>
      </c>
      <c r="B278" s="20">
        <v>15576.796276216226</v>
      </c>
      <c r="C278" s="20">
        <v>2673.203723783774</v>
      </c>
      <c r="D278" s="20">
        <v>2.4517614099481664</v>
      </c>
      <c r="F278" s="20">
        <v>60.800970873786412</v>
      </c>
      <c r="G278" s="20">
        <v>12700</v>
      </c>
      <c r="V278" s="20">
        <v>0.3706346554356294</v>
      </c>
    </row>
    <row r="279" spans="1:22" x14ac:dyDescent="0.35">
      <c r="A279" s="20">
        <v>252</v>
      </c>
      <c r="B279" s="20">
        <v>13303.029665686819</v>
      </c>
      <c r="C279" s="20">
        <v>1396.9703343131805</v>
      </c>
      <c r="D279" s="20">
        <v>1.281248385986643</v>
      </c>
      <c r="F279" s="20">
        <v>61.043689320388353</v>
      </c>
      <c r="G279" s="20">
        <v>12700</v>
      </c>
      <c r="V279" s="20">
        <v>0.37662512052572727</v>
      </c>
    </row>
    <row r="280" spans="1:22" x14ac:dyDescent="0.35">
      <c r="A280" s="20">
        <v>253</v>
      </c>
      <c r="B280" s="20">
        <v>8997.0957327994784</v>
      </c>
      <c r="C280" s="20">
        <v>1452.9042672005216</v>
      </c>
      <c r="D280" s="20">
        <v>1.3325488749616115</v>
      </c>
      <c r="F280" s="20">
        <v>61.286407766990294</v>
      </c>
      <c r="G280" s="20">
        <v>12800</v>
      </c>
      <c r="V280" s="20">
        <v>0.37662512052572727</v>
      </c>
    </row>
    <row r="281" spans="1:22" x14ac:dyDescent="0.35">
      <c r="A281" s="20">
        <v>254</v>
      </c>
      <c r="B281" s="20">
        <v>18471.089584517882</v>
      </c>
      <c r="C281" s="20">
        <v>-2771.089584517882</v>
      </c>
      <c r="D281" s="20">
        <v>-2.5415386213863389</v>
      </c>
      <c r="F281" s="20">
        <v>61.529126213592235</v>
      </c>
      <c r="G281" s="20">
        <v>12800</v>
      </c>
      <c r="V281" s="20">
        <v>0.38116672682816377</v>
      </c>
    </row>
    <row r="282" spans="1:22" x14ac:dyDescent="0.35">
      <c r="A282" s="20">
        <v>255</v>
      </c>
      <c r="B282" s="20">
        <v>10199.02319347744</v>
      </c>
      <c r="C282" s="20">
        <v>1050.9768065225599</v>
      </c>
      <c r="D282" s="20">
        <v>0.96391620064606653</v>
      </c>
      <c r="F282" s="20">
        <v>61.771844660194176</v>
      </c>
      <c r="G282" s="20">
        <v>12900</v>
      </c>
      <c r="V282" s="20">
        <v>0.38175599152048406</v>
      </c>
    </row>
    <row r="283" spans="1:22" x14ac:dyDescent="0.35">
      <c r="A283" s="20">
        <v>256</v>
      </c>
      <c r="B283" s="20">
        <v>15576.796276216226</v>
      </c>
      <c r="C283" s="20">
        <v>523.20372378377397</v>
      </c>
      <c r="D283" s="20">
        <v>0.47986267866578636</v>
      </c>
      <c r="F283" s="20">
        <v>62.014563106796118</v>
      </c>
      <c r="G283" s="20">
        <v>13000</v>
      </c>
      <c r="V283" s="20">
        <v>0.38814645860614078</v>
      </c>
    </row>
    <row r="284" spans="1:22" x14ac:dyDescent="0.35">
      <c r="A284" s="20">
        <v>257</v>
      </c>
      <c r="B284" s="20">
        <v>12282.338283159595</v>
      </c>
      <c r="C284" s="20">
        <v>-1282.3382831595954</v>
      </c>
      <c r="D284" s="20">
        <v>-1.1761122016917356</v>
      </c>
      <c r="F284" s="20">
        <v>62.257281553398059</v>
      </c>
      <c r="G284" s="20">
        <v>13000</v>
      </c>
      <c r="V284" s="20">
        <v>0.41457982838983098</v>
      </c>
    </row>
    <row r="285" spans="1:22" x14ac:dyDescent="0.35">
      <c r="A285" s="20">
        <v>258</v>
      </c>
      <c r="B285" s="20">
        <v>8926.8672879616806</v>
      </c>
      <c r="C285" s="20">
        <v>-76.867287961680631</v>
      </c>
      <c r="D285" s="20">
        <v>-7.0499770980816459E-2</v>
      </c>
      <c r="F285" s="20">
        <v>62.5</v>
      </c>
      <c r="G285" s="20">
        <v>13000</v>
      </c>
      <c r="V285" s="20">
        <v>0.427686441270548</v>
      </c>
    </row>
    <row r="286" spans="1:22" x14ac:dyDescent="0.35">
      <c r="A286" s="20">
        <v>259</v>
      </c>
      <c r="B286" s="20">
        <v>8824.4018287619347</v>
      </c>
      <c r="C286" s="20">
        <v>1225.5981712380653</v>
      </c>
      <c r="D286" s="20">
        <v>1.1240723157796959</v>
      </c>
      <c r="F286" s="20">
        <v>62.742718446601941</v>
      </c>
      <c r="G286" s="20">
        <v>13100</v>
      </c>
      <c r="V286" s="20">
        <v>0.43393943934723422</v>
      </c>
    </row>
    <row r="287" spans="1:22" x14ac:dyDescent="0.35">
      <c r="A287" s="20">
        <v>260</v>
      </c>
      <c r="B287" s="20">
        <v>13028.861104817088</v>
      </c>
      <c r="C287" s="20">
        <v>1171.1388951829122</v>
      </c>
      <c r="D287" s="20">
        <v>1.0741243263100617</v>
      </c>
      <c r="F287" s="20">
        <v>62.985436893203882</v>
      </c>
      <c r="G287" s="20">
        <v>13100</v>
      </c>
      <c r="V287" s="20">
        <v>0.44549515551519298</v>
      </c>
    </row>
    <row r="288" spans="1:22" x14ac:dyDescent="0.35">
      <c r="A288" s="20">
        <v>261</v>
      </c>
      <c r="B288" s="20">
        <v>12058.824962924335</v>
      </c>
      <c r="C288" s="20">
        <v>941.17503707566539</v>
      </c>
      <c r="D288" s="20">
        <v>0.86321016815076812</v>
      </c>
      <c r="F288" s="20">
        <v>63.228155339805824</v>
      </c>
      <c r="G288" s="20">
        <v>13100</v>
      </c>
      <c r="V288" s="20">
        <v>0.46235087549527498</v>
      </c>
    </row>
    <row r="289" spans="1:22" x14ac:dyDescent="0.35">
      <c r="A289" s="20">
        <v>262</v>
      </c>
      <c r="B289" s="20">
        <v>12767.356354105974</v>
      </c>
      <c r="C289" s="20">
        <v>-817.35635410597388</v>
      </c>
      <c r="D289" s="20">
        <v>-0.74964835240333094</v>
      </c>
      <c r="F289" s="20">
        <v>63.470873786407765</v>
      </c>
      <c r="G289" s="20">
        <v>13200</v>
      </c>
      <c r="V289" s="20">
        <v>0.46787925701411137</v>
      </c>
    </row>
    <row r="290" spans="1:22" x14ac:dyDescent="0.35">
      <c r="A290" s="20">
        <v>263</v>
      </c>
      <c r="B290" s="20">
        <v>16340.418170652181</v>
      </c>
      <c r="C290" s="20">
        <v>909.58182934781871</v>
      </c>
      <c r="D290" s="20">
        <v>0.83423407222719526</v>
      </c>
      <c r="F290" s="20">
        <v>63.713592233009706</v>
      </c>
      <c r="G290" s="20">
        <v>13200</v>
      </c>
      <c r="V290" s="20">
        <v>0.47979754937705699</v>
      </c>
    </row>
    <row r="291" spans="1:22" x14ac:dyDescent="0.35">
      <c r="A291" s="20">
        <v>264</v>
      </c>
      <c r="B291" s="20">
        <v>11291.409783569456</v>
      </c>
      <c r="C291" s="20">
        <v>1108.5902164305444</v>
      </c>
      <c r="D291" s="20">
        <v>1.0167570424611392</v>
      </c>
      <c r="F291" s="20">
        <v>63.956310679611654</v>
      </c>
      <c r="G291" s="20">
        <v>13200</v>
      </c>
      <c r="V291" s="20">
        <v>0.47986267866578636</v>
      </c>
    </row>
    <row r="292" spans="1:22" x14ac:dyDescent="0.35">
      <c r="A292" s="20">
        <v>265</v>
      </c>
      <c r="B292" s="20">
        <v>11570.179624400524</v>
      </c>
      <c r="C292" s="20">
        <v>1029.8203755994764</v>
      </c>
      <c r="D292" s="20">
        <v>0.94451232190388434</v>
      </c>
      <c r="F292" s="20">
        <v>64.199029126213588</v>
      </c>
      <c r="G292" s="20">
        <v>13200</v>
      </c>
      <c r="V292" s="20">
        <v>0.47986267866578636</v>
      </c>
    </row>
    <row r="293" spans="1:22" x14ac:dyDescent="0.35">
      <c r="A293" s="20">
        <v>266</v>
      </c>
      <c r="B293" s="20">
        <v>16340.418170652181</v>
      </c>
      <c r="C293" s="20">
        <v>2659.5818293478187</v>
      </c>
      <c r="D293" s="20">
        <v>2.4392679232709931</v>
      </c>
      <c r="F293" s="20">
        <v>64.44174757281553</v>
      </c>
      <c r="G293" s="20">
        <v>13200</v>
      </c>
      <c r="V293" s="20">
        <v>0.48205877536217678</v>
      </c>
    </row>
    <row r="294" spans="1:22" x14ac:dyDescent="0.35">
      <c r="A294" s="20">
        <v>267</v>
      </c>
      <c r="B294" s="20">
        <v>17580.829588495748</v>
      </c>
      <c r="C294" s="20">
        <v>1919.1704115042521</v>
      </c>
      <c r="D294" s="20">
        <v>1.7601905579348454</v>
      </c>
      <c r="F294" s="20">
        <v>64.684466019417471</v>
      </c>
      <c r="G294" s="20">
        <v>13300</v>
      </c>
      <c r="V294" s="20">
        <v>0.48593122160565649</v>
      </c>
    </row>
    <row r="295" spans="1:22" x14ac:dyDescent="0.35">
      <c r="A295" s="20">
        <v>268</v>
      </c>
      <c r="B295" s="20">
        <v>9404.6476137368445</v>
      </c>
      <c r="C295" s="20">
        <v>845.35238626315549</v>
      </c>
      <c r="D295" s="20">
        <v>0.77532525486458082</v>
      </c>
      <c r="F295" s="20">
        <v>64.927184466019412</v>
      </c>
      <c r="G295" s="20">
        <v>13300</v>
      </c>
      <c r="V295" s="20">
        <v>0.48673554636612365</v>
      </c>
    </row>
    <row r="296" spans="1:22" x14ac:dyDescent="0.35">
      <c r="A296" s="20">
        <v>269</v>
      </c>
      <c r="B296" s="20">
        <v>9538.1951093677271</v>
      </c>
      <c r="C296" s="20">
        <v>-588.19510936772713</v>
      </c>
      <c r="D296" s="20">
        <v>-0.53947032088777758</v>
      </c>
      <c r="F296" s="20">
        <v>65.169902912621353</v>
      </c>
      <c r="G296" s="20">
        <v>13300</v>
      </c>
      <c r="V296" s="20">
        <v>0.4900560744519003</v>
      </c>
    </row>
    <row r="297" spans="1:22" x14ac:dyDescent="0.35">
      <c r="A297" s="20">
        <v>270</v>
      </c>
      <c r="B297" s="20">
        <v>8997.0957327994784</v>
      </c>
      <c r="C297" s="20">
        <v>-497.09573279947836</v>
      </c>
      <c r="D297" s="20">
        <v>-0.45591741620147735</v>
      </c>
      <c r="F297" s="20">
        <v>65.412621359223309</v>
      </c>
      <c r="G297" s="20">
        <v>13400</v>
      </c>
      <c r="V297" s="20">
        <v>0.4963452879121858</v>
      </c>
    </row>
    <row r="298" spans="1:22" x14ac:dyDescent="0.35">
      <c r="A298" s="20">
        <v>271</v>
      </c>
      <c r="B298" s="20">
        <v>8869.3026532824988</v>
      </c>
      <c r="C298" s="20">
        <v>230.6973467175012</v>
      </c>
      <c r="D298" s="20">
        <v>0.21158688618718693</v>
      </c>
      <c r="F298" s="20">
        <v>65.65533980582525</v>
      </c>
      <c r="G298" s="20">
        <v>13400</v>
      </c>
      <c r="V298" s="20">
        <v>0.4963452879121858</v>
      </c>
    </row>
    <row r="299" spans="1:22" x14ac:dyDescent="0.35">
      <c r="A299" s="20">
        <v>272</v>
      </c>
      <c r="B299" s="20">
        <v>9175.5440529509269</v>
      </c>
      <c r="C299" s="20">
        <v>-1175.5440529509269</v>
      </c>
      <c r="D299" s="20">
        <v>-1.0781645705025487</v>
      </c>
      <c r="F299" s="20">
        <v>65.898058252427191</v>
      </c>
      <c r="G299" s="20">
        <v>13400</v>
      </c>
      <c r="V299" s="20">
        <v>0.4963452879121858</v>
      </c>
    </row>
    <row r="300" spans="1:22" x14ac:dyDescent="0.35">
      <c r="A300" s="20">
        <v>273</v>
      </c>
      <c r="B300" s="20">
        <v>13028.861104817088</v>
      </c>
      <c r="C300" s="20">
        <v>-528.86110481708783</v>
      </c>
      <c r="D300" s="20">
        <v>-0.48505141470391311</v>
      </c>
      <c r="F300" s="20">
        <v>66.140776699029132</v>
      </c>
      <c r="G300" s="20">
        <v>13400</v>
      </c>
      <c r="V300" s="20">
        <v>0.50533510034783868</v>
      </c>
    </row>
    <row r="301" spans="1:22" x14ac:dyDescent="0.35">
      <c r="A301" s="20">
        <v>274</v>
      </c>
      <c r="B301" s="20">
        <v>10014.820457212089</v>
      </c>
      <c r="C301" s="20">
        <v>2485.1795427879115</v>
      </c>
      <c r="D301" s="20">
        <v>2.2793127383406548</v>
      </c>
      <c r="F301" s="20">
        <v>66.383495145631073</v>
      </c>
      <c r="G301" s="20">
        <v>13400</v>
      </c>
      <c r="V301" s="20">
        <v>0.51799918036335135</v>
      </c>
    </row>
    <row r="302" spans="1:22" x14ac:dyDescent="0.35">
      <c r="A302" s="20">
        <v>275</v>
      </c>
      <c r="B302" s="20">
        <v>12058.824962924335</v>
      </c>
      <c r="C302" s="20">
        <v>-208.82496292433461</v>
      </c>
      <c r="D302" s="20">
        <v>-0.19152636253515601</v>
      </c>
      <c r="F302" s="20">
        <v>66.626213592233015</v>
      </c>
      <c r="G302" s="20">
        <v>13400</v>
      </c>
      <c r="V302" s="20">
        <v>0.53591418448172312</v>
      </c>
    </row>
    <row r="303" spans="1:22" x14ac:dyDescent="0.35">
      <c r="A303" s="20">
        <v>276</v>
      </c>
      <c r="B303" s="20">
        <v>15213.981044236174</v>
      </c>
      <c r="C303" s="20">
        <v>-313.98104423617406</v>
      </c>
      <c r="D303" s="20">
        <v>-0.28797154547722253</v>
      </c>
      <c r="F303" s="20">
        <v>66.868932038834956</v>
      </c>
      <c r="G303" s="20">
        <v>13400</v>
      </c>
      <c r="V303" s="20">
        <v>0.53670455720738874</v>
      </c>
    </row>
    <row r="304" spans="1:22" x14ac:dyDescent="0.35">
      <c r="A304" s="20">
        <v>277</v>
      </c>
      <c r="B304" s="20">
        <v>11649.789752929661</v>
      </c>
      <c r="C304" s="20">
        <v>750.21024707033939</v>
      </c>
      <c r="D304" s="20">
        <v>0.6880644811130433</v>
      </c>
      <c r="F304" s="20">
        <v>67.111650485436897</v>
      </c>
      <c r="G304" s="20">
        <v>13400</v>
      </c>
      <c r="V304" s="20">
        <v>0.5374744350595877</v>
      </c>
    </row>
    <row r="305" spans="1:22" x14ac:dyDescent="0.35">
      <c r="A305" s="20">
        <v>278</v>
      </c>
      <c r="B305" s="20">
        <v>12282.338283159595</v>
      </c>
      <c r="C305" s="20">
        <v>-1282.3382831595954</v>
      </c>
      <c r="D305" s="20">
        <v>-1.1761122016917356</v>
      </c>
      <c r="F305" s="20">
        <v>67.354368932038838</v>
      </c>
      <c r="G305" s="20">
        <v>13400</v>
      </c>
      <c r="V305" s="20">
        <v>0.53928695215172073</v>
      </c>
    </row>
    <row r="306" spans="1:22" x14ac:dyDescent="0.35">
      <c r="A306" s="20">
        <v>279</v>
      </c>
      <c r="B306" s="20">
        <v>10014.820457212089</v>
      </c>
      <c r="C306" s="20">
        <v>285.17954278791149</v>
      </c>
      <c r="D306" s="20">
        <v>0.261555897028452</v>
      </c>
      <c r="F306" s="20">
        <v>67.597087378640779</v>
      </c>
      <c r="G306" s="20">
        <v>13500</v>
      </c>
      <c r="V306" s="20">
        <v>0.54599096342885212</v>
      </c>
    </row>
    <row r="307" spans="1:22" x14ac:dyDescent="0.35">
      <c r="A307" s="20">
        <v>280</v>
      </c>
      <c r="B307" s="20">
        <v>10983.685054843721</v>
      </c>
      <c r="C307" s="20">
        <v>466.31494515627855</v>
      </c>
      <c r="D307" s="20">
        <v>0.427686441270548</v>
      </c>
      <c r="F307" s="20">
        <v>67.839805825242721</v>
      </c>
      <c r="G307" s="20">
        <v>13500</v>
      </c>
      <c r="V307" s="20">
        <v>0.5475186255094785</v>
      </c>
    </row>
    <row r="308" spans="1:22" x14ac:dyDescent="0.35">
      <c r="A308" s="20">
        <v>281</v>
      </c>
      <c r="B308" s="20">
        <v>13028.861104817088</v>
      </c>
      <c r="C308" s="20">
        <v>671.13889518291217</v>
      </c>
      <c r="D308" s="20">
        <v>0.61554322601183376</v>
      </c>
      <c r="F308" s="20">
        <v>68.082524271844662</v>
      </c>
      <c r="G308" s="20">
        <v>13600</v>
      </c>
      <c r="V308" s="20">
        <v>0.55645924607393027</v>
      </c>
    </row>
    <row r="309" spans="1:22" x14ac:dyDescent="0.35">
      <c r="A309" s="20">
        <v>282</v>
      </c>
      <c r="B309" s="20">
        <v>8997.0957327994784</v>
      </c>
      <c r="C309" s="20">
        <v>-447.09573279947836</v>
      </c>
      <c r="D309" s="20">
        <v>-0.41005930617165454</v>
      </c>
      <c r="F309" s="20">
        <v>68.325242718446603</v>
      </c>
      <c r="G309" s="20">
        <v>13600</v>
      </c>
      <c r="V309" s="20">
        <v>0.58806150797183143</v>
      </c>
    </row>
    <row r="310" spans="1:22" x14ac:dyDescent="0.35">
      <c r="A310" s="20">
        <v>283</v>
      </c>
      <c r="B310" s="20">
        <v>8869.3026532824988</v>
      </c>
      <c r="C310" s="20">
        <v>-469.3026532824988</v>
      </c>
      <c r="D310" s="20">
        <v>-0.43042665423033211</v>
      </c>
      <c r="F310" s="20">
        <v>68.567961165048544</v>
      </c>
      <c r="G310" s="20">
        <v>13600</v>
      </c>
      <c r="V310" s="20">
        <v>0.59189281474528965</v>
      </c>
    </row>
    <row r="311" spans="1:22" x14ac:dyDescent="0.35">
      <c r="A311" s="20">
        <v>284</v>
      </c>
      <c r="B311" s="20">
        <v>11291.409783569456</v>
      </c>
      <c r="C311" s="20">
        <v>-341.40978356945561</v>
      </c>
      <c r="D311" s="20">
        <v>-0.31312814840372161</v>
      </c>
      <c r="F311" s="20">
        <v>68.810679611650485</v>
      </c>
      <c r="G311" s="20">
        <v>13700</v>
      </c>
      <c r="V311" s="20">
        <v>0.59801226850912215</v>
      </c>
    </row>
    <row r="312" spans="1:22" x14ac:dyDescent="0.35">
      <c r="A312" s="20">
        <v>285</v>
      </c>
      <c r="B312" s="20">
        <v>9843.2815311053491</v>
      </c>
      <c r="C312" s="20">
        <v>-843.28153110534913</v>
      </c>
      <c r="D312" s="20">
        <v>-0.77342594479093052</v>
      </c>
      <c r="F312" s="20">
        <v>69.053398058252426</v>
      </c>
      <c r="G312" s="20">
        <v>13700</v>
      </c>
      <c r="V312" s="20">
        <v>0.60403405219273421</v>
      </c>
    </row>
    <row r="313" spans="1:22" x14ac:dyDescent="0.35">
      <c r="A313" s="20">
        <v>286</v>
      </c>
      <c r="B313" s="20">
        <v>9283.7639282645778</v>
      </c>
      <c r="C313" s="20">
        <v>1416.2360717354222</v>
      </c>
      <c r="D313" s="20">
        <v>1.2989181921169399</v>
      </c>
      <c r="F313" s="20">
        <v>69.296116504854368</v>
      </c>
      <c r="G313" s="20">
        <v>13700</v>
      </c>
      <c r="V313" s="20">
        <v>0.61338385078779345</v>
      </c>
    </row>
    <row r="314" spans="1:22" x14ac:dyDescent="0.35">
      <c r="A314" s="20">
        <v>287</v>
      </c>
      <c r="B314" s="20">
        <v>21445.801016391084</v>
      </c>
      <c r="C314" s="20">
        <v>2054.198983608916</v>
      </c>
      <c r="D314" s="20">
        <v>1.8840336602697563</v>
      </c>
      <c r="F314" s="20">
        <v>69.538834951456309</v>
      </c>
      <c r="G314" s="20">
        <v>13700</v>
      </c>
      <c r="V314" s="20">
        <v>0.61373780718927573</v>
      </c>
    </row>
    <row r="315" spans="1:22" x14ac:dyDescent="0.35">
      <c r="A315" s="20">
        <v>288</v>
      </c>
      <c r="B315" s="20">
        <v>8997.0957327994784</v>
      </c>
      <c r="C315" s="20">
        <v>-1497.0957327994784</v>
      </c>
      <c r="D315" s="20">
        <v>-1.3730796167979331</v>
      </c>
      <c r="F315" s="20">
        <v>69.78155339805825</v>
      </c>
      <c r="G315" s="20">
        <v>13700</v>
      </c>
      <c r="V315" s="20">
        <v>0.61554322601183376</v>
      </c>
    </row>
    <row r="316" spans="1:22" x14ac:dyDescent="0.35">
      <c r="A316" s="20">
        <v>289</v>
      </c>
      <c r="B316" s="20">
        <v>9283.7639282645778</v>
      </c>
      <c r="C316" s="20">
        <v>-283.76392826457777</v>
      </c>
      <c r="D316" s="20">
        <v>-0.26025754889703495</v>
      </c>
      <c r="F316" s="20">
        <v>70.024271844660191</v>
      </c>
      <c r="G316" s="20">
        <v>13700</v>
      </c>
      <c r="V316" s="20">
        <v>0.64919967648450583</v>
      </c>
    </row>
    <row r="317" spans="1:22" x14ac:dyDescent="0.35">
      <c r="A317" s="20">
        <v>290</v>
      </c>
      <c r="B317" s="20">
        <v>14526.34201075192</v>
      </c>
      <c r="C317" s="20">
        <v>-26.342010751919588</v>
      </c>
      <c r="D317" s="20">
        <v>-2.4159896549366067E-2</v>
      </c>
      <c r="F317" s="20">
        <v>70.266990291262132</v>
      </c>
      <c r="G317" s="20">
        <v>13700</v>
      </c>
      <c r="V317" s="20">
        <v>0.66329511878507752</v>
      </c>
    </row>
    <row r="318" spans="1:22" x14ac:dyDescent="0.35">
      <c r="A318" s="20">
        <v>291</v>
      </c>
      <c r="B318" s="20">
        <v>8997.0957327994784</v>
      </c>
      <c r="C318" s="20">
        <v>-1547.0957327994784</v>
      </c>
      <c r="D318" s="20">
        <v>-1.4189377268277559</v>
      </c>
      <c r="F318" s="20">
        <v>70.509708737864074</v>
      </c>
      <c r="G318" s="20">
        <v>13700</v>
      </c>
      <c r="V318" s="20">
        <v>0.66679343885968911</v>
      </c>
    </row>
    <row r="319" spans="1:22" x14ac:dyDescent="0.35">
      <c r="A319" s="20">
        <v>292</v>
      </c>
      <c r="B319" s="20">
        <v>12767.356354105974</v>
      </c>
      <c r="C319" s="20">
        <v>-917.35635410597388</v>
      </c>
      <c r="D319" s="20">
        <v>-0.84136457246297647</v>
      </c>
      <c r="F319" s="20">
        <v>70.752427184466015</v>
      </c>
      <c r="G319" s="20">
        <v>13700</v>
      </c>
      <c r="V319" s="20">
        <v>0.6880644811130433</v>
      </c>
    </row>
    <row r="320" spans="1:22" x14ac:dyDescent="0.35">
      <c r="A320" s="20">
        <v>293</v>
      </c>
      <c r="B320" s="20">
        <v>9283.7639282645778</v>
      </c>
      <c r="C320" s="20">
        <v>-883.76392826457777</v>
      </c>
      <c r="D320" s="20">
        <v>-0.81055486925490838</v>
      </c>
      <c r="F320" s="20">
        <v>70.995145631067956</v>
      </c>
      <c r="G320" s="20">
        <v>13700</v>
      </c>
      <c r="V320" s="20">
        <v>0.69403357616339867</v>
      </c>
    </row>
    <row r="321" spans="1:22" x14ac:dyDescent="0.35">
      <c r="A321" s="20">
        <v>294</v>
      </c>
      <c r="B321" s="20">
        <v>11847.975452847688</v>
      </c>
      <c r="C321" s="20">
        <v>452.02454715231215</v>
      </c>
      <c r="D321" s="20">
        <v>0.41457982838983098</v>
      </c>
      <c r="F321" s="20">
        <v>71.237864077669897</v>
      </c>
      <c r="G321" s="20">
        <v>13900</v>
      </c>
      <c r="V321" s="20">
        <v>0.69717639071564552</v>
      </c>
    </row>
    <row r="322" spans="1:22" x14ac:dyDescent="0.35">
      <c r="A322" s="20">
        <v>295</v>
      </c>
      <c r="B322" s="20">
        <v>13889.358217902136</v>
      </c>
      <c r="C322" s="20">
        <v>310.64178209786405</v>
      </c>
      <c r="D322" s="20">
        <v>0.28490890046608169</v>
      </c>
      <c r="F322" s="20">
        <v>71.480582524271838</v>
      </c>
      <c r="G322" s="20">
        <v>13900</v>
      </c>
      <c r="V322" s="20">
        <v>0.72090687517887886</v>
      </c>
    </row>
    <row r="323" spans="1:22" x14ac:dyDescent="0.35">
      <c r="A323" s="20">
        <v>296</v>
      </c>
      <c r="B323" s="20">
        <v>9843.2815311053491</v>
      </c>
      <c r="C323" s="20">
        <v>756.71846889465087</v>
      </c>
      <c r="D323" s="20">
        <v>0.69403357616339867</v>
      </c>
      <c r="F323" s="20">
        <v>71.723300970873794</v>
      </c>
      <c r="G323" s="20">
        <v>13900</v>
      </c>
      <c r="V323" s="20">
        <v>0.74302791719304806</v>
      </c>
    </row>
    <row r="324" spans="1:22" x14ac:dyDescent="0.35">
      <c r="A324" s="20">
        <v>297</v>
      </c>
      <c r="B324" s="20">
        <v>11291.409783569456</v>
      </c>
      <c r="C324" s="20">
        <v>58.590216430544388</v>
      </c>
      <c r="D324" s="20">
        <v>5.3736731834860711E-2</v>
      </c>
      <c r="F324" s="20">
        <v>71.966019417475735</v>
      </c>
      <c r="G324" s="20">
        <v>14000</v>
      </c>
      <c r="V324" s="20">
        <v>0.7434900007643096</v>
      </c>
    </row>
    <row r="325" spans="1:22" x14ac:dyDescent="0.35">
      <c r="A325" s="20">
        <v>298</v>
      </c>
      <c r="B325" s="20">
        <v>19412.00482117448</v>
      </c>
      <c r="C325" s="20">
        <v>1337.9951788255203</v>
      </c>
      <c r="D325" s="20">
        <v>1.2271586025990626</v>
      </c>
      <c r="F325" s="20">
        <v>72.208737864077676</v>
      </c>
      <c r="G325" s="20">
        <v>14100</v>
      </c>
      <c r="V325" s="20">
        <v>0.7434900007643096</v>
      </c>
    </row>
    <row r="326" spans="1:22" x14ac:dyDescent="0.35">
      <c r="A326" s="20">
        <v>299</v>
      </c>
      <c r="B326" s="20">
        <v>15576.796276216226</v>
      </c>
      <c r="C326" s="20">
        <v>-1276.796276216226</v>
      </c>
      <c r="D326" s="20">
        <v>-1.1710292824078341</v>
      </c>
      <c r="F326" s="20">
        <v>72.451456310679617</v>
      </c>
      <c r="G326" s="20">
        <v>14200</v>
      </c>
      <c r="V326" s="20">
        <v>0.75615983069036286</v>
      </c>
    </row>
    <row r="327" spans="1:22" x14ac:dyDescent="0.35">
      <c r="A327" s="20">
        <v>300</v>
      </c>
      <c r="B327" s="20">
        <v>10605.420096483998</v>
      </c>
      <c r="C327" s="20">
        <v>394.57990351600165</v>
      </c>
      <c r="D327" s="20">
        <v>0.36189377261987327</v>
      </c>
      <c r="F327" s="20">
        <v>72.694174757281559</v>
      </c>
      <c r="G327" s="20">
        <v>14200</v>
      </c>
      <c r="V327" s="20">
        <v>0.77461676288827841</v>
      </c>
    </row>
    <row r="328" spans="1:22" x14ac:dyDescent="0.35">
      <c r="A328" s="20">
        <v>301</v>
      </c>
      <c r="B328" s="20">
        <v>12282.338283159595</v>
      </c>
      <c r="C328" s="20">
        <v>17.661716840404551</v>
      </c>
      <c r="D328" s="20">
        <v>1.6198659083656919E-2</v>
      </c>
      <c r="F328" s="20">
        <v>72.9368932038835</v>
      </c>
      <c r="G328" s="20">
        <v>14200</v>
      </c>
      <c r="V328" s="20">
        <v>0.77532525486458082</v>
      </c>
    </row>
    <row r="329" spans="1:22" x14ac:dyDescent="0.35">
      <c r="A329" s="20">
        <v>302</v>
      </c>
      <c r="B329" s="20">
        <v>18019.627681427504</v>
      </c>
      <c r="C329" s="20">
        <v>-1819.6276814275043</v>
      </c>
      <c r="D329" s="20">
        <v>-1.6688937285642764</v>
      </c>
      <c r="F329" s="20">
        <v>73.179611650485441</v>
      </c>
      <c r="G329" s="20">
        <v>14200</v>
      </c>
      <c r="V329" s="20">
        <v>0.77978070117268883</v>
      </c>
    </row>
    <row r="330" spans="1:22" x14ac:dyDescent="0.35">
      <c r="A330" s="20">
        <v>303</v>
      </c>
      <c r="B330" s="20">
        <v>12767.356354105974</v>
      </c>
      <c r="C330" s="20">
        <v>-1767.3563541059739</v>
      </c>
      <c r="D330" s="20">
        <v>-1.620952442969964</v>
      </c>
      <c r="F330" s="20">
        <v>73.422330097087382</v>
      </c>
      <c r="G330" s="20">
        <v>14200</v>
      </c>
      <c r="V330" s="20">
        <v>0.82166895116417438</v>
      </c>
    </row>
    <row r="331" spans="1:22" x14ac:dyDescent="0.35">
      <c r="A331" s="20">
        <v>304</v>
      </c>
      <c r="B331" s="20">
        <v>9079.9879877958956</v>
      </c>
      <c r="C331" s="20">
        <v>-329.98798779589561</v>
      </c>
      <c r="D331" s="20">
        <v>-0.30265250905728003</v>
      </c>
      <c r="F331" s="20">
        <v>73.665048543689323</v>
      </c>
      <c r="G331" s="20">
        <v>14200</v>
      </c>
      <c r="V331" s="20">
        <v>0.82810966463356073</v>
      </c>
    </row>
    <row r="332" spans="1:22" x14ac:dyDescent="0.35">
      <c r="A332" s="20">
        <v>305</v>
      </c>
      <c r="B332" s="20">
        <v>17154.695305722609</v>
      </c>
      <c r="C332" s="20">
        <v>-554.69530572260919</v>
      </c>
      <c r="D332" s="20">
        <v>-0.5087455672570721</v>
      </c>
      <c r="F332" s="20">
        <v>73.907766990291265</v>
      </c>
      <c r="G332" s="20">
        <v>14300</v>
      </c>
      <c r="V332" s="20">
        <v>0.83423407222719526</v>
      </c>
    </row>
    <row r="333" spans="1:22" x14ac:dyDescent="0.35">
      <c r="A333" s="20">
        <v>306</v>
      </c>
      <c r="B333" s="20">
        <v>16340.418170652181</v>
      </c>
      <c r="C333" s="20">
        <v>-240.41817065218129</v>
      </c>
      <c r="D333" s="20">
        <v>-0.22050245845872882</v>
      </c>
      <c r="F333" s="20">
        <v>74.150485436893206</v>
      </c>
      <c r="G333" s="20">
        <v>14300</v>
      </c>
      <c r="V333" s="20">
        <v>0.83423407222719526</v>
      </c>
    </row>
    <row r="334" spans="1:22" x14ac:dyDescent="0.35">
      <c r="A334" s="20">
        <v>307</v>
      </c>
      <c r="B334" s="20">
        <v>13589.862036715167</v>
      </c>
      <c r="C334" s="20">
        <v>810.13796328483295</v>
      </c>
      <c r="D334" s="20">
        <v>0.74302791719304806</v>
      </c>
      <c r="F334" s="20">
        <v>74.393203883495147</v>
      </c>
      <c r="G334" s="20">
        <v>14300</v>
      </c>
      <c r="V334" s="20">
        <v>0.85821814578359801</v>
      </c>
    </row>
    <row r="335" spans="1:22" x14ac:dyDescent="0.35">
      <c r="A335" s="20">
        <v>308</v>
      </c>
      <c r="B335" s="20">
        <v>12058.824962924335</v>
      </c>
      <c r="C335" s="20">
        <v>541.17503707566539</v>
      </c>
      <c r="D335" s="20">
        <v>0.4963452879121858</v>
      </c>
      <c r="F335" s="20">
        <v>74.635922330097088</v>
      </c>
      <c r="G335" s="20">
        <v>14300</v>
      </c>
      <c r="V335" s="20">
        <v>0.86321016815076812</v>
      </c>
    </row>
    <row r="336" spans="1:22" x14ac:dyDescent="0.35">
      <c r="A336" s="20">
        <v>309</v>
      </c>
      <c r="B336" s="20">
        <v>17154.695305722609</v>
      </c>
      <c r="C336" s="20">
        <v>-354.69530572260919</v>
      </c>
      <c r="D336" s="20">
        <v>-0.32531312713778088</v>
      </c>
      <c r="F336" s="20">
        <v>74.878640776699029</v>
      </c>
      <c r="G336" s="20">
        <v>14300</v>
      </c>
      <c r="V336" s="20">
        <v>0.87316092868805883</v>
      </c>
    </row>
    <row r="337" spans="1:22" x14ac:dyDescent="0.35">
      <c r="A337" s="20">
        <v>310</v>
      </c>
      <c r="B337" s="20">
        <v>14201.518209247719</v>
      </c>
      <c r="C337" s="20">
        <v>-1.5182092477189144</v>
      </c>
      <c r="D337" s="20">
        <v>-1.3924441346037692E-3</v>
      </c>
      <c r="F337" s="20">
        <v>75.121359223300971</v>
      </c>
      <c r="G337" s="20">
        <v>14300</v>
      </c>
      <c r="V337" s="20">
        <v>0.87396777466338349</v>
      </c>
    </row>
    <row r="338" spans="1:22" x14ac:dyDescent="0.35">
      <c r="A338" s="20">
        <v>311</v>
      </c>
      <c r="B338" s="20">
        <v>14201.518209247719</v>
      </c>
      <c r="C338" s="20">
        <v>-2601.5182092477189</v>
      </c>
      <c r="D338" s="20">
        <v>-2.3860141656853888</v>
      </c>
      <c r="F338" s="20">
        <v>75.364077669902912</v>
      </c>
      <c r="G338" s="20">
        <v>14400</v>
      </c>
      <c r="V338" s="20">
        <v>0.89373416077983125</v>
      </c>
    </row>
    <row r="339" spans="1:22" x14ac:dyDescent="0.35">
      <c r="A339" s="20">
        <v>312</v>
      </c>
      <c r="B339" s="20">
        <v>9175.5440529509269</v>
      </c>
      <c r="C339" s="20">
        <v>-675.54405295092693</v>
      </c>
      <c r="D339" s="20">
        <v>-0.61958347020432081</v>
      </c>
      <c r="F339" s="20">
        <v>75.606796116504853</v>
      </c>
      <c r="G339" s="20">
        <v>14400</v>
      </c>
      <c r="V339" s="20">
        <v>0.92521045197364271</v>
      </c>
    </row>
    <row r="340" spans="1:22" x14ac:dyDescent="0.35">
      <c r="A340" s="20">
        <v>313</v>
      </c>
      <c r="B340" s="20">
        <v>10605.420096483998</v>
      </c>
      <c r="C340" s="20">
        <v>-505.42009648399835</v>
      </c>
      <c r="D340" s="20">
        <v>-0.46355220791693691</v>
      </c>
      <c r="F340" s="20">
        <v>75.849514563106794</v>
      </c>
      <c r="G340" s="20">
        <v>14400</v>
      </c>
      <c r="V340" s="20">
        <v>0.92646035731233922</v>
      </c>
    </row>
    <row r="341" spans="1:22" x14ac:dyDescent="0.35">
      <c r="A341" s="20">
        <v>314</v>
      </c>
      <c r="B341" s="20">
        <v>8997.0957327994784</v>
      </c>
      <c r="C341" s="20">
        <v>-297.09573279947836</v>
      </c>
      <c r="D341" s="20">
        <v>-0.27248497608218619</v>
      </c>
      <c r="F341" s="20">
        <v>76.092233009708735</v>
      </c>
      <c r="G341" s="20">
        <v>14500</v>
      </c>
      <c r="V341" s="20">
        <v>0.92798920006655161</v>
      </c>
    </row>
    <row r="342" spans="1:22" x14ac:dyDescent="0.35">
      <c r="A342" s="20">
        <v>315</v>
      </c>
      <c r="B342" s="20">
        <v>18935.21529776687</v>
      </c>
      <c r="C342" s="20">
        <v>1564.7847022331298</v>
      </c>
      <c r="D342" s="20">
        <v>1.4351613809598072</v>
      </c>
      <c r="F342" s="20">
        <v>76.334951456310677</v>
      </c>
      <c r="G342" s="20">
        <v>14500</v>
      </c>
      <c r="V342" s="20">
        <v>0.94451232190388434</v>
      </c>
    </row>
    <row r="343" spans="1:22" x14ac:dyDescent="0.35">
      <c r="A343" s="20">
        <v>316</v>
      </c>
      <c r="B343" s="20">
        <v>8792.1648143999901</v>
      </c>
      <c r="C343" s="20">
        <v>357.83518560000994</v>
      </c>
      <c r="D343" s="20">
        <v>0.32819290627574627</v>
      </c>
      <c r="F343" s="20">
        <v>76.577669902912618</v>
      </c>
      <c r="G343" s="20">
        <v>14500</v>
      </c>
      <c r="V343" s="20">
        <v>0.94531664666435156</v>
      </c>
    </row>
    <row r="344" spans="1:22" x14ac:dyDescent="0.35">
      <c r="A344" s="20">
        <v>317</v>
      </c>
      <c r="B344" s="20">
        <v>15213.981044236174</v>
      </c>
      <c r="C344" s="20">
        <v>-1513.9810442361741</v>
      </c>
      <c r="D344" s="20">
        <v>-1.3885661861929695</v>
      </c>
      <c r="F344" s="20">
        <v>76.820388349514559</v>
      </c>
      <c r="G344" s="20">
        <v>14500</v>
      </c>
      <c r="V344" s="20">
        <v>0.95492638821041365</v>
      </c>
    </row>
    <row r="345" spans="1:22" x14ac:dyDescent="0.35">
      <c r="A345" s="20">
        <v>318</v>
      </c>
      <c r="B345" s="20">
        <v>13028.861104817088</v>
      </c>
      <c r="C345" s="20">
        <v>-2828.8611048170878</v>
      </c>
      <c r="D345" s="20">
        <v>-2.5945244760757613</v>
      </c>
      <c r="F345" s="20">
        <v>77.0631067961165</v>
      </c>
      <c r="G345" s="20">
        <v>14500</v>
      </c>
      <c r="V345" s="20">
        <v>0.96391620064606653</v>
      </c>
    </row>
    <row r="346" spans="1:22" x14ac:dyDescent="0.35">
      <c r="A346" s="20">
        <v>319</v>
      </c>
      <c r="B346" s="20">
        <v>15952.275318354896</v>
      </c>
      <c r="C346" s="20">
        <v>-252.27531835489572</v>
      </c>
      <c r="D346" s="20">
        <v>-0.23137738613854761</v>
      </c>
      <c r="F346" s="20">
        <v>77.305825242718441</v>
      </c>
      <c r="G346" s="20">
        <v>14500</v>
      </c>
      <c r="V346" s="20">
        <v>0.96487714874770447</v>
      </c>
    </row>
    <row r="347" spans="1:22" x14ac:dyDescent="0.35">
      <c r="A347" s="20">
        <v>320</v>
      </c>
      <c r="B347" s="20">
        <v>11131.21551412728</v>
      </c>
      <c r="C347" s="20">
        <v>668.78448587272032</v>
      </c>
      <c r="D347" s="20">
        <v>0.61338385078779345</v>
      </c>
      <c r="F347" s="20">
        <v>77.548543689320383</v>
      </c>
      <c r="G347" s="20">
        <v>14500</v>
      </c>
      <c r="V347" s="20">
        <v>0.98649798569022751</v>
      </c>
    </row>
    <row r="348" spans="1:22" x14ac:dyDescent="0.35">
      <c r="A348" s="20">
        <v>321</v>
      </c>
      <c r="B348" s="20">
        <v>10395.889739901409</v>
      </c>
      <c r="C348" s="20">
        <v>-995.88973990140948</v>
      </c>
      <c r="D348" s="20">
        <v>-0.91339242539940868</v>
      </c>
      <c r="F348" s="20">
        <v>77.791262135922324</v>
      </c>
      <c r="G348" s="20">
        <v>14600</v>
      </c>
      <c r="V348" s="20">
        <v>1.0045720637270799</v>
      </c>
    </row>
    <row r="349" spans="1:22" x14ac:dyDescent="0.35">
      <c r="A349" s="20">
        <v>322</v>
      </c>
      <c r="B349" s="20">
        <v>13589.862036715167</v>
      </c>
      <c r="C349" s="20">
        <v>1310.1379632848329</v>
      </c>
      <c r="D349" s="20">
        <v>1.2016090174912759</v>
      </c>
      <c r="F349" s="20">
        <v>78.033980582524279</v>
      </c>
      <c r="G349" s="20">
        <v>14600</v>
      </c>
      <c r="V349" s="20">
        <v>1.0045720637270799</v>
      </c>
    </row>
    <row r="350" spans="1:22" x14ac:dyDescent="0.35">
      <c r="A350" s="20">
        <v>323</v>
      </c>
      <c r="B350" s="20">
        <v>11464.267863170249</v>
      </c>
      <c r="C350" s="20">
        <v>935.73213682975074</v>
      </c>
      <c r="D350" s="20">
        <v>0.85821814578359801</v>
      </c>
      <c r="F350" s="20">
        <v>78.27669902912622</v>
      </c>
      <c r="G350" s="20">
        <v>14700</v>
      </c>
      <c r="V350" s="20">
        <v>1.0060997258077065</v>
      </c>
    </row>
    <row r="351" spans="1:22" x14ac:dyDescent="0.35">
      <c r="A351" s="20">
        <v>324</v>
      </c>
      <c r="B351" s="20">
        <v>13303.029665686819</v>
      </c>
      <c r="C351" s="20">
        <v>-603.0296656868195</v>
      </c>
      <c r="D351" s="20">
        <v>-0.55307601520626837</v>
      </c>
      <c r="F351" s="20">
        <v>78.519417475728162</v>
      </c>
      <c r="G351" s="20">
        <v>14700</v>
      </c>
      <c r="V351" s="20">
        <v>1.0074859765214976</v>
      </c>
    </row>
    <row r="352" spans="1:22" x14ac:dyDescent="0.35">
      <c r="A352" s="20">
        <v>325</v>
      </c>
      <c r="B352" s="20">
        <v>14201.518209247719</v>
      </c>
      <c r="C352" s="20">
        <v>-601.51820924771891</v>
      </c>
      <c r="D352" s="20">
        <v>-0.5516897644924772</v>
      </c>
      <c r="F352" s="20">
        <v>78.762135922330103</v>
      </c>
      <c r="G352" s="20">
        <v>14700</v>
      </c>
      <c r="V352" s="20">
        <v>1.0167570424611392</v>
      </c>
    </row>
    <row r="353" spans="1:22" x14ac:dyDescent="0.35">
      <c r="A353" s="20">
        <v>326</v>
      </c>
      <c r="B353" s="20">
        <v>14526.34201075192</v>
      </c>
      <c r="C353" s="20">
        <v>-1926.3420107519196</v>
      </c>
      <c r="D353" s="20">
        <v>-1.766768077682632</v>
      </c>
      <c r="F353" s="20">
        <v>79.004854368932044</v>
      </c>
      <c r="G353" s="20">
        <v>14800</v>
      </c>
      <c r="V353" s="20">
        <v>1.0432974634864867</v>
      </c>
    </row>
    <row r="354" spans="1:22" x14ac:dyDescent="0.35">
      <c r="A354" s="20">
        <v>327</v>
      </c>
      <c r="B354" s="20">
        <v>12058.824962924335</v>
      </c>
      <c r="C354" s="20">
        <v>1041.1750370756654</v>
      </c>
      <c r="D354" s="20">
        <v>0.95492638821041365</v>
      </c>
      <c r="F354" s="20">
        <v>79.247572815533985</v>
      </c>
      <c r="G354" s="20">
        <v>14800</v>
      </c>
      <c r="V354" s="20">
        <v>1.0466426082700593</v>
      </c>
    </row>
    <row r="355" spans="1:22" x14ac:dyDescent="0.35">
      <c r="A355" s="20">
        <v>328</v>
      </c>
      <c r="B355" s="20">
        <v>13303.029665686819</v>
      </c>
      <c r="C355" s="20">
        <v>1096.9703343131805</v>
      </c>
      <c r="D355" s="20">
        <v>1.0060997258077065</v>
      </c>
      <c r="F355" s="20">
        <v>79.490291262135926</v>
      </c>
      <c r="G355" s="20">
        <v>14800</v>
      </c>
      <c r="V355" s="20">
        <v>1.0635246223763093</v>
      </c>
    </row>
    <row r="356" spans="1:22" x14ac:dyDescent="0.35">
      <c r="A356" s="20">
        <v>329</v>
      </c>
      <c r="B356" s="20">
        <v>9079.9879877958956</v>
      </c>
      <c r="C356" s="20">
        <v>-579.98798779589561</v>
      </c>
      <c r="D356" s="20">
        <v>-0.53194305920639395</v>
      </c>
      <c r="F356" s="20">
        <v>79.733009708737868</v>
      </c>
      <c r="G356" s="20">
        <v>14900</v>
      </c>
      <c r="V356" s="20">
        <v>1.0741243263100617</v>
      </c>
    </row>
    <row r="357" spans="1:22" x14ac:dyDescent="0.35">
      <c r="A357" s="20">
        <v>330</v>
      </c>
      <c r="B357" s="20">
        <v>21985.909590591778</v>
      </c>
      <c r="C357" s="20">
        <v>1514.0904094082216</v>
      </c>
      <c r="D357" s="20">
        <v>1.3886664917948333</v>
      </c>
      <c r="F357" s="20">
        <v>79.975728155339809</v>
      </c>
      <c r="G357" s="20">
        <v>14900</v>
      </c>
      <c r="V357" s="20">
        <v>1.0741243263100617</v>
      </c>
    </row>
    <row r="358" spans="1:22" x14ac:dyDescent="0.35">
      <c r="A358" s="20">
        <v>331</v>
      </c>
      <c r="B358" s="20">
        <v>11847.975452847688</v>
      </c>
      <c r="C358" s="20">
        <v>1052.0245471523122</v>
      </c>
      <c r="D358" s="20">
        <v>0.96487714874770447</v>
      </c>
      <c r="F358" s="20">
        <v>80.21844660194175</v>
      </c>
      <c r="G358" s="20">
        <v>14900</v>
      </c>
      <c r="V358" s="20">
        <v>1.0836130032760876</v>
      </c>
    </row>
    <row r="359" spans="1:22" x14ac:dyDescent="0.35">
      <c r="A359" s="20">
        <v>332</v>
      </c>
      <c r="B359" s="20">
        <v>10395.889739901409</v>
      </c>
      <c r="C359" s="20">
        <v>504.11026009859052</v>
      </c>
      <c r="D359" s="20">
        <v>0.46235087549527498</v>
      </c>
      <c r="F359" s="20">
        <v>80.461165048543691</v>
      </c>
      <c r="G359" s="20">
        <v>14900</v>
      </c>
      <c r="V359" s="20">
        <v>1.0836130032760876</v>
      </c>
    </row>
    <row r="360" spans="1:22" x14ac:dyDescent="0.35">
      <c r="A360" s="20">
        <v>333</v>
      </c>
      <c r="B360" s="20">
        <v>10014.820457212089</v>
      </c>
      <c r="C360" s="20">
        <v>-864.82045721208851</v>
      </c>
      <c r="D360" s="20">
        <v>-0.79318063365747216</v>
      </c>
      <c r="F360" s="20">
        <v>80.703883495145632</v>
      </c>
      <c r="G360" s="20">
        <v>14900</v>
      </c>
      <c r="V360" s="20">
        <v>1.1098927974316304</v>
      </c>
    </row>
    <row r="361" spans="1:22" x14ac:dyDescent="0.35">
      <c r="A361" s="20">
        <v>334</v>
      </c>
      <c r="B361" s="20">
        <v>8772.5916101966613</v>
      </c>
      <c r="C361" s="20">
        <v>2677.4083898033387</v>
      </c>
      <c r="D361" s="20">
        <v>2.4556177706874434</v>
      </c>
      <c r="F361" s="20">
        <v>80.946601941747574</v>
      </c>
      <c r="G361" s="20">
        <v>15000</v>
      </c>
      <c r="V361" s="20">
        <v>1.1148964873053284</v>
      </c>
    </row>
    <row r="362" spans="1:22" x14ac:dyDescent="0.35">
      <c r="A362" s="20">
        <v>335</v>
      </c>
      <c r="B362" s="20">
        <v>16741.224833108088</v>
      </c>
      <c r="C362" s="20">
        <v>-1441.2248331080882</v>
      </c>
      <c r="D362" s="20">
        <v>-1.3218369394876739</v>
      </c>
      <c r="F362" s="20">
        <v>81.189320388349515</v>
      </c>
      <c r="G362" s="20">
        <v>15000</v>
      </c>
      <c r="V362" s="20">
        <v>1.1240723157796959</v>
      </c>
    </row>
    <row r="363" spans="1:22" x14ac:dyDescent="0.35">
      <c r="A363" s="20">
        <v>336</v>
      </c>
      <c r="B363" s="20">
        <v>11847.975452847688</v>
      </c>
      <c r="C363" s="20">
        <v>352.02454715231215</v>
      </c>
      <c r="D363" s="20">
        <v>0.3228636083301854</v>
      </c>
      <c r="F363" s="20">
        <v>81.432038834951456</v>
      </c>
      <c r="G363" s="20">
        <v>15000</v>
      </c>
      <c r="V363" s="20">
        <v>1.1305341588194033</v>
      </c>
    </row>
    <row r="364" spans="1:22" x14ac:dyDescent="0.35">
      <c r="A364" s="20">
        <v>337</v>
      </c>
      <c r="B364" s="20">
        <v>8765.6822161519485</v>
      </c>
      <c r="C364" s="20">
        <v>584.31778384805148</v>
      </c>
      <c r="D364" s="20">
        <v>0.53591418448172312</v>
      </c>
      <c r="F364" s="20">
        <v>81.674757281553397</v>
      </c>
      <c r="G364" s="20">
        <v>15100</v>
      </c>
      <c r="V364" s="20">
        <v>1.1895321659269975</v>
      </c>
    </row>
    <row r="365" spans="1:22" x14ac:dyDescent="0.35">
      <c r="A365" s="20">
        <v>338</v>
      </c>
      <c r="B365" s="20">
        <v>10014.820457212089</v>
      </c>
      <c r="C365" s="20">
        <v>185.17954278791149</v>
      </c>
      <c r="D365" s="20">
        <v>0.16983967696880645</v>
      </c>
      <c r="F365" s="20">
        <v>81.917475728155338</v>
      </c>
      <c r="G365" s="20">
        <v>15100</v>
      </c>
      <c r="V365" s="20">
        <v>1.1949745448721429</v>
      </c>
    </row>
    <row r="366" spans="1:22" x14ac:dyDescent="0.35">
      <c r="A366" s="20">
        <v>339</v>
      </c>
      <c r="B366" s="20">
        <v>11131.21551412728</v>
      </c>
      <c r="C366" s="20">
        <v>-231.21551412727968</v>
      </c>
      <c r="D366" s="20">
        <v>-0.21206212974901673</v>
      </c>
      <c r="F366" s="20">
        <v>82.160194174757279</v>
      </c>
      <c r="G366" s="20">
        <v>15200</v>
      </c>
      <c r="V366" s="20">
        <v>1.1960806359724396</v>
      </c>
    </row>
    <row r="367" spans="1:22" x14ac:dyDescent="0.35">
      <c r="A367" s="20">
        <v>340</v>
      </c>
      <c r="B367" s="20">
        <v>13889.358217902136</v>
      </c>
      <c r="C367" s="20">
        <v>2010.6417820978641</v>
      </c>
      <c r="D367" s="20">
        <v>1.8440846414800565</v>
      </c>
      <c r="F367" s="20">
        <v>82.402912621359221</v>
      </c>
      <c r="G367" s="20">
        <v>15300</v>
      </c>
      <c r="V367" s="20">
        <v>1.2016090174912759</v>
      </c>
    </row>
    <row r="368" spans="1:22" x14ac:dyDescent="0.35">
      <c r="A368" s="20">
        <v>341</v>
      </c>
      <c r="B368" s="20">
        <v>13303.029665686819</v>
      </c>
      <c r="C368" s="20">
        <v>-1453.0296656868195</v>
      </c>
      <c r="D368" s="20">
        <v>-1.3326638857132558</v>
      </c>
      <c r="F368" s="20">
        <v>82.645631067961162</v>
      </c>
      <c r="G368" s="20">
        <v>15300</v>
      </c>
      <c r="V368" s="20">
        <v>1.2135924391429509</v>
      </c>
    </row>
    <row r="369" spans="1:22" x14ac:dyDescent="0.35">
      <c r="A369" s="20">
        <v>342</v>
      </c>
      <c r="B369" s="20">
        <v>12767.356354105974</v>
      </c>
      <c r="C369" s="20">
        <v>-2467.3563541059739</v>
      </c>
      <c r="D369" s="20">
        <v>-2.2629659833874829</v>
      </c>
      <c r="F369" s="20">
        <v>82.888349514563103</v>
      </c>
      <c r="G369" s="20">
        <v>15300</v>
      </c>
      <c r="V369" s="20">
        <v>1.2271586025990626</v>
      </c>
    </row>
    <row r="370" spans="1:22" x14ac:dyDescent="0.35">
      <c r="A370" s="20">
        <v>343</v>
      </c>
      <c r="B370" s="20">
        <v>9538.1951093677271</v>
      </c>
      <c r="C370" s="20">
        <v>161.80489063227287</v>
      </c>
      <c r="D370" s="20">
        <v>0.14840132955956423</v>
      </c>
      <c r="F370" s="20">
        <v>83.131067961165044</v>
      </c>
      <c r="G370" s="20">
        <v>15500</v>
      </c>
      <c r="V370" s="20">
        <v>1.234889842196764</v>
      </c>
    </row>
    <row r="371" spans="1:22" x14ac:dyDescent="0.35">
      <c r="A371" s="20">
        <v>344</v>
      </c>
      <c r="B371" s="20">
        <v>11649.789752929661</v>
      </c>
      <c r="C371" s="20">
        <v>-1199.7897529296606</v>
      </c>
      <c r="D371" s="20">
        <v>-1.1004018100500454</v>
      </c>
      <c r="F371" s="20">
        <v>83.373786407766985</v>
      </c>
      <c r="G371" s="20">
        <v>15500</v>
      </c>
      <c r="V371" s="20">
        <v>1.266323416873111</v>
      </c>
    </row>
    <row r="372" spans="1:22" x14ac:dyDescent="0.35">
      <c r="A372" s="20">
        <v>345</v>
      </c>
      <c r="B372" s="20">
        <v>12058.824962924335</v>
      </c>
      <c r="C372" s="20">
        <v>541.17503707566539</v>
      </c>
      <c r="D372" s="20">
        <v>0.4963452879121858</v>
      </c>
      <c r="F372" s="20">
        <v>83.616504854368927</v>
      </c>
      <c r="G372" s="20">
        <v>15700</v>
      </c>
      <c r="V372" s="20">
        <v>1.281248385986643</v>
      </c>
    </row>
    <row r="373" spans="1:22" x14ac:dyDescent="0.35">
      <c r="A373" s="20">
        <v>346</v>
      </c>
      <c r="B373" s="20">
        <v>12058.824962924335</v>
      </c>
      <c r="C373" s="20">
        <v>1541.1750370756654</v>
      </c>
      <c r="D373" s="20">
        <v>1.4135074885086416</v>
      </c>
      <c r="F373" s="20">
        <v>83.859223300970868</v>
      </c>
      <c r="G373" s="20">
        <v>15700</v>
      </c>
      <c r="V373" s="20">
        <v>1.2928151725254231</v>
      </c>
    </row>
    <row r="374" spans="1:22" x14ac:dyDescent="0.35">
      <c r="A374" s="20">
        <v>347</v>
      </c>
      <c r="B374" s="20">
        <v>13589.862036715167</v>
      </c>
      <c r="C374" s="20">
        <v>-1489.8620367151671</v>
      </c>
      <c r="D374" s="20">
        <v>-1.3664451441788001</v>
      </c>
      <c r="F374" s="20">
        <v>84.101941747572823</v>
      </c>
      <c r="G374" s="20">
        <v>15800</v>
      </c>
      <c r="V374" s="20">
        <v>1.2989181921169399</v>
      </c>
    </row>
    <row r="375" spans="1:22" x14ac:dyDescent="0.35">
      <c r="A375" s="20">
        <v>348</v>
      </c>
      <c r="B375" s="20">
        <v>9684.4064151572311</v>
      </c>
      <c r="C375" s="20">
        <v>-284.40641515723109</v>
      </c>
      <c r="D375" s="20">
        <v>-0.26084681358935524</v>
      </c>
      <c r="F375" s="20">
        <v>84.344660194174764</v>
      </c>
      <c r="G375" s="20">
        <v>15900</v>
      </c>
      <c r="V375" s="20">
        <v>1.3307810808846487</v>
      </c>
    </row>
    <row r="376" spans="1:22" x14ac:dyDescent="0.35">
      <c r="A376" s="20">
        <v>349</v>
      </c>
      <c r="B376" s="20">
        <v>14201.518209247719</v>
      </c>
      <c r="C376" s="20">
        <v>-1001.5182092477189</v>
      </c>
      <c r="D376" s="20">
        <v>-0.91855464473105952</v>
      </c>
      <c r="F376" s="20">
        <v>84.587378640776706</v>
      </c>
      <c r="G376" s="20">
        <v>16000</v>
      </c>
      <c r="V376" s="20">
        <v>1.3325488749616115</v>
      </c>
    </row>
    <row r="377" spans="1:22" x14ac:dyDescent="0.35">
      <c r="A377" s="20">
        <v>350</v>
      </c>
      <c r="B377" s="20">
        <v>9684.4064151572311</v>
      </c>
      <c r="C377" s="20">
        <v>1215.5935848427689</v>
      </c>
      <c r="D377" s="20">
        <v>1.1148964873053284</v>
      </c>
      <c r="F377" s="20">
        <v>84.830097087378647</v>
      </c>
      <c r="G377" s="20">
        <v>16000</v>
      </c>
      <c r="V377" s="20">
        <v>1.3492729864889983</v>
      </c>
    </row>
    <row r="378" spans="1:22" x14ac:dyDescent="0.35">
      <c r="A378" s="20">
        <v>351</v>
      </c>
      <c r="B378" s="20">
        <v>13028.861104817088</v>
      </c>
      <c r="C378" s="20">
        <v>-728.86110481708783</v>
      </c>
      <c r="D378" s="20">
        <v>-0.66848385482320427</v>
      </c>
      <c r="F378" s="20">
        <v>85.072815533980588</v>
      </c>
      <c r="G378" s="20">
        <v>16100</v>
      </c>
      <c r="V378" s="20">
        <v>1.3511016399436899</v>
      </c>
    </row>
    <row r="379" spans="1:22" x14ac:dyDescent="0.35">
      <c r="A379" s="20">
        <v>352</v>
      </c>
      <c r="B379" s="20">
        <v>10605.420096483998</v>
      </c>
      <c r="C379" s="20">
        <v>844.57990351600165</v>
      </c>
      <c r="D379" s="20">
        <v>0.77461676288827841</v>
      </c>
      <c r="F379" s="20">
        <v>85.315533980582529</v>
      </c>
      <c r="G379" s="20">
        <v>16100</v>
      </c>
      <c r="V379" s="20">
        <v>1.3577415334040277</v>
      </c>
    </row>
    <row r="380" spans="1:22" x14ac:dyDescent="0.35">
      <c r="A380" s="20">
        <v>353</v>
      </c>
      <c r="B380" s="20">
        <v>10395.889739901409</v>
      </c>
      <c r="C380" s="20">
        <v>-445.88973990140948</v>
      </c>
      <c r="D380" s="20">
        <v>-0.40895321507135801</v>
      </c>
      <c r="F380" s="20">
        <v>85.55825242718447</v>
      </c>
      <c r="G380" s="20">
        <v>16100</v>
      </c>
      <c r="V380" s="20">
        <v>1.3886664917948333</v>
      </c>
    </row>
    <row r="381" spans="1:22" x14ac:dyDescent="0.35">
      <c r="A381" s="20">
        <v>354</v>
      </c>
      <c r="B381" s="20">
        <v>13303.029665686819</v>
      </c>
      <c r="C381" s="20">
        <v>-703.0296656868195</v>
      </c>
      <c r="D381" s="20">
        <v>-0.644792235265914</v>
      </c>
      <c r="F381" s="20">
        <v>85.800970873786412</v>
      </c>
      <c r="G381" s="20">
        <v>16100</v>
      </c>
      <c r="V381" s="20">
        <v>1.4056828189983401</v>
      </c>
    </row>
    <row r="382" spans="1:22" x14ac:dyDescent="0.35">
      <c r="A382" s="20">
        <v>355</v>
      </c>
      <c r="B382" s="20">
        <v>9079.9879877958956</v>
      </c>
      <c r="C382" s="20">
        <v>-29.987987795895606</v>
      </c>
      <c r="D382" s="20">
        <v>-2.7503848878343274E-2</v>
      </c>
      <c r="F382" s="20">
        <v>86.043689320388353</v>
      </c>
      <c r="G382" s="20">
        <v>16200</v>
      </c>
      <c r="V382" s="20">
        <v>1.4135074885086416</v>
      </c>
    </row>
    <row r="383" spans="1:22" x14ac:dyDescent="0.35">
      <c r="A383" s="20">
        <v>356</v>
      </c>
      <c r="B383" s="20">
        <v>13589.862036715167</v>
      </c>
      <c r="C383" s="20">
        <v>110.13796328483295</v>
      </c>
      <c r="D383" s="20">
        <v>0.10101437677552903</v>
      </c>
      <c r="F383" s="20">
        <v>86.286407766990294</v>
      </c>
      <c r="G383" s="20">
        <v>16200</v>
      </c>
      <c r="V383" s="20">
        <v>1.4351613809598072</v>
      </c>
    </row>
    <row r="384" spans="1:22" x14ac:dyDescent="0.35">
      <c r="A384" s="20">
        <v>357</v>
      </c>
      <c r="B384" s="20">
        <v>9283.7639282645778</v>
      </c>
      <c r="C384" s="20">
        <v>66.236071735422229</v>
      </c>
      <c r="D384" s="20">
        <v>6.0749221311724555E-2</v>
      </c>
      <c r="F384" s="20">
        <v>86.529126213592235</v>
      </c>
      <c r="G384" s="20">
        <v>16300</v>
      </c>
      <c r="V384" s="20">
        <v>1.4641803923458778</v>
      </c>
    </row>
    <row r="385" spans="1:22" x14ac:dyDescent="0.35">
      <c r="A385" s="20">
        <v>358</v>
      </c>
      <c r="B385" s="20">
        <v>11847.975452847688</v>
      </c>
      <c r="C385" s="20">
        <v>-247.97545284768785</v>
      </c>
      <c r="D385" s="20">
        <v>-0.22743371202768803</v>
      </c>
      <c r="F385" s="20">
        <v>86.771844660194176</v>
      </c>
      <c r="G385" s="20">
        <v>16300</v>
      </c>
      <c r="V385" s="20">
        <v>1.5357477011973504</v>
      </c>
    </row>
    <row r="386" spans="1:22" x14ac:dyDescent="0.35">
      <c r="A386" s="20">
        <v>359</v>
      </c>
      <c r="B386" s="20">
        <v>16340.418170652181</v>
      </c>
      <c r="C386" s="20">
        <v>909.58182934781871</v>
      </c>
      <c r="D386" s="20">
        <v>0.83423407222719526</v>
      </c>
      <c r="F386" s="20">
        <v>87.014563106796118</v>
      </c>
      <c r="G386" s="20">
        <v>16400</v>
      </c>
      <c r="V386" s="20">
        <v>1.5447926051378245</v>
      </c>
    </row>
    <row r="387" spans="1:22" x14ac:dyDescent="0.35">
      <c r="A387" s="20">
        <v>360</v>
      </c>
      <c r="B387" s="20">
        <v>13303.029665686819</v>
      </c>
      <c r="C387" s="20">
        <v>-903.0296656868195</v>
      </c>
      <c r="D387" s="20">
        <v>-0.82822467538520517</v>
      </c>
      <c r="F387" s="20">
        <v>87.257281553398059</v>
      </c>
      <c r="G387" s="20">
        <v>16400</v>
      </c>
      <c r="V387" s="20">
        <v>1.5563970461655798</v>
      </c>
    </row>
    <row r="388" spans="1:22" x14ac:dyDescent="0.35">
      <c r="A388" s="20">
        <v>361</v>
      </c>
      <c r="B388" s="20">
        <v>13028.861104817088</v>
      </c>
      <c r="C388" s="20">
        <v>-328.86110481708783</v>
      </c>
      <c r="D388" s="20">
        <v>-0.301618974584622</v>
      </c>
      <c r="F388" s="20">
        <v>87.5</v>
      </c>
      <c r="G388" s="20">
        <v>16500</v>
      </c>
      <c r="V388" s="20">
        <v>1.6315493913275347</v>
      </c>
    </row>
    <row r="389" spans="1:22" x14ac:dyDescent="0.35">
      <c r="A389" s="20">
        <v>362</v>
      </c>
      <c r="B389" s="20">
        <v>9079.9879877958956</v>
      </c>
      <c r="C389" s="20">
        <v>-329.98798779589561</v>
      </c>
      <c r="D389" s="20">
        <v>-0.30265250905728003</v>
      </c>
      <c r="F389" s="20">
        <v>87.742718446601941</v>
      </c>
      <c r="G389" s="20">
        <v>16600</v>
      </c>
      <c r="V389" s="20">
        <v>1.711641182385345</v>
      </c>
    </row>
    <row r="390" spans="1:22" x14ac:dyDescent="0.35">
      <c r="A390" s="20">
        <v>363</v>
      </c>
      <c r="B390" s="20">
        <v>12737.560114854929</v>
      </c>
      <c r="C390" s="20">
        <v>-37.560114854928543</v>
      </c>
      <c r="D390" s="20">
        <v>-3.4448717595001892E-2</v>
      </c>
      <c r="F390" s="20">
        <v>87.985436893203882</v>
      </c>
      <c r="G390" s="20">
        <v>16600</v>
      </c>
      <c r="V390" s="20">
        <v>1.7184482845839</v>
      </c>
    </row>
    <row r="391" spans="1:22" x14ac:dyDescent="0.35">
      <c r="A391" s="20">
        <v>364</v>
      </c>
      <c r="B391" s="20">
        <v>14526.34201075192</v>
      </c>
      <c r="C391" s="20">
        <v>-1126.3420107519196</v>
      </c>
      <c r="D391" s="20">
        <v>-1.0330383172054673</v>
      </c>
      <c r="F391" s="20">
        <v>88.228155339805824</v>
      </c>
      <c r="G391" s="20">
        <v>16800</v>
      </c>
      <c r="V391" s="20">
        <v>1.7601905579348454</v>
      </c>
    </row>
    <row r="392" spans="1:22" x14ac:dyDescent="0.35">
      <c r="A392" s="20">
        <v>365</v>
      </c>
      <c r="B392" s="20">
        <v>13303.029665686819</v>
      </c>
      <c r="C392" s="20">
        <v>-203.0296656868195</v>
      </c>
      <c r="D392" s="20">
        <v>-0.1862111349676861</v>
      </c>
      <c r="F392" s="20">
        <v>88.470873786407765</v>
      </c>
      <c r="G392" s="20">
        <v>16900</v>
      </c>
      <c r="V392" s="20">
        <v>1.7638897595008245</v>
      </c>
    </row>
    <row r="393" spans="1:22" x14ac:dyDescent="0.35">
      <c r="A393" s="20">
        <v>366</v>
      </c>
      <c r="B393" s="20">
        <v>14526.34201075192</v>
      </c>
      <c r="C393" s="20">
        <v>1873.6579892480804</v>
      </c>
      <c r="D393" s="20">
        <v>1.7184482845839</v>
      </c>
      <c r="F393" s="20">
        <v>88.713592233009706</v>
      </c>
      <c r="G393" s="20">
        <v>16900</v>
      </c>
      <c r="V393" s="20">
        <v>1.8078540867872264</v>
      </c>
    </row>
    <row r="394" spans="1:22" x14ac:dyDescent="0.35">
      <c r="A394" s="20">
        <v>367</v>
      </c>
      <c r="B394" s="20">
        <v>17154.695305722609</v>
      </c>
      <c r="C394" s="20">
        <v>95.304694277390809</v>
      </c>
      <c r="D394" s="20">
        <v>8.7409863130624196E-2</v>
      </c>
      <c r="F394" s="20">
        <v>88.956310679611647</v>
      </c>
      <c r="G394" s="20">
        <v>17250</v>
      </c>
      <c r="V394" s="20">
        <v>1.8166207372309846</v>
      </c>
    </row>
    <row r="395" spans="1:22" x14ac:dyDescent="0.35">
      <c r="A395" s="20">
        <v>368</v>
      </c>
      <c r="B395" s="20">
        <v>14863.829622414738</v>
      </c>
      <c r="C395" s="20">
        <v>236.17037758526203</v>
      </c>
      <c r="D395" s="20">
        <v>0.21660654322179479</v>
      </c>
      <c r="F395" s="20">
        <v>89.199029126213588</v>
      </c>
      <c r="G395" s="20">
        <v>17250</v>
      </c>
      <c r="V395" s="20">
        <v>1.8207316380424268</v>
      </c>
    </row>
    <row r="396" spans="1:22" x14ac:dyDescent="0.35">
      <c r="A396" s="20">
        <v>369</v>
      </c>
      <c r="B396" s="20">
        <v>12058.824962924335</v>
      </c>
      <c r="C396" s="20">
        <v>-458.82496292433461</v>
      </c>
      <c r="D396" s="20">
        <v>-0.42081691268426996</v>
      </c>
      <c r="F396" s="20">
        <v>89.44174757281553</v>
      </c>
      <c r="G396" s="20">
        <v>17250</v>
      </c>
      <c r="V396" s="20">
        <v>1.8352202912126996</v>
      </c>
    </row>
    <row r="397" spans="1:22" x14ac:dyDescent="0.35">
      <c r="A397" s="20">
        <v>370</v>
      </c>
      <c r="B397" s="20">
        <v>18019.627681427504</v>
      </c>
      <c r="C397" s="20">
        <v>-1119.6276814275043</v>
      </c>
      <c r="D397" s="20">
        <v>-1.0268801881467573</v>
      </c>
      <c r="F397" s="20">
        <v>89.684466019417471</v>
      </c>
      <c r="G397" s="20">
        <v>17250</v>
      </c>
      <c r="V397" s="20">
        <v>1.8440846414800565</v>
      </c>
    </row>
    <row r="398" spans="1:22" x14ac:dyDescent="0.35">
      <c r="A398" s="20">
        <v>371</v>
      </c>
      <c r="B398" s="20">
        <v>13028.861104817088</v>
      </c>
      <c r="C398" s="20">
        <v>171.13889518291217</v>
      </c>
      <c r="D398" s="20">
        <v>0.1569621257136059</v>
      </c>
      <c r="F398" s="20">
        <v>89.927184466019412</v>
      </c>
      <c r="G398" s="20">
        <v>17500</v>
      </c>
      <c r="V398" s="20">
        <v>1.8673596259244485</v>
      </c>
    </row>
    <row r="399" spans="1:22" x14ac:dyDescent="0.35">
      <c r="A399" s="20">
        <v>372</v>
      </c>
      <c r="B399" s="20">
        <v>11131.21551412728</v>
      </c>
      <c r="C399" s="20">
        <v>18.784485872720325</v>
      </c>
      <c r="D399" s="20">
        <v>1.7228420400097207E-2</v>
      </c>
      <c r="F399" s="20">
        <v>90.169902912621353</v>
      </c>
      <c r="G399" s="20">
        <v>17500</v>
      </c>
      <c r="V399" s="20">
        <v>1.8780956752333007</v>
      </c>
    </row>
    <row r="400" spans="1:22" x14ac:dyDescent="0.35">
      <c r="A400" s="20">
        <v>373</v>
      </c>
      <c r="B400" s="20">
        <v>8997.0957327994784</v>
      </c>
      <c r="C400" s="20">
        <v>-197.09573279947836</v>
      </c>
      <c r="D400" s="20">
        <v>-0.18076875602254061</v>
      </c>
      <c r="F400" s="20">
        <v>90.412621359223309</v>
      </c>
      <c r="G400" s="20">
        <v>17500</v>
      </c>
      <c r="V400" s="20">
        <v>1.8840336602697563</v>
      </c>
    </row>
    <row r="401" spans="1:22" x14ac:dyDescent="0.35">
      <c r="A401" s="20">
        <v>374</v>
      </c>
      <c r="B401" s="20">
        <v>11131.21551412728</v>
      </c>
      <c r="C401" s="20">
        <v>-381.21551412727968</v>
      </c>
      <c r="D401" s="20">
        <v>-0.34963645983848513</v>
      </c>
      <c r="F401" s="20">
        <v>90.65533980582525</v>
      </c>
      <c r="G401" s="20">
        <v>17750</v>
      </c>
      <c r="V401" s="20">
        <v>1.9559801393562135</v>
      </c>
    </row>
    <row r="402" spans="1:22" x14ac:dyDescent="0.35">
      <c r="A402" s="20">
        <v>375</v>
      </c>
      <c r="B402" s="20">
        <v>13889.358217902136</v>
      </c>
      <c r="C402" s="20">
        <v>-889.35821790213595</v>
      </c>
      <c r="D402" s="20">
        <v>-0.81568574024966523</v>
      </c>
      <c r="F402" s="20">
        <v>90.898058252427191</v>
      </c>
      <c r="G402" s="20">
        <v>17750</v>
      </c>
      <c r="V402" s="20">
        <v>2.1766833705367112</v>
      </c>
    </row>
    <row r="403" spans="1:22" x14ac:dyDescent="0.35">
      <c r="A403" s="20">
        <v>376</v>
      </c>
      <c r="B403" s="20">
        <v>10605.420096483998</v>
      </c>
      <c r="C403" s="20">
        <v>-655.42009648399835</v>
      </c>
      <c r="D403" s="20">
        <v>-0.60112653800640525</v>
      </c>
      <c r="F403" s="20">
        <v>91.140776699029132</v>
      </c>
      <c r="G403" s="20">
        <v>17750</v>
      </c>
      <c r="V403" s="20">
        <v>2.2109495217186388</v>
      </c>
    </row>
    <row r="404" spans="1:22" x14ac:dyDescent="0.35">
      <c r="A404" s="20">
        <v>377</v>
      </c>
      <c r="B404" s="20">
        <v>13589.862036715167</v>
      </c>
      <c r="C404" s="20">
        <v>310.13796328483295</v>
      </c>
      <c r="D404" s="20">
        <v>0.28444681689482021</v>
      </c>
      <c r="F404" s="20">
        <v>91.383495145631073</v>
      </c>
      <c r="G404" s="20">
        <v>17750</v>
      </c>
      <c r="V404" s="20">
        <v>2.2427847758189099</v>
      </c>
    </row>
    <row r="405" spans="1:22" x14ac:dyDescent="0.35">
      <c r="A405" s="20">
        <v>378</v>
      </c>
      <c r="B405" s="20">
        <v>9175.5440529509269</v>
      </c>
      <c r="C405" s="20">
        <v>-25.544052950926925</v>
      </c>
      <c r="D405" s="20">
        <v>-2.342803981662453E-2</v>
      </c>
      <c r="F405" s="20">
        <v>91.626213592233015</v>
      </c>
      <c r="G405" s="20">
        <v>17750</v>
      </c>
      <c r="V405" s="20">
        <v>2.2793127383406548</v>
      </c>
    </row>
    <row r="406" spans="1:22" x14ac:dyDescent="0.35">
      <c r="A406" s="20">
        <v>379</v>
      </c>
      <c r="B406" s="20">
        <v>8926.8672879616806</v>
      </c>
      <c r="C406" s="20">
        <v>523.13271203831937</v>
      </c>
      <c r="D406" s="20">
        <v>0.47979754937705699</v>
      </c>
      <c r="F406" s="20">
        <v>91.868932038834956</v>
      </c>
      <c r="G406" s="20">
        <v>17750</v>
      </c>
      <c r="V406" s="20">
        <v>2.3259407262226763</v>
      </c>
    </row>
    <row r="407" spans="1:22" x14ac:dyDescent="0.35">
      <c r="A407" s="20">
        <v>380</v>
      </c>
      <c r="B407" s="20">
        <v>13589.862036715167</v>
      </c>
      <c r="C407" s="20">
        <v>110.13796328483295</v>
      </c>
      <c r="D407" s="20">
        <v>0.10101437677552903</v>
      </c>
      <c r="F407" s="20">
        <v>92.111650485436897</v>
      </c>
      <c r="G407" s="20">
        <v>18000</v>
      </c>
      <c r="V407" s="20">
        <v>2.3366767755315285</v>
      </c>
    </row>
    <row r="408" spans="1:22" x14ac:dyDescent="0.35">
      <c r="A408" s="20">
        <v>381</v>
      </c>
      <c r="B408" s="20">
        <v>12426.719277003398</v>
      </c>
      <c r="C408" s="20">
        <v>2373.280722996602</v>
      </c>
      <c r="D408" s="20">
        <v>2.1766833705367112</v>
      </c>
      <c r="F408" s="20">
        <v>92.354368932038838</v>
      </c>
      <c r="G408" s="20">
        <v>18250</v>
      </c>
      <c r="V408" s="20">
        <v>2.4190407643811702</v>
      </c>
    </row>
    <row r="409" spans="1:22" x14ac:dyDescent="0.35">
      <c r="A409" s="20">
        <v>382</v>
      </c>
      <c r="B409" s="20">
        <v>14201.518209247719</v>
      </c>
      <c r="C409" s="20">
        <v>298.48179075228109</v>
      </c>
      <c r="D409" s="20">
        <v>0.27375621604433298</v>
      </c>
      <c r="F409" s="20">
        <v>92.597087378640779</v>
      </c>
      <c r="G409" s="20">
        <v>18250</v>
      </c>
      <c r="V409" s="20">
        <v>2.4392679232709931</v>
      </c>
    </row>
    <row r="410" spans="1:22" x14ac:dyDescent="0.35">
      <c r="A410" s="20">
        <v>383</v>
      </c>
      <c r="B410" s="20">
        <v>8869.3026532824988</v>
      </c>
      <c r="C410" s="20">
        <v>1380.6973467175012</v>
      </c>
      <c r="D410" s="20">
        <v>1.266323416873111</v>
      </c>
      <c r="F410" s="20">
        <v>92.839805825242721</v>
      </c>
      <c r="G410" s="20">
        <v>18250</v>
      </c>
      <c r="V410" s="20">
        <v>2.4517614099481664</v>
      </c>
    </row>
    <row r="411" spans="1:22" x14ac:dyDescent="0.35">
      <c r="A411" s="20">
        <v>384</v>
      </c>
      <c r="B411" s="20">
        <v>8869.3026532824988</v>
      </c>
      <c r="C411" s="20">
        <v>-119.3026532824988</v>
      </c>
      <c r="D411" s="20">
        <v>-0.10941988402157257</v>
      </c>
      <c r="F411" s="20">
        <v>93.082524271844662</v>
      </c>
      <c r="G411" s="20">
        <v>18250</v>
      </c>
      <c r="V411" s="20">
        <v>2.4556177706874434</v>
      </c>
    </row>
    <row r="412" spans="1:22" x14ac:dyDescent="0.35">
      <c r="A412" s="20">
        <v>385</v>
      </c>
      <c r="B412" s="20">
        <v>15952.275318354896</v>
      </c>
      <c r="C412" s="20">
        <v>2547.7246816451043</v>
      </c>
      <c r="D412" s="20">
        <v>2.3366767755315285</v>
      </c>
      <c r="F412" s="20">
        <v>93.325242718446603</v>
      </c>
      <c r="G412" s="20">
        <v>18250</v>
      </c>
      <c r="V412" s="20">
        <v>2.7845218265209044</v>
      </c>
    </row>
    <row r="413" spans="1:22" ht="15" thickBot="1" x14ac:dyDescent="0.4">
      <c r="A413" s="20">
        <v>386</v>
      </c>
      <c r="B413" s="20">
        <v>15213.981044236174</v>
      </c>
      <c r="C413" s="20">
        <v>2036.0189557638259</v>
      </c>
      <c r="D413" s="20">
        <v>1.8673596259244485</v>
      </c>
      <c r="F413" s="20">
        <v>93.567961165048544</v>
      </c>
      <c r="G413" s="20">
        <v>18250</v>
      </c>
      <c r="V413" s="21">
        <v>3.243102926819132</v>
      </c>
    </row>
    <row r="414" spans="1:22" x14ac:dyDescent="0.35">
      <c r="A414" s="20">
        <v>387</v>
      </c>
      <c r="B414" s="20">
        <v>13028.861104817088</v>
      </c>
      <c r="C414" s="20">
        <v>-228.86110481708783</v>
      </c>
      <c r="D414" s="20">
        <v>-0.20990275452497639</v>
      </c>
      <c r="F414" s="20">
        <v>93.810679611650485</v>
      </c>
      <c r="G414" s="20">
        <v>18500</v>
      </c>
    </row>
    <row r="415" spans="1:22" x14ac:dyDescent="0.35">
      <c r="A415" s="20">
        <v>388</v>
      </c>
      <c r="B415" s="20">
        <v>11847.975452847688</v>
      </c>
      <c r="C415" s="20">
        <v>652.02454715231215</v>
      </c>
      <c r="D415" s="20">
        <v>0.59801226850912215</v>
      </c>
      <c r="F415" s="20">
        <v>94.053398058252426</v>
      </c>
      <c r="G415" s="20">
        <v>18750</v>
      </c>
    </row>
    <row r="416" spans="1:22" x14ac:dyDescent="0.35">
      <c r="A416" s="20">
        <v>389</v>
      </c>
      <c r="B416" s="20">
        <v>13303.029665686819</v>
      </c>
      <c r="C416" s="20">
        <v>1296.9703343131805</v>
      </c>
      <c r="D416" s="20">
        <v>1.1895321659269975</v>
      </c>
      <c r="F416" s="20">
        <v>94.296116504854368</v>
      </c>
      <c r="G416" s="20">
        <v>19000</v>
      </c>
    </row>
    <row r="417" spans="1:7" x14ac:dyDescent="0.35">
      <c r="A417" s="20">
        <v>390</v>
      </c>
      <c r="B417" s="20">
        <v>8824.4018287619347</v>
      </c>
      <c r="C417" s="20">
        <v>525.59817123806533</v>
      </c>
      <c r="D417" s="20">
        <v>0.48205877536217678</v>
      </c>
      <c r="F417" s="20">
        <v>94.538834951456309</v>
      </c>
      <c r="G417" s="20">
        <v>19250</v>
      </c>
    </row>
    <row r="418" spans="1:7" x14ac:dyDescent="0.35">
      <c r="A418" s="20">
        <v>391</v>
      </c>
      <c r="B418" s="20">
        <v>20403.575298465548</v>
      </c>
      <c r="C418" s="20">
        <v>1596.4247015344517</v>
      </c>
      <c r="D418" s="20">
        <v>1.4641803923458778</v>
      </c>
      <c r="F418" s="20">
        <v>94.78155339805825</v>
      </c>
      <c r="G418" s="20">
        <v>19250</v>
      </c>
    </row>
    <row r="419" spans="1:7" x14ac:dyDescent="0.35">
      <c r="A419" s="20">
        <v>392</v>
      </c>
      <c r="B419" s="20">
        <v>10827.614263225203</v>
      </c>
      <c r="C419" s="20">
        <v>122.3857367747969</v>
      </c>
      <c r="D419" s="20">
        <v>0.1122475716619913</v>
      </c>
      <c r="F419" s="20">
        <v>95.024271844660191</v>
      </c>
      <c r="G419" s="20">
        <v>19500</v>
      </c>
    </row>
    <row r="420" spans="1:7" x14ac:dyDescent="0.35">
      <c r="A420" s="20">
        <v>393</v>
      </c>
      <c r="B420" s="20">
        <v>13889.358217902136</v>
      </c>
      <c r="C420" s="20">
        <v>410.64178209786405</v>
      </c>
      <c r="D420" s="20">
        <v>0.37662512052572727</v>
      </c>
      <c r="F420" s="20">
        <v>95.266990291262132</v>
      </c>
      <c r="G420" s="20">
        <v>19500</v>
      </c>
    </row>
    <row r="421" spans="1:7" x14ac:dyDescent="0.35">
      <c r="A421" s="20">
        <v>394</v>
      </c>
      <c r="B421" s="20">
        <v>9079.9879877958956</v>
      </c>
      <c r="C421" s="20">
        <v>-1029.9879877958956</v>
      </c>
      <c r="D421" s="20">
        <v>-0.94466604947479904</v>
      </c>
      <c r="F421" s="20">
        <v>95.509708737864074</v>
      </c>
      <c r="G421" s="20">
        <v>19500</v>
      </c>
    </row>
    <row r="422" spans="1:7" x14ac:dyDescent="0.35">
      <c r="A422" s="20">
        <v>395</v>
      </c>
      <c r="B422" s="20">
        <v>10848.818405718779</v>
      </c>
      <c r="C422" s="20">
        <v>301.1815942812209</v>
      </c>
      <c r="D422" s="20">
        <v>0.27623237379011345</v>
      </c>
      <c r="F422" s="20">
        <v>95.752427184466015</v>
      </c>
      <c r="G422" s="20">
        <v>19750</v>
      </c>
    </row>
    <row r="423" spans="1:7" x14ac:dyDescent="0.35">
      <c r="A423" s="20">
        <v>396</v>
      </c>
      <c r="B423" s="20">
        <v>9283.7639282645778</v>
      </c>
      <c r="C423" s="20">
        <v>416.23607173542223</v>
      </c>
      <c r="D423" s="20">
        <v>0.38175599152048406</v>
      </c>
      <c r="F423" s="20">
        <v>95.995145631067956</v>
      </c>
      <c r="G423" s="20">
        <v>20000</v>
      </c>
    </row>
    <row r="424" spans="1:7" x14ac:dyDescent="0.35">
      <c r="A424" s="20">
        <v>397</v>
      </c>
      <c r="B424" s="20">
        <v>13889.358217902136</v>
      </c>
      <c r="C424" s="20">
        <v>-689.35821790213595</v>
      </c>
      <c r="D424" s="20">
        <v>-0.63225330013037406</v>
      </c>
      <c r="F424" s="20">
        <v>96.237864077669897</v>
      </c>
      <c r="G424" s="20">
        <v>20000</v>
      </c>
    </row>
    <row r="425" spans="1:7" x14ac:dyDescent="0.35">
      <c r="A425" s="20">
        <v>398</v>
      </c>
      <c r="B425" s="20">
        <v>10014.820457212089</v>
      </c>
      <c r="C425" s="20">
        <v>-1114.8204572120885</v>
      </c>
      <c r="D425" s="20">
        <v>-1.0224711838065861</v>
      </c>
      <c r="F425" s="20">
        <v>96.480582524271853</v>
      </c>
      <c r="G425" s="20">
        <v>20000</v>
      </c>
    </row>
    <row r="426" spans="1:7" x14ac:dyDescent="0.35">
      <c r="A426" s="20">
        <v>399</v>
      </c>
      <c r="B426" s="20">
        <v>13589.862036715167</v>
      </c>
      <c r="C426" s="20">
        <v>-589.86203671516705</v>
      </c>
      <c r="D426" s="20">
        <v>-0.54099916364198997</v>
      </c>
      <c r="F426" s="20">
        <v>96.723300970873794</v>
      </c>
      <c r="G426" s="20">
        <v>20250</v>
      </c>
    </row>
    <row r="427" spans="1:7" x14ac:dyDescent="0.35">
      <c r="A427" s="20">
        <v>400</v>
      </c>
      <c r="B427" s="20">
        <v>17580.829588495748</v>
      </c>
      <c r="C427" s="20">
        <v>169.17041150425212</v>
      </c>
      <c r="D427" s="20">
        <v>0.15515670689104785</v>
      </c>
      <c r="F427" s="20">
        <v>96.966019417475735</v>
      </c>
      <c r="G427" s="20">
        <v>20500</v>
      </c>
    </row>
    <row r="428" spans="1:7" x14ac:dyDescent="0.35">
      <c r="A428" s="20">
        <v>401</v>
      </c>
      <c r="B428" s="20">
        <v>11131.21551412728</v>
      </c>
      <c r="C428" s="20">
        <v>68.784485872720325</v>
      </c>
      <c r="D428" s="20">
        <v>6.308653042991999E-2</v>
      </c>
      <c r="F428" s="20">
        <v>97.208737864077676</v>
      </c>
      <c r="G428" s="20">
        <v>20750</v>
      </c>
    </row>
    <row r="429" spans="1:7" x14ac:dyDescent="0.35">
      <c r="A429" s="20">
        <v>402</v>
      </c>
      <c r="B429" s="20">
        <v>15213.981044236174</v>
      </c>
      <c r="C429" s="20">
        <v>3536.0189557638259</v>
      </c>
      <c r="D429" s="20">
        <v>3.243102926819132</v>
      </c>
      <c r="F429" s="20">
        <v>97.451456310679617</v>
      </c>
      <c r="G429" s="20">
        <v>20750</v>
      </c>
    </row>
    <row r="430" spans="1:7" x14ac:dyDescent="0.35">
      <c r="A430" s="20">
        <v>403</v>
      </c>
      <c r="B430" s="20">
        <v>12518.515413553476</v>
      </c>
      <c r="C430" s="20">
        <v>181.48458644652419</v>
      </c>
      <c r="D430" s="20">
        <v>0.16645080267963183</v>
      </c>
      <c r="F430" s="20">
        <v>97.694174757281559</v>
      </c>
      <c r="G430" s="20">
        <v>21000</v>
      </c>
    </row>
    <row r="431" spans="1:7" x14ac:dyDescent="0.35">
      <c r="A431" s="20">
        <v>404</v>
      </c>
      <c r="B431" s="20">
        <v>10014.820457212089</v>
      </c>
      <c r="C431" s="20">
        <v>1985.1795427879115</v>
      </c>
      <c r="D431" s="20">
        <v>1.8207316380424268</v>
      </c>
      <c r="F431" s="20">
        <v>97.9368932038835</v>
      </c>
      <c r="G431" s="20">
        <v>21000</v>
      </c>
    </row>
    <row r="432" spans="1:7" x14ac:dyDescent="0.35">
      <c r="A432" s="20">
        <v>405</v>
      </c>
      <c r="B432" s="20">
        <v>12518.515413553476</v>
      </c>
      <c r="C432" s="20">
        <v>-568.51541355347581</v>
      </c>
      <c r="D432" s="20">
        <v>-0.52142084776771003</v>
      </c>
      <c r="F432" s="20">
        <v>98.179611650485441</v>
      </c>
      <c r="G432" s="20">
        <v>21500</v>
      </c>
    </row>
    <row r="433" spans="1:7" x14ac:dyDescent="0.35">
      <c r="A433" s="20">
        <v>406</v>
      </c>
      <c r="B433" s="20">
        <v>14201.518209247719</v>
      </c>
      <c r="C433" s="20">
        <v>-501.51820924771891</v>
      </c>
      <c r="D433" s="20">
        <v>-0.45997354443283167</v>
      </c>
      <c r="F433" s="20">
        <v>98.422330097087382</v>
      </c>
      <c r="G433" s="20">
        <v>21750</v>
      </c>
    </row>
    <row r="434" spans="1:7" x14ac:dyDescent="0.35">
      <c r="A434" s="20">
        <v>407</v>
      </c>
      <c r="B434" s="20">
        <v>8997.0957327994784</v>
      </c>
      <c r="C434" s="20">
        <v>902.90426720052164</v>
      </c>
      <c r="D434" s="20">
        <v>0.82810966463356073</v>
      </c>
      <c r="F434" s="20">
        <v>98.665048543689323</v>
      </c>
      <c r="G434" s="20">
        <v>22000</v>
      </c>
    </row>
    <row r="435" spans="1:7" x14ac:dyDescent="0.35">
      <c r="A435" s="20">
        <v>408</v>
      </c>
      <c r="B435" s="20">
        <v>8926.8672879616806</v>
      </c>
      <c r="C435" s="20">
        <v>-76.867287961680631</v>
      </c>
      <c r="D435" s="20">
        <v>-7.0499770980816459E-2</v>
      </c>
      <c r="F435" s="20">
        <v>98.907766990291265</v>
      </c>
      <c r="G435" s="20">
        <v>23500</v>
      </c>
    </row>
    <row r="436" spans="1:7" x14ac:dyDescent="0.35">
      <c r="A436" s="20">
        <v>409</v>
      </c>
      <c r="B436" s="20">
        <v>13303.029665686819</v>
      </c>
      <c r="C436" s="20">
        <v>1696.9703343131805</v>
      </c>
      <c r="D436" s="20">
        <v>1.5563970461655798</v>
      </c>
      <c r="F436" s="20">
        <v>99.150485436893206</v>
      </c>
      <c r="G436" s="20">
        <v>23500</v>
      </c>
    </row>
    <row r="437" spans="1:7" x14ac:dyDescent="0.35">
      <c r="A437" s="20">
        <v>410</v>
      </c>
      <c r="B437" s="20">
        <v>13303.029665686819</v>
      </c>
      <c r="C437" s="20">
        <v>-1203.0296656868195</v>
      </c>
      <c r="D437" s="20">
        <v>-1.103373335564142</v>
      </c>
      <c r="F437" s="20">
        <v>99.393203883495147</v>
      </c>
      <c r="G437" s="20">
        <v>24000</v>
      </c>
    </row>
    <row r="438" spans="1:7" x14ac:dyDescent="0.35">
      <c r="A438" s="20">
        <v>411</v>
      </c>
      <c r="B438" s="20">
        <v>13589.862036715167</v>
      </c>
      <c r="C438" s="20">
        <v>510.13796328483295</v>
      </c>
      <c r="D438" s="20">
        <v>0.46787925701411137</v>
      </c>
      <c r="F438" s="20">
        <v>99.635922330097088</v>
      </c>
      <c r="G438" s="20">
        <v>24000</v>
      </c>
    </row>
    <row r="439" spans="1:7" ht="15" thickBot="1" x14ac:dyDescent="0.4">
      <c r="A439" s="21">
        <v>412</v>
      </c>
      <c r="B439" s="21">
        <v>11291.409783569456</v>
      </c>
      <c r="C439" s="21">
        <v>-1141.4097835694556</v>
      </c>
      <c r="D439" s="21">
        <v>-1.0468579088808863</v>
      </c>
      <c r="F439" s="21">
        <v>99.878640776699029</v>
      </c>
      <c r="G439" s="21">
        <v>25000</v>
      </c>
    </row>
  </sheetData>
  <sortState ref="V2:V413">
    <sortCondition ref="V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178"/>
  <sheetViews>
    <sheetView topLeftCell="A393" zoomScale="110" zoomScaleNormal="110" workbookViewId="0">
      <selection sqref="A1:M413"/>
    </sheetView>
  </sheetViews>
  <sheetFormatPr defaultRowHeight="14.5" x14ac:dyDescent="0.35"/>
  <cols>
    <col min="1" max="1" width="4" style="5" bestFit="1" customWidth="1"/>
    <col min="2" max="2" width="6.7265625" style="5" bestFit="1" customWidth="1"/>
    <col min="3" max="3" width="9.1796875" style="5" bestFit="1" customWidth="1"/>
    <col min="4" max="4" width="6.7265625" style="5" bestFit="1" customWidth="1"/>
    <col min="5" max="12" width="9.1796875" style="3"/>
  </cols>
  <sheetData>
    <row r="1" spans="1:3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17" t="s">
        <v>371</v>
      </c>
      <c r="G1" s="17"/>
      <c r="H1" s="17"/>
      <c r="I1" s="17"/>
      <c r="J1" s="17"/>
      <c r="K1" s="17"/>
      <c r="L1" s="17"/>
    </row>
    <row r="2" spans="1:39" x14ac:dyDescent="0.35">
      <c r="A2" s="4">
        <v>1</v>
      </c>
      <c r="B2" s="4" t="s">
        <v>4</v>
      </c>
      <c r="C2" s="5">
        <v>1500</v>
      </c>
      <c r="D2" s="5">
        <v>8800</v>
      </c>
      <c r="E2" s="2"/>
      <c r="F2" s="17"/>
      <c r="G2" s="17"/>
      <c r="H2" s="17"/>
      <c r="I2" s="17"/>
      <c r="J2" s="17"/>
      <c r="K2" s="17"/>
      <c r="L2" s="17"/>
      <c r="AA2" t="s">
        <v>5</v>
      </c>
      <c r="AB2" t="s">
        <v>4</v>
      </c>
      <c r="AD2" t="s">
        <v>428</v>
      </c>
    </row>
    <row r="3" spans="1:39" x14ac:dyDescent="0.35">
      <c r="A3" s="4">
        <v>3</v>
      </c>
      <c r="B3" s="4" t="s">
        <v>4</v>
      </c>
      <c r="C3" s="5">
        <v>1050</v>
      </c>
      <c r="D3" s="5">
        <v>9900</v>
      </c>
      <c r="E3" s="6"/>
      <c r="F3" s="17"/>
      <c r="G3" s="17"/>
      <c r="H3" s="17"/>
      <c r="I3" s="17"/>
      <c r="J3" s="17"/>
      <c r="K3" s="17"/>
      <c r="L3" s="17"/>
      <c r="Z3" t="s">
        <v>419</v>
      </c>
      <c r="AA3">
        <f>AVERAGE(O15:O264)</f>
        <v>1713.8</v>
      </c>
      <c r="AB3">
        <f>AVERAGE(X15:X176)</f>
        <v>1386.7283950617284</v>
      </c>
      <c r="AD3">
        <f>AVERAGE(Y15:Y176)</f>
        <v>7.2188184628713756</v>
      </c>
    </row>
    <row r="4" spans="1:39" x14ac:dyDescent="0.35">
      <c r="A4" s="4">
        <v>4</v>
      </c>
      <c r="B4" s="4" t="s">
        <v>4</v>
      </c>
      <c r="C4" s="5">
        <v>1350</v>
      </c>
      <c r="D4" s="5">
        <v>9000</v>
      </c>
      <c r="E4" s="6"/>
      <c r="F4" s="17"/>
      <c r="G4" s="17"/>
      <c r="H4" s="17"/>
      <c r="I4" s="17"/>
      <c r="J4" s="17"/>
      <c r="K4" s="17"/>
      <c r="L4" s="17"/>
      <c r="Z4" t="s">
        <v>420</v>
      </c>
      <c r="AA4">
        <f>_xlfn.STDEV.S(O15:O264)</f>
        <v>404.98842266163592</v>
      </c>
      <c r="AB4">
        <f>_xlfn.STDEV.S(X15:X176)</f>
        <v>247.33318048753344</v>
      </c>
      <c r="AD4">
        <f>_xlfn.STDEV.S(Y15:Y176)</f>
        <v>0.17960957870314745</v>
      </c>
    </row>
    <row r="5" spans="1:39" x14ac:dyDescent="0.35">
      <c r="A5" s="4">
        <v>5</v>
      </c>
      <c r="B5" s="4" t="s">
        <v>4</v>
      </c>
      <c r="C5" s="5">
        <v>1650</v>
      </c>
      <c r="D5" s="5">
        <v>8750</v>
      </c>
      <c r="E5" s="6"/>
      <c r="F5" s="16"/>
      <c r="G5" s="16"/>
      <c r="H5" s="16"/>
      <c r="I5" s="16"/>
      <c r="J5" s="16"/>
      <c r="K5" s="16"/>
      <c r="L5" s="16"/>
    </row>
    <row r="6" spans="1:39" x14ac:dyDescent="0.35">
      <c r="A6" s="4">
        <v>10</v>
      </c>
      <c r="B6" s="4" t="s">
        <v>4</v>
      </c>
      <c r="C6" s="5">
        <v>1600</v>
      </c>
      <c r="D6" s="5">
        <v>9200</v>
      </c>
      <c r="E6" s="6"/>
      <c r="F6" s="17" t="s">
        <v>6</v>
      </c>
      <c r="G6" s="17"/>
      <c r="H6" s="17"/>
      <c r="I6" s="17"/>
      <c r="J6" s="17"/>
      <c r="K6" s="17"/>
      <c r="L6" s="17"/>
      <c r="M6" t="s">
        <v>412</v>
      </c>
      <c r="AA6" t="s">
        <v>421</v>
      </c>
      <c r="AH6" t="s">
        <v>430</v>
      </c>
    </row>
    <row r="7" spans="1:39" x14ac:dyDescent="0.35">
      <c r="A7" s="4">
        <v>13</v>
      </c>
      <c r="B7" s="4" t="s">
        <v>4</v>
      </c>
      <c r="C7" s="5">
        <v>1200</v>
      </c>
      <c r="D7" s="5">
        <v>9950</v>
      </c>
      <c r="E7" s="6"/>
      <c r="F7" s="17"/>
      <c r="G7" s="17"/>
      <c r="H7" s="17"/>
      <c r="I7" s="17"/>
      <c r="J7" s="17"/>
      <c r="K7" s="17"/>
      <c r="L7" s="17"/>
      <c r="M7" t="s">
        <v>413</v>
      </c>
      <c r="AG7" t="s">
        <v>429</v>
      </c>
      <c r="AI7" t="s">
        <v>431</v>
      </c>
      <c r="AJ7" t="s">
        <v>433</v>
      </c>
      <c r="AK7" t="s">
        <v>432</v>
      </c>
      <c r="AL7" t="s">
        <v>434</v>
      </c>
    </row>
    <row r="8" spans="1:39" x14ac:dyDescent="0.35">
      <c r="A8" s="4">
        <v>14</v>
      </c>
      <c r="B8" s="4" t="s">
        <v>4</v>
      </c>
      <c r="C8" s="5">
        <v>1100</v>
      </c>
      <c r="D8" s="5">
        <v>9900</v>
      </c>
      <c r="E8" s="6"/>
      <c r="F8" s="17"/>
      <c r="G8" s="17"/>
      <c r="H8" s="17"/>
      <c r="I8" s="17"/>
      <c r="J8" s="17"/>
      <c r="K8" s="17"/>
      <c r="L8" s="17"/>
      <c r="M8" t="s">
        <v>414</v>
      </c>
      <c r="Z8">
        <v>0.2</v>
      </c>
      <c r="AA8">
        <f>_xlfn.NORM.INV($Z8,AA$3,AA$4)</f>
        <v>1372.9531441367651</v>
      </c>
      <c r="AB8">
        <f t="shared" ref="AB8:AB11" si="0">_xlfn.NORM.INV($Z8,AB$3,AB$4)</f>
        <v>1178.5675385962982</v>
      </c>
      <c r="AD8">
        <f>_xlfn.NORM.INV($Z8,AD$3,AD$4)</f>
        <v>7.0676552276817208</v>
      </c>
      <c r="AE8" s="30">
        <f>EXP(AD8)</f>
        <v>1173.3934655764951</v>
      </c>
      <c r="AG8" s="31">
        <v>1175</v>
      </c>
      <c r="AH8">
        <f>LN(AG8)</f>
        <v>7.0690234265782594</v>
      </c>
      <c r="AI8">
        <f>_xlfn.NORM.DIST(AH8,$AD$3,$AD$4,1)</f>
        <v>0.20213947594303242</v>
      </c>
      <c r="AJ8">
        <f t="array" ref="AJ8:AJ12">FREQUENCY(X15:X176,AG8:AG11)</f>
        <v>32</v>
      </c>
      <c r="AK8">
        <f>AB$19*(AI8-0)</f>
        <v>32.746595102771252</v>
      </c>
      <c r="AL8">
        <f>(AJ8-AK8)^2/AK8</f>
        <v>1.7021746710846431E-2</v>
      </c>
    </row>
    <row r="9" spans="1:39" x14ac:dyDescent="0.35">
      <c r="A9" s="4">
        <v>15</v>
      </c>
      <c r="B9" s="4" t="s">
        <v>4</v>
      </c>
      <c r="C9" s="5">
        <v>1350</v>
      </c>
      <c r="D9" s="5">
        <v>8500</v>
      </c>
      <c r="E9" s="6"/>
      <c r="Z9">
        <v>0.4</v>
      </c>
      <c r="AA9">
        <f t="shared" ref="AA9:AD11" si="1">_xlfn.NORM.INV($Z9,AA$3,AA$4)</f>
        <v>1611.1973563151375</v>
      </c>
      <c r="AB9">
        <f t="shared" si="0"/>
        <v>1324.067250275848</v>
      </c>
      <c r="AD9">
        <f t="shared" si="1"/>
        <v>7.1733148964114921</v>
      </c>
      <c r="AE9" s="30">
        <f t="shared" ref="AE9:AE11" si="2">EXP(AD9)</f>
        <v>1304.1606026072793</v>
      </c>
      <c r="AG9" s="31">
        <v>1325</v>
      </c>
      <c r="AH9">
        <f t="shared" ref="AH9:AH11" si="3">LN(AG9)</f>
        <v>7.1891677384203225</v>
      </c>
      <c r="AI9">
        <f t="shared" ref="AI9:AI11" si="4">_xlfn.NORM.DIST(AH9,$AD$3,$AD$4,1)</f>
        <v>0.43443880881751396</v>
      </c>
      <c r="AJ9">
        <v>39</v>
      </c>
      <c r="AK9">
        <f>AB$19*(AI9-AI8)</f>
        <v>37.63249192566601</v>
      </c>
      <c r="AL9">
        <f t="shared" ref="AL9:AL12" si="5">(AJ9-AK9)^2/AK9</f>
        <v>4.9693183673899445E-2</v>
      </c>
    </row>
    <row r="10" spans="1:39" x14ac:dyDescent="0.35">
      <c r="A10" s="4">
        <v>16</v>
      </c>
      <c r="B10" s="4" t="s">
        <v>4</v>
      </c>
      <c r="C10" s="5">
        <v>1500</v>
      </c>
      <c r="D10" s="5">
        <v>8550</v>
      </c>
      <c r="E10" s="6"/>
      <c r="F10" s="17" t="s">
        <v>7</v>
      </c>
      <c r="G10" s="17"/>
      <c r="H10" s="17"/>
      <c r="I10" s="17"/>
      <c r="J10" s="17"/>
      <c r="K10" s="17"/>
      <c r="L10" s="17"/>
      <c r="M10">
        <f>COUNTIF(B2:B413,"M")</f>
        <v>250</v>
      </c>
      <c r="N10" t="s">
        <v>5</v>
      </c>
      <c r="V10">
        <f>COUNTIF(B2:B413,"F")</f>
        <v>162</v>
      </c>
      <c r="W10" t="s">
        <v>5</v>
      </c>
      <c r="Z10">
        <v>0.6</v>
      </c>
      <c r="AA10">
        <f t="shared" si="1"/>
        <v>1816.4026436848624</v>
      </c>
      <c r="AB10">
        <f t="shared" si="0"/>
        <v>1449.3895398476088</v>
      </c>
      <c r="AD10">
        <f t="shared" si="1"/>
        <v>7.2643220293312591</v>
      </c>
      <c r="AE10" s="30">
        <f t="shared" si="2"/>
        <v>1428.4168746615787</v>
      </c>
      <c r="AG10" s="31">
        <v>1425</v>
      </c>
      <c r="AH10">
        <f t="shared" si="3"/>
        <v>7.2619270927027513</v>
      </c>
      <c r="AI10">
        <f t="shared" si="4"/>
        <v>0.59483990211258742</v>
      </c>
      <c r="AJ10">
        <v>20</v>
      </c>
      <c r="AK10">
        <f t="shared" ref="AK10:AK12" si="6">AB$19*(AI10-AI9)</f>
        <v>25.9849771138019</v>
      </c>
      <c r="AL10">
        <f t="shared" si="5"/>
        <v>1.3784869194172498</v>
      </c>
    </row>
    <row r="11" spans="1:39" x14ac:dyDescent="0.35">
      <c r="A11" s="4">
        <v>20</v>
      </c>
      <c r="B11" s="4" t="s">
        <v>4</v>
      </c>
      <c r="C11" s="5">
        <v>1300</v>
      </c>
      <c r="D11" s="5">
        <v>9350</v>
      </c>
      <c r="E11" s="6"/>
      <c r="F11" s="17"/>
      <c r="G11" s="17"/>
      <c r="H11" s="17"/>
      <c r="I11" s="17"/>
      <c r="J11" s="17"/>
      <c r="K11" s="17"/>
      <c r="L11" s="17"/>
      <c r="Z11">
        <v>0.8</v>
      </c>
      <c r="AA11">
        <f t="shared" si="1"/>
        <v>2054.646855863235</v>
      </c>
      <c r="AB11">
        <f t="shared" si="0"/>
        <v>1594.8892515271586</v>
      </c>
      <c r="AD11">
        <f t="shared" si="1"/>
        <v>7.3699816980610304</v>
      </c>
      <c r="AE11" s="30">
        <f t="shared" si="2"/>
        <v>1587.6047265337418</v>
      </c>
      <c r="AG11" s="31">
        <v>1575</v>
      </c>
      <c r="AH11">
        <f t="shared" si="3"/>
        <v>7.3620105512597336</v>
      </c>
      <c r="AI11">
        <f t="shared" si="4"/>
        <v>0.78734440940989181</v>
      </c>
      <c r="AJ11">
        <v>28</v>
      </c>
      <c r="AK11">
        <f t="shared" si="6"/>
        <v>31.185730182163311</v>
      </c>
      <c r="AL11">
        <f t="shared" si="5"/>
        <v>0.32543335475117202</v>
      </c>
    </row>
    <row r="12" spans="1:39" x14ac:dyDescent="0.35">
      <c r="A12" s="4">
        <v>21</v>
      </c>
      <c r="B12" s="4" t="s">
        <v>4</v>
      </c>
      <c r="C12" s="5">
        <v>1600</v>
      </c>
      <c r="D12" s="5">
        <v>9500</v>
      </c>
      <c r="E12" s="6"/>
      <c r="F12" s="16"/>
      <c r="G12" s="16"/>
      <c r="H12" s="16"/>
      <c r="I12" s="16"/>
      <c r="J12" s="16"/>
      <c r="K12" s="16"/>
      <c r="L12" s="16"/>
      <c r="M12">
        <f>0.5/M10</f>
        <v>2E-3</v>
      </c>
      <c r="N12" s="28" t="s">
        <v>415</v>
      </c>
      <c r="V12">
        <f>0.5/V10</f>
        <v>3.0864197530864196E-3</v>
      </c>
      <c r="W12" s="28" t="s">
        <v>415</v>
      </c>
      <c r="AJ12">
        <v>43</v>
      </c>
      <c r="AK12">
        <f>AB$19*(1-AI11)</f>
        <v>34.45020567559753</v>
      </c>
      <c r="AL12">
        <f t="shared" si="5"/>
        <v>2.1218736305357861</v>
      </c>
    </row>
    <row r="13" spans="1:39" x14ac:dyDescent="0.35">
      <c r="A13" s="4">
        <v>22</v>
      </c>
      <c r="B13" s="4" t="s">
        <v>4</v>
      </c>
      <c r="C13" s="5">
        <v>1350</v>
      </c>
      <c r="D13" s="5">
        <v>7750</v>
      </c>
      <c r="E13" s="6"/>
      <c r="F13" s="17" t="s">
        <v>8</v>
      </c>
      <c r="G13" s="17"/>
      <c r="H13" s="17"/>
      <c r="I13" s="17"/>
      <c r="J13" s="17"/>
      <c r="K13" s="17"/>
      <c r="L13" s="17"/>
      <c r="M13">
        <f>1.5/M10</f>
        <v>6.0000000000000001E-3</v>
      </c>
      <c r="N13" s="28" t="s">
        <v>416</v>
      </c>
      <c r="V13">
        <f>1.5/V10</f>
        <v>9.2592592592592587E-3</v>
      </c>
      <c r="W13" s="28" t="s">
        <v>416</v>
      </c>
      <c r="AA13">
        <f t="array" ref="AA13:AA17">FREQUENCY(O15:O264,AA8:AA11)</f>
        <v>56</v>
      </c>
      <c r="AB13">
        <f t="array" ref="AB13:AB17">FREQUENCY(X15:X176,AB8:AB11)</f>
        <v>32</v>
      </c>
      <c r="AD13">
        <f t="array" ref="AD13:AD17">FREQUENCY(Y15:Y176,AD8:AD11)</f>
        <v>32</v>
      </c>
    </row>
    <row r="14" spans="1:39" x14ac:dyDescent="0.35">
      <c r="A14" s="4">
        <v>24</v>
      </c>
      <c r="B14" s="4" t="s">
        <v>4</v>
      </c>
      <c r="C14" s="5">
        <v>1800</v>
      </c>
      <c r="D14" s="5">
        <v>10300</v>
      </c>
      <c r="E14" s="6"/>
      <c r="F14" s="17"/>
      <c r="G14" s="17"/>
      <c r="H14" s="17"/>
      <c r="I14" s="17"/>
      <c r="J14" s="17"/>
      <c r="K14" s="17"/>
      <c r="L14" s="17"/>
      <c r="AA14">
        <v>56</v>
      </c>
      <c r="AB14">
        <v>39</v>
      </c>
      <c r="AD14">
        <v>39</v>
      </c>
      <c r="AL14">
        <f>SUM(AL8:AL12)</f>
        <v>3.8925088350889538</v>
      </c>
      <c r="AM14" t="s">
        <v>435</v>
      </c>
    </row>
    <row r="15" spans="1:39" x14ac:dyDescent="0.35">
      <c r="A15" s="4">
        <v>26</v>
      </c>
      <c r="B15" s="4" t="s">
        <v>4</v>
      </c>
      <c r="C15" s="5">
        <v>1500</v>
      </c>
      <c r="D15" s="5">
        <v>10100</v>
      </c>
      <c r="E15" s="6"/>
      <c r="F15" s="16"/>
      <c r="G15" s="16"/>
      <c r="H15" s="16"/>
      <c r="I15" s="16"/>
      <c r="J15" s="16"/>
      <c r="K15" s="16"/>
      <c r="L15" s="16"/>
      <c r="M15">
        <v>2E-3</v>
      </c>
      <c r="N15">
        <f>_xlfn.NORM.S.INV(M15)</f>
        <v>-2.8781617390954826</v>
      </c>
      <c r="O15" s="5">
        <v>900</v>
      </c>
      <c r="P15">
        <f>LN(O15)</f>
        <v>6.8023947633243109</v>
      </c>
      <c r="V15">
        <v>3.0864197530864196E-3</v>
      </c>
      <c r="W15">
        <f t="shared" ref="W15:W78" si="7">_xlfn.NORM.S.INV(V15)</f>
        <v>-2.7384561319583027</v>
      </c>
      <c r="X15" s="5">
        <v>800</v>
      </c>
      <c r="Y15">
        <f>LN(X15)</f>
        <v>6.6846117276679271</v>
      </c>
      <c r="AA15">
        <v>50</v>
      </c>
      <c r="AB15">
        <v>20</v>
      </c>
      <c r="AD15">
        <v>20</v>
      </c>
    </row>
    <row r="16" spans="1:39" x14ac:dyDescent="0.35">
      <c r="A16" s="4">
        <v>28</v>
      </c>
      <c r="B16" s="4" t="s">
        <v>4</v>
      </c>
      <c r="C16" s="5">
        <v>1400</v>
      </c>
      <c r="D16" s="5">
        <v>7050</v>
      </c>
      <c r="E16" s="6"/>
      <c r="F16" s="17" t="s">
        <v>9</v>
      </c>
      <c r="G16" s="17"/>
      <c r="H16" s="17"/>
      <c r="I16" s="17"/>
      <c r="J16" s="17"/>
      <c r="K16" s="17"/>
      <c r="L16" s="17"/>
      <c r="M16">
        <v>6.0000000000000001E-3</v>
      </c>
      <c r="N16">
        <f>_xlfn.NORM.S.INV(M16)</f>
        <v>-2.5121443279304616</v>
      </c>
      <c r="O16" s="5">
        <v>1000</v>
      </c>
      <c r="P16">
        <f t="shared" ref="P16:P79" si="8">LN(O16)</f>
        <v>6.9077552789821368</v>
      </c>
      <c r="V16">
        <v>9.2592592592592587E-3</v>
      </c>
      <c r="W16">
        <f t="shared" si="7"/>
        <v>-2.3550840094933712</v>
      </c>
      <c r="X16" s="5">
        <v>900</v>
      </c>
      <c r="Y16">
        <f t="shared" ref="Y16:Y79" si="9">LN(X16)</f>
        <v>6.8023947633243109</v>
      </c>
      <c r="AA16">
        <v>42</v>
      </c>
      <c r="AB16">
        <v>28</v>
      </c>
      <c r="AD16">
        <v>28</v>
      </c>
      <c r="AL16">
        <f>_xlfn.CHISQ.DIST.RT(AL14,$Z$24)</f>
        <v>0.14280797010920468</v>
      </c>
      <c r="AM16" t="s">
        <v>425</v>
      </c>
    </row>
    <row r="17" spans="1:38" x14ac:dyDescent="0.35">
      <c r="A17" s="4">
        <v>29</v>
      </c>
      <c r="B17" s="4" t="s">
        <v>4</v>
      </c>
      <c r="C17" s="5">
        <v>1250</v>
      </c>
      <c r="D17" s="5">
        <v>9100</v>
      </c>
      <c r="E17" s="6"/>
      <c r="F17" s="17"/>
      <c r="G17" s="17"/>
      <c r="H17" s="17"/>
      <c r="I17" s="17"/>
      <c r="J17" s="17"/>
      <c r="K17" s="17"/>
      <c r="L17" s="17"/>
      <c r="M17">
        <v>0.01</v>
      </c>
      <c r="N17">
        <f t="shared" ref="N17:N80" si="10">_xlfn.NORM.S.INV(M17)</f>
        <v>-2.3263478740408408</v>
      </c>
      <c r="O17" s="5">
        <v>1000</v>
      </c>
      <c r="P17">
        <f t="shared" si="8"/>
        <v>6.9077552789821368</v>
      </c>
      <c r="V17">
        <v>1.54320987654321E-2</v>
      </c>
      <c r="W17">
        <f t="shared" si="7"/>
        <v>-2.1588191845174229</v>
      </c>
      <c r="X17" s="5">
        <v>900</v>
      </c>
      <c r="Y17">
        <f t="shared" si="9"/>
        <v>6.8023947633243109</v>
      </c>
      <c r="AA17">
        <v>46</v>
      </c>
      <c r="AB17">
        <v>43</v>
      </c>
      <c r="AD17">
        <v>43</v>
      </c>
    </row>
    <row r="18" spans="1:38" x14ac:dyDescent="0.35">
      <c r="A18" s="4">
        <v>30</v>
      </c>
      <c r="B18" s="4" t="s">
        <v>4</v>
      </c>
      <c r="C18" s="5">
        <v>1350</v>
      </c>
      <c r="D18" s="5">
        <v>9100</v>
      </c>
      <c r="E18" s="6"/>
      <c r="M18">
        <v>1.4E-2</v>
      </c>
      <c r="N18">
        <f t="shared" si="10"/>
        <v>-2.1972863766410518</v>
      </c>
      <c r="O18" s="5">
        <v>1050</v>
      </c>
      <c r="P18">
        <f t="shared" si="8"/>
        <v>6.956545443151569</v>
      </c>
      <c r="V18">
        <v>2.1604938271604899E-2</v>
      </c>
      <c r="W18">
        <f t="shared" si="7"/>
        <v>-2.0216755967473534</v>
      </c>
      <c r="X18" s="5">
        <v>900</v>
      </c>
      <c r="Y18">
        <f t="shared" si="9"/>
        <v>6.8023947633243109</v>
      </c>
      <c r="AL18" t="s">
        <v>427</v>
      </c>
    </row>
    <row r="19" spans="1:38" x14ac:dyDescent="0.35">
      <c r="A19" s="4">
        <v>35</v>
      </c>
      <c r="B19" s="4" t="s">
        <v>4</v>
      </c>
      <c r="C19" s="5">
        <v>1550</v>
      </c>
      <c r="D19" s="5">
        <v>9100</v>
      </c>
      <c r="E19" s="6"/>
      <c r="F19" s="16"/>
      <c r="G19" s="16"/>
      <c r="H19" s="16"/>
      <c r="I19" s="16"/>
      <c r="J19" s="16"/>
      <c r="K19" s="16"/>
      <c r="L19" s="16"/>
      <c r="M19">
        <v>1.7999999999999999E-2</v>
      </c>
      <c r="N19">
        <f t="shared" si="10"/>
        <v>-2.0969274291643418</v>
      </c>
      <c r="O19" s="5">
        <v>1050</v>
      </c>
      <c r="P19">
        <f t="shared" si="8"/>
        <v>6.956545443151569</v>
      </c>
      <c r="V19">
        <v>2.7777777777777801E-2</v>
      </c>
      <c r="W19">
        <f t="shared" si="7"/>
        <v>-1.9145058250555567</v>
      </c>
      <c r="X19" s="5">
        <v>950</v>
      </c>
      <c r="Y19">
        <f t="shared" si="9"/>
        <v>6.8564619845945867</v>
      </c>
      <c r="AA19">
        <f>SUM(AA13:AA17)</f>
        <v>250</v>
      </c>
      <c r="AB19">
        <f>SUM(AB13:AB17)</f>
        <v>162</v>
      </c>
    </row>
    <row r="20" spans="1:38" x14ac:dyDescent="0.35">
      <c r="A20" s="4">
        <v>38</v>
      </c>
      <c r="B20" s="4" t="s">
        <v>4</v>
      </c>
      <c r="C20" s="5">
        <v>1400</v>
      </c>
      <c r="D20" s="5">
        <v>11850</v>
      </c>
      <c r="E20" s="6"/>
      <c r="F20" s="16"/>
      <c r="G20" s="16"/>
      <c r="H20" s="16"/>
      <c r="I20" s="16"/>
      <c r="J20" s="16"/>
      <c r="K20" s="16"/>
      <c r="L20" s="16"/>
      <c r="M20">
        <v>2.1999999999999999E-2</v>
      </c>
      <c r="N20">
        <f t="shared" si="10"/>
        <v>-2.0140908120181393</v>
      </c>
      <c r="O20" s="5">
        <v>1100</v>
      </c>
      <c r="P20">
        <f t="shared" si="8"/>
        <v>7.0030654587864616</v>
      </c>
      <c r="V20">
        <v>3.3950617283950602E-2</v>
      </c>
      <c r="W20">
        <f t="shared" si="7"/>
        <v>-1.8256617074021009</v>
      </c>
      <c r="X20" s="5">
        <v>1000</v>
      </c>
      <c r="Y20">
        <f t="shared" si="9"/>
        <v>6.9077552789821368</v>
      </c>
      <c r="AJ20" t="s">
        <v>436</v>
      </c>
    </row>
    <row r="21" spans="1:38" x14ac:dyDescent="0.35">
      <c r="A21" s="4">
        <v>42</v>
      </c>
      <c r="B21" s="4" t="s">
        <v>4</v>
      </c>
      <c r="C21" s="5">
        <v>1600</v>
      </c>
      <c r="D21" s="5">
        <v>8700</v>
      </c>
      <c r="E21" s="6"/>
      <c r="F21" s="16"/>
      <c r="G21" s="16"/>
      <c r="H21" s="16"/>
      <c r="I21" s="16"/>
      <c r="J21" s="16"/>
      <c r="K21" s="16"/>
      <c r="L21" s="16"/>
      <c r="M21">
        <v>2.5999999999999999E-2</v>
      </c>
      <c r="N21">
        <f t="shared" si="10"/>
        <v>-1.9431337511050664</v>
      </c>
      <c r="O21" s="5">
        <v>1100</v>
      </c>
      <c r="P21">
        <f t="shared" si="8"/>
        <v>7.0030654587864616</v>
      </c>
      <c r="V21">
        <v>4.0123456790123399E-2</v>
      </c>
      <c r="W21">
        <f t="shared" si="7"/>
        <v>-1.7492552151733816</v>
      </c>
      <c r="X21" s="5">
        <v>1000</v>
      </c>
      <c r="Y21">
        <f t="shared" si="9"/>
        <v>6.9077552789821368</v>
      </c>
      <c r="AA21">
        <f>AA19/5</f>
        <v>50</v>
      </c>
      <c r="AB21">
        <f>AB19/5</f>
        <v>32.4</v>
      </c>
      <c r="AC21" t="s">
        <v>422</v>
      </c>
      <c r="AJ21" t="s">
        <v>437</v>
      </c>
    </row>
    <row r="22" spans="1:38" x14ac:dyDescent="0.35">
      <c r="A22" s="4">
        <v>43</v>
      </c>
      <c r="B22" s="4" t="s">
        <v>4</v>
      </c>
      <c r="C22" s="5">
        <v>1150</v>
      </c>
      <c r="D22" s="5">
        <v>7650</v>
      </c>
      <c r="E22" s="6"/>
      <c r="F22" s="16"/>
      <c r="G22" s="16"/>
      <c r="H22" s="16"/>
      <c r="I22" s="16"/>
      <c r="J22" s="16"/>
      <c r="K22" s="16"/>
      <c r="L22" s="16"/>
      <c r="M22">
        <v>0.03</v>
      </c>
      <c r="N22">
        <f t="shared" si="10"/>
        <v>-1.8807936081512509</v>
      </c>
      <c r="O22" s="5">
        <v>1100</v>
      </c>
      <c r="P22">
        <f t="shared" si="8"/>
        <v>7.0030654587864616</v>
      </c>
      <c r="V22">
        <v>4.6296296296296301E-2</v>
      </c>
      <c r="W22">
        <f t="shared" si="7"/>
        <v>-1.6818775202575991</v>
      </c>
      <c r="X22" s="5">
        <v>1000</v>
      </c>
      <c r="Y22">
        <f t="shared" si="9"/>
        <v>6.9077552789821368</v>
      </c>
    </row>
    <row r="23" spans="1:38" x14ac:dyDescent="0.35">
      <c r="A23" s="4">
        <v>45</v>
      </c>
      <c r="B23" s="4" t="s">
        <v>4</v>
      </c>
      <c r="C23" s="5">
        <v>900</v>
      </c>
      <c r="D23" s="5">
        <v>9300</v>
      </c>
      <c r="E23" s="6"/>
      <c r="M23">
        <v>3.4000000000000002E-2</v>
      </c>
      <c r="N23">
        <f t="shared" si="10"/>
        <v>-1.825006821146403</v>
      </c>
      <c r="O23" s="5">
        <v>1100</v>
      </c>
      <c r="P23">
        <f t="shared" si="8"/>
        <v>7.0030654587864616</v>
      </c>
      <c r="V23">
        <v>5.2469135802469098E-2</v>
      </c>
      <c r="W23">
        <f t="shared" si="7"/>
        <v>-1.6213701823529381</v>
      </c>
      <c r="X23" s="5">
        <v>1050</v>
      </c>
      <c r="Y23">
        <f t="shared" si="9"/>
        <v>6.956545443151569</v>
      </c>
      <c r="AA23">
        <f t="array" ref="AA23">SUMSQ(AA13:AA17-AA21)/AA21</f>
        <v>3.04</v>
      </c>
      <c r="AB23" s="29">
        <f t="array" ref="AB23">SUMSQ(AB13:AB17-AB21)/AB21</f>
        <v>10.160493827160494</v>
      </c>
      <c r="AC23" t="s">
        <v>423</v>
      </c>
      <c r="AJ23" t="s">
        <v>438</v>
      </c>
    </row>
    <row r="24" spans="1:38" x14ac:dyDescent="0.35">
      <c r="A24" s="4">
        <v>47</v>
      </c>
      <c r="B24" s="4" t="s">
        <v>4</v>
      </c>
      <c r="C24" s="5">
        <v>1650</v>
      </c>
      <c r="D24" s="5">
        <v>12200</v>
      </c>
      <c r="E24" s="6"/>
      <c r="M24">
        <v>3.7999999999999999E-2</v>
      </c>
      <c r="N24">
        <f t="shared" si="10"/>
        <v>-1.7743819103449572</v>
      </c>
      <c r="O24" s="5">
        <v>1100</v>
      </c>
      <c r="P24">
        <f t="shared" si="8"/>
        <v>7.0030654587864616</v>
      </c>
      <c r="V24">
        <v>5.8641975308642E-2</v>
      </c>
      <c r="W24">
        <f t="shared" si="7"/>
        <v>-1.5662762840680544</v>
      </c>
      <c r="X24" s="5">
        <v>1050</v>
      </c>
      <c r="Y24">
        <f t="shared" si="9"/>
        <v>6.956545443151569</v>
      </c>
      <c r="Z24">
        <f>5-1-2</f>
        <v>2</v>
      </c>
      <c r="AC24" t="s">
        <v>424</v>
      </c>
      <c r="AJ24" t="s">
        <v>439</v>
      </c>
    </row>
    <row r="25" spans="1:38" x14ac:dyDescent="0.35">
      <c r="A25" s="4">
        <v>48</v>
      </c>
      <c r="B25" s="4" t="s">
        <v>4</v>
      </c>
      <c r="C25" s="5">
        <v>1200</v>
      </c>
      <c r="D25" s="5">
        <v>9400</v>
      </c>
      <c r="E25" s="6"/>
      <c r="F25" s="16"/>
      <c r="G25" s="16"/>
      <c r="H25" s="16"/>
      <c r="I25" s="16"/>
      <c r="J25" s="16"/>
      <c r="K25" s="16"/>
      <c r="L25" s="16"/>
      <c r="M25">
        <v>4.2000000000000003E-2</v>
      </c>
      <c r="N25">
        <f t="shared" si="10"/>
        <v>-1.7279343223884183</v>
      </c>
      <c r="O25" s="5">
        <v>1100</v>
      </c>
      <c r="P25">
        <f t="shared" si="8"/>
        <v>7.0030654587864616</v>
      </c>
      <c r="V25">
        <v>6.4814814814814797E-2</v>
      </c>
      <c r="W25">
        <f t="shared" si="7"/>
        <v>-1.5155640243888733</v>
      </c>
      <c r="X25" s="5">
        <v>1050</v>
      </c>
      <c r="Y25">
        <f t="shared" si="9"/>
        <v>6.956545443151569</v>
      </c>
      <c r="AA25">
        <f>_xlfn.CHISQ.DIST.RT(AA23,$Z$24)</f>
        <v>0.21871188695221475</v>
      </c>
      <c r="AB25">
        <f>_xlfn.CHISQ.DIST.RT(AB23,$Z$24)</f>
        <v>6.218373425525503E-3</v>
      </c>
      <c r="AC25" t="s">
        <v>425</v>
      </c>
      <c r="AJ25" t="s">
        <v>440</v>
      </c>
    </row>
    <row r="26" spans="1:38" x14ac:dyDescent="0.35">
      <c r="A26" s="4">
        <v>54</v>
      </c>
      <c r="B26" s="4" t="s">
        <v>4</v>
      </c>
      <c r="C26" s="5">
        <v>900</v>
      </c>
      <c r="D26" s="5">
        <v>10450</v>
      </c>
      <c r="E26" s="6"/>
      <c r="M26">
        <v>4.5999999999999999E-2</v>
      </c>
      <c r="N26">
        <f t="shared" si="10"/>
        <v>-1.6849407678719146</v>
      </c>
      <c r="O26" s="5">
        <v>1100</v>
      </c>
      <c r="P26">
        <f t="shared" si="8"/>
        <v>7.0030654587864616</v>
      </c>
      <c r="V26">
        <v>7.0987654320987595E-2</v>
      </c>
      <c r="W26">
        <f t="shared" si="7"/>
        <v>-1.4684747552511312</v>
      </c>
      <c r="X26" s="5">
        <v>1050</v>
      </c>
      <c r="Y26">
        <f t="shared" si="9"/>
        <v>6.956545443151569</v>
      </c>
      <c r="AA26" t="s">
        <v>427</v>
      </c>
      <c r="AB26" t="s">
        <v>426</v>
      </c>
    </row>
    <row r="27" spans="1:38" x14ac:dyDescent="0.35">
      <c r="A27" s="4">
        <v>58</v>
      </c>
      <c r="B27" s="4" t="s">
        <v>4</v>
      </c>
      <c r="C27" s="5">
        <v>1200</v>
      </c>
      <c r="D27" s="5">
        <v>10300</v>
      </c>
      <c r="E27" s="6"/>
      <c r="M27">
        <v>0.05</v>
      </c>
      <c r="N27">
        <f t="shared" si="10"/>
        <v>-1.6448536269514726</v>
      </c>
      <c r="O27" s="5">
        <v>1100</v>
      </c>
      <c r="P27">
        <f t="shared" si="8"/>
        <v>7.0030654587864616</v>
      </c>
      <c r="V27">
        <v>7.7160493827160503E-2</v>
      </c>
      <c r="W27">
        <f t="shared" si="7"/>
        <v>-1.4244336204761308</v>
      </c>
      <c r="X27" s="5">
        <v>1050</v>
      </c>
      <c r="Y27">
        <f t="shared" si="9"/>
        <v>6.956545443151569</v>
      </c>
    </row>
    <row r="28" spans="1:38" x14ac:dyDescent="0.35">
      <c r="A28" s="4">
        <v>60</v>
      </c>
      <c r="B28" s="4" t="s">
        <v>4</v>
      </c>
      <c r="C28" s="5">
        <v>1650</v>
      </c>
      <c r="D28" s="5">
        <v>11650</v>
      </c>
      <c r="E28" s="6"/>
      <c r="F28" s="2"/>
      <c r="G28" s="2"/>
      <c r="H28" s="2"/>
      <c r="I28" s="2"/>
      <c r="J28" s="2"/>
      <c r="K28" s="2"/>
      <c r="L28" s="2"/>
      <c r="M28">
        <v>5.3999999999999999E-2</v>
      </c>
      <c r="N28">
        <f t="shared" si="10"/>
        <v>-1.607247891900218</v>
      </c>
      <c r="O28" s="5">
        <v>1150</v>
      </c>
      <c r="P28">
        <f t="shared" si="8"/>
        <v>7.0475172213572961</v>
      </c>
      <c r="V28">
        <v>8.3333333333333301E-2</v>
      </c>
      <c r="W28">
        <f t="shared" si="7"/>
        <v>-1.3829941271006392</v>
      </c>
      <c r="X28" s="5">
        <v>1100</v>
      </c>
      <c r="Y28">
        <f t="shared" si="9"/>
        <v>7.0030654587864616</v>
      </c>
    </row>
    <row r="29" spans="1:38" x14ac:dyDescent="0.35">
      <c r="A29" s="4">
        <v>67</v>
      </c>
      <c r="B29" s="4" t="s">
        <v>4</v>
      </c>
      <c r="C29" s="5">
        <v>1450</v>
      </c>
      <c r="D29" s="5">
        <v>7800</v>
      </c>
      <c r="E29" s="6"/>
      <c r="F29" s="2"/>
      <c r="G29" s="2"/>
      <c r="H29" s="2"/>
      <c r="I29" s="2"/>
      <c r="J29" s="2"/>
      <c r="K29" s="2"/>
      <c r="L29" s="2"/>
      <c r="M29">
        <v>5.8000000000000003E-2</v>
      </c>
      <c r="N29">
        <f t="shared" si="10"/>
        <v>-1.5717868165098594</v>
      </c>
      <c r="O29" s="5">
        <v>1150</v>
      </c>
      <c r="P29">
        <f t="shared" si="8"/>
        <v>7.0475172213572961</v>
      </c>
      <c r="V29">
        <v>8.9506172839506098E-2</v>
      </c>
      <c r="W29">
        <f t="shared" si="7"/>
        <v>-1.3438022378170025</v>
      </c>
      <c r="X29" s="5">
        <v>1100</v>
      </c>
      <c r="Y29">
        <f t="shared" si="9"/>
        <v>7.0030654587864616</v>
      </c>
    </row>
    <row r="30" spans="1:38" x14ac:dyDescent="0.35">
      <c r="A30" s="4">
        <v>68</v>
      </c>
      <c r="B30" s="4" t="s">
        <v>4</v>
      </c>
      <c r="C30" s="5">
        <v>1600</v>
      </c>
      <c r="D30" s="5">
        <v>10250</v>
      </c>
      <c r="E30" s="6"/>
      <c r="F30" s="2"/>
      <c r="G30" s="2"/>
      <c r="H30" s="2"/>
      <c r="I30" s="2"/>
      <c r="J30" s="2"/>
      <c r="K30" s="2"/>
      <c r="L30" s="2"/>
      <c r="M30">
        <v>6.2E-2</v>
      </c>
      <c r="N30">
        <f t="shared" si="10"/>
        <v>-1.5381988585840642</v>
      </c>
      <c r="O30" s="5">
        <v>1150</v>
      </c>
      <c r="P30">
        <f t="shared" si="8"/>
        <v>7.0475172213572961</v>
      </c>
      <c r="V30">
        <v>9.5679012345678993E-2</v>
      </c>
      <c r="W30">
        <f t="shared" si="7"/>
        <v>-1.3065722547537226</v>
      </c>
      <c r="X30" s="5">
        <v>1100</v>
      </c>
      <c r="Y30">
        <f t="shared" si="9"/>
        <v>7.0030654587864616</v>
      </c>
    </row>
    <row r="31" spans="1:38" x14ac:dyDescent="0.35">
      <c r="A31" s="4">
        <v>69</v>
      </c>
      <c r="B31" s="4" t="s">
        <v>4</v>
      </c>
      <c r="C31" s="5">
        <v>1200</v>
      </c>
      <c r="D31" s="5">
        <v>9100</v>
      </c>
      <c r="E31" s="6"/>
      <c r="F31" s="2"/>
      <c r="G31" s="2"/>
      <c r="H31" s="2"/>
      <c r="I31" s="2"/>
      <c r="J31" s="2"/>
      <c r="K31" s="2"/>
      <c r="L31" s="2"/>
      <c r="M31">
        <v>6.6000000000000003E-2</v>
      </c>
      <c r="N31">
        <f t="shared" si="10"/>
        <v>-1.5062617232782443</v>
      </c>
      <c r="O31" s="5">
        <v>1150</v>
      </c>
      <c r="P31">
        <f t="shared" si="8"/>
        <v>7.0475172213572961</v>
      </c>
      <c r="V31">
        <v>0.101851851851852</v>
      </c>
      <c r="W31">
        <f t="shared" si="7"/>
        <v>-1.2710701213098388</v>
      </c>
      <c r="X31" s="5">
        <v>1100</v>
      </c>
      <c r="Y31">
        <f t="shared" si="9"/>
        <v>7.0030654587864616</v>
      </c>
    </row>
    <row r="32" spans="1:38" x14ac:dyDescent="0.35">
      <c r="A32" s="4">
        <v>71</v>
      </c>
      <c r="B32" s="4" t="s">
        <v>4</v>
      </c>
      <c r="C32" s="5">
        <v>1250</v>
      </c>
      <c r="D32" s="5">
        <v>9450</v>
      </c>
      <c r="E32" s="6"/>
      <c r="F32" s="2"/>
      <c r="G32" s="2"/>
      <c r="H32" s="2"/>
      <c r="I32" s="2"/>
      <c r="J32" s="2"/>
      <c r="K32" s="2"/>
      <c r="L32" s="2"/>
      <c r="M32">
        <v>7.0000000000000007E-2</v>
      </c>
      <c r="N32">
        <f t="shared" si="10"/>
        <v>-1.4757910281791702</v>
      </c>
      <c r="O32" s="5">
        <v>1150</v>
      </c>
      <c r="P32">
        <f t="shared" si="8"/>
        <v>7.0475172213572961</v>
      </c>
      <c r="V32">
        <v>0.10802469135802401</v>
      </c>
      <c r="W32">
        <f t="shared" si="7"/>
        <v>-1.2371015545824486</v>
      </c>
      <c r="X32" s="5">
        <v>1100</v>
      </c>
      <c r="Y32">
        <f t="shared" si="9"/>
        <v>7.0030654587864616</v>
      </c>
    </row>
    <row r="33" spans="1:25" x14ac:dyDescent="0.35">
      <c r="A33" s="4">
        <v>72</v>
      </c>
      <c r="B33" s="4" t="s">
        <v>4</v>
      </c>
      <c r="C33" s="5">
        <v>1100</v>
      </c>
      <c r="D33" s="5">
        <v>9400</v>
      </c>
      <c r="E33" s="6"/>
      <c r="F33" s="16"/>
      <c r="G33" s="16"/>
      <c r="H33" s="16"/>
      <c r="I33" s="16"/>
      <c r="J33" s="16"/>
      <c r="K33" s="16"/>
      <c r="L33" s="16"/>
      <c r="M33">
        <v>7.3999999999999996E-2</v>
      </c>
      <c r="N33">
        <f t="shared" si="10"/>
        <v>-1.4466320671589785</v>
      </c>
      <c r="O33" s="5">
        <v>1150</v>
      </c>
      <c r="P33">
        <f t="shared" si="8"/>
        <v>7.0475172213572961</v>
      </c>
      <c r="V33">
        <v>0.114197530864197</v>
      </c>
      <c r="W33">
        <f t="shared" si="7"/>
        <v>-1.2045034181107206</v>
      </c>
      <c r="X33" s="5">
        <v>1100</v>
      </c>
      <c r="Y33">
        <f t="shared" si="9"/>
        <v>7.0030654587864616</v>
      </c>
    </row>
    <row r="34" spans="1:25" x14ac:dyDescent="0.35">
      <c r="A34" s="4">
        <v>75</v>
      </c>
      <c r="B34" s="4" t="s">
        <v>4</v>
      </c>
      <c r="C34" s="5">
        <v>1550</v>
      </c>
      <c r="D34" s="5">
        <v>10450</v>
      </c>
      <c r="E34" s="6"/>
      <c r="F34" s="16"/>
      <c r="G34" s="16"/>
      <c r="H34" s="16"/>
      <c r="I34" s="16"/>
      <c r="J34" s="16"/>
      <c r="K34" s="16"/>
      <c r="L34" s="16"/>
      <c r="M34">
        <v>7.8E-2</v>
      </c>
      <c r="N34">
        <f t="shared" si="10"/>
        <v>-1.4186537061727389</v>
      </c>
      <c r="O34" s="5">
        <v>1150</v>
      </c>
      <c r="P34">
        <f t="shared" si="8"/>
        <v>7.0475172213572961</v>
      </c>
      <c r="V34">
        <v>0.12037037037037</v>
      </c>
      <c r="W34">
        <f t="shared" si="7"/>
        <v>-1.1731373249266595</v>
      </c>
      <c r="X34" s="5">
        <v>1100</v>
      </c>
      <c r="Y34">
        <f t="shared" si="9"/>
        <v>7.0030654587864616</v>
      </c>
    </row>
    <row r="35" spans="1:25" x14ac:dyDescent="0.35">
      <c r="A35" s="4">
        <v>80</v>
      </c>
      <c r="B35" s="4" t="s">
        <v>4</v>
      </c>
      <c r="C35" s="5">
        <v>1300</v>
      </c>
      <c r="D35" s="5">
        <v>8700</v>
      </c>
      <c r="E35" s="6"/>
      <c r="F35" s="16"/>
      <c r="G35" s="16"/>
      <c r="H35" s="16"/>
      <c r="I35" s="16"/>
      <c r="J35" s="16"/>
      <c r="K35" s="16"/>
      <c r="L35" s="16"/>
      <c r="M35">
        <v>8.2000000000000003E-2</v>
      </c>
      <c r="N35">
        <f t="shared" si="10"/>
        <v>-1.3917437793963254</v>
      </c>
      <c r="O35" s="5">
        <v>1150</v>
      </c>
      <c r="P35">
        <f t="shared" si="8"/>
        <v>7.0475172213572961</v>
      </c>
      <c r="V35">
        <v>0.12654320987654299</v>
      </c>
      <c r="W35">
        <f t="shared" si="7"/>
        <v>-1.1428848108245158</v>
      </c>
      <c r="X35" s="5">
        <v>1100</v>
      </c>
      <c r="Y35">
        <f t="shared" si="9"/>
        <v>7.0030654587864616</v>
      </c>
    </row>
    <row r="36" spans="1:25" x14ac:dyDescent="0.35">
      <c r="A36" s="4">
        <v>81</v>
      </c>
      <c r="B36" s="4" t="s">
        <v>4</v>
      </c>
      <c r="C36" s="5">
        <v>1300</v>
      </c>
      <c r="D36" s="5">
        <v>10000</v>
      </c>
      <c r="E36" s="6"/>
      <c r="F36" s="16"/>
      <c r="G36" s="16"/>
      <c r="H36" s="16"/>
      <c r="I36" s="16"/>
      <c r="J36" s="16"/>
      <c r="K36" s="16"/>
      <c r="L36" s="16"/>
      <c r="M36">
        <v>8.5999999999999993E-2</v>
      </c>
      <c r="N36">
        <f t="shared" si="10"/>
        <v>-1.3658055625722731</v>
      </c>
      <c r="O36" s="5">
        <v>1150</v>
      </c>
      <c r="P36">
        <f t="shared" si="8"/>
        <v>7.0475172213572961</v>
      </c>
      <c r="V36">
        <v>0.132716049382716</v>
      </c>
      <c r="W36">
        <f t="shared" si="7"/>
        <v>-1.1136436354571704</v>
      </c>
      <c r="X36" s="5">
        <v>1100</v>
      </c>
      <c r="Y36">
        <f t="shared" si="9"/>
        <v>7.0030654587864616</v>
      </c>
    </row>
    <row r="37" spans="1:25" x14ac:dyDescent="0.35">
      <c r="A37" s="4">
        <v>82</v>
      </c>
      <c r="B37" s="4" t="s">
        <v>4</v>
      </c>
      <c r="C37" s="5">
        <v>1000</v>
      </c>
      <c r="D37" s="5">
        <v>9500</v>
      </c>
      <c r="E37" s="6"/>
      <c r="F37" s="2"/>
      <c r="G37" s="2"/>
      <c r="H37" s="2"/>
      <c r="I37" s="2"/>
      <c r="J37" s="2"/>
      <c r="K37" s="2"/>
      <c r="L37" s="2"/>
      <c r="M37">
        <v>0.09</v>
      </c>
      <c r="N37">
        <f t="shared" si="10"/>
        <v>-1.3407550336902161</v>
      </c>
      <c r="O37" s="5">
        <v>1150</v>
      </c>
      <c r="P37">
        <f t="shared" si="8"/>
        <v>7.0475172213572961</v>
      </c>
      <c r="V37">
        <v>0.13888888888888801</v>
      </c>
      <c r="W37">
        <f t="shared" si="7"/>
        <v>-1.0853249080767626</v>
      </c>
      <c r="X37" s="5">
        <v>1150</v>
      </c>
      <c r="Y37">
        <f t="shared" si="9"/>
        <v>7.0475172213572961</v>
      </c>
    </row>
    <row r="38" spans="1:25" x14ac:dyDescent="0.35">
      <c r="A38" s="4">
        <v>84</v>
      </c>
      <c r="B38" s="4" t="s">
        <v>4</v>
      </c>
      <c r="C38" s="5">
        <v>1700</v>
      </c>
      <c r="D38" s="5">
        <v>10800</v>
      </c>
      <c r="E38" s="6"/>
      <c r="F38" s="2"/>
      <c r="G38" s="2"/>
      <c r="H38" s="2"/>
      <c r="I38" s="2"/>
      <c r="J38" s="2"/>
      <c r="K38" s="2"/>
      <c r="L38" s="2"/>
      <c r="M38">
        <v>9.4E-2</v>
      </c>
      <c r="N38">
        <f t="shared" si="10"/>
        <v>-1.316518718418261</v>
      </c>
      <c r="O38" s="5">
        <v>1200</v>
      </c>
      <c r="P38">
        <f t="shared" si="8"/>
        <v>7.0900768357760917</v>
      </c>
      <c r="V38">
        <v>0.14506172839506101</v>
      </c>
      <c r="W38">
        <f t="shared" si="7"/>
        <v>-1.0578508259572339</v>
      </c>
      <c r="X38" s="5">
        <v>1150</v>
      </c>
      <c r="Y38">
        <f t="shared" si="9"/>
        <v>7.0475172213572961</v>
      </c>
    </row>
    <row r="39" spans="1:25" x14ac:dyDescent="0.35">
      <c r="A39" s="4">
        <v>88</v>
      </c>
      <c r="B39" s="4" t="s">
        <v>4</v>
      </c>
      <c r="C39" s="5">
        <v>1650</v>
      </c>
      <c r="D39" s="5">
        <v>9550</v>
      </c>
      <c r="E39" s="2"/>
      <c r="F39" s="2"/>
      <c r="G39" s="2"/>
      <c r="H39" s="2"/>
      <c r="I39" s="2"/>
      <c r="J39" s="2"/>
      <c r="K39" s="2"/>
      <c r="L39" s="2"/>
      <c r="M39">
        <v>9.8000000000000004E-2</v>
      </c>
      <c r="N39">
        <f t="shared" si="10"/>
        <v>-1.293031976144243</v>
      </c>
      <c r="O39" s="5">
        <v>1200</v>
      </c>
      <c r="P39">
        <f t="shared" si="8"/>
        <v>7.0900768357760917</v>
      </c>
      <c r="V39">
        <v>0.15123456790123399</v>
      </c>
      <c r="W39">
        <f t="shared" si="7"/>
        <v>-1.0311528746322418</v>
      </c>
      <c r="X39" s="5">
        <v>1150</v>
      </c>
      <c r="Y39">
        <f t="shared" si="9"/>
        <v>7.0475172213572961</v>
      </c>
    </row>
    <row r="40" spans="1:25" x14ac:dyDescent="0.35">
      <c r="A40" s="4">
        <v>90</v>
      </c>
      <c r="B40" s="4" t="s">
        <v>4</v>
      </c>
      <c r="C40" s="5">
        <v>1350</v>
      </c>
      <c r="D40" s="5">
        <v>7450</v>
      </c>
      <c r="E40" s="2"/>
      <c r="F40" s="2"/>
      <c r="G40" s="2"/>
      <c r="H40" s="2"/>
      <c r="I40" s="2"/>
      <c r="J40" s="2"/>
      <c r="K40" s="2"/>
      <c r="L40" s="2"/>
      <c r="M40">
        <v>0.10199999999999999</v>
      </c>
      <c r="N40">
        <f t="shared" si="10"/>
        <v>-1.2702376223931489</v>
      </c>
      <c r="O40" s="5">
        <v>1200</v>
      </c>
      <c r="P40">
        <f t="shared" si="8"/>
        <v>7.0900768357760917</v>
      </c>
      <c r="V40">
        <v>0.157407407407407</v>
      </c>
      <c r="W40">
        <f t="shared" si="7"/>
        <v>-1.0051703808144647</v>
      </c>
      <c r="X40" s="5">
        <v>1150</v>
      </c>
      <c r="Y40">
        <f t="shared" si="9"/>
        <v>7.0475172213572961</v>
      </c>
    </row>
    <row r="41" spans="1:25" x14ac:dyDescent="0.35">
      <c r="A41" s="4">
        <v>94</v>
      </c>
      <c r="B41" s="4" t="s">
        <v>4</v>
      </c>
      <c r="C41" s="5">
        <v>1200</v>
      </c>
      <c r="D41" s="5">
        <v>7850</v>
      </c>
      <c r="E41" s="2"/>
      <c r="F41" s="2"/>
      <c r="G41" s="2"/>
      <c r="H41" s="2"/>
      <c r="I41" s="2"/>
      <c r="J41" s="2"/>
      <c r="K41" s="2"/>
      <c r="L41" s="2"/>
      <c r="M41">
        <v>0.106</v>
      </c>
      <c r="N41">
        <f t="shared" si="10"/>
        <v>-1.248084811127548</v>
      </c>
      <c r="O41" s="5">
        <v>1200</v>
      </c>
      <c r="P41">
        <f t="shared" si="8"/>
        <v>7.0900768357760917</v>
      </c>
      <c r="V41">
        <v>0.16358024691358</v>
      </c>
      <c r="W41">
        <f t="shared" si="7"/>
        <v>-0.9798493378813834</v>
      </c>
      <c r="X41" s="5">
        <v>1150</v>
      </c>
      <c r="Y41">
        <f t="shared" si="9"/>
        <v>7.0475172213572961</v>
      </c>
    </row>
    <row r="42" spans="1:25" x14ac:dyDescent="0.35">
      <c r="A42" s="4">
        <v>104</v>
      </c>
      <c r="B42" s="4" t="s">
        <v>4</v>
      </c>
      <c r="C42" s="5">
        <v>1150</v>
      </c>
      <c r="D42" s="5">
        <v>9400</v>
      </c>
      <c r="E42" s="2"/>
      <c r="F42" s="2"/>
      <c r="G42" s="2"/>
      <c r="H42" s="2"/>
      <c r="I42" s="2"/>
      <c r="J42" s="2"/>
      <c r="K42" s="2"/>
      <c r="L42" s="2"/>
      <c r="M42">
        <v>0.11</v>
      </c>
      <c r="N42">
        <f t="shared" si="10"/>
        <v>-1.2265281200366105</v>
      </c>
      <c r="O42" s="5">
        <v>1200</v>
      </c>
      <c r="P42">
        <f t="shared" si="8"/>
        <v>7.0900768357760917</v>
      </c>
      <c r="V42">
        <v>0.16975308641975301</v>
      </c>
      <c r="W42">
        <f t="shared" si="7"/>
        <v>-0.95514144432066139</v>
      </c>
      <c r="X42" s="5">
        <v>1150</v>
      </c>
      <c r="Y42">
        <f t="shared" si="9"/>
        <v>7.0475172213572961</v>
      </c>
    </row>
    <row r="43" spans="1:25" x14ac:dyDescent="0.35">
      <c r="A43" s="4">
        <v>105</v>
      </c>
      <c r="B43" s="4" t="s">
        <v>4</v>
      </c>
      <c r="C43" s="5">
        <v>1950</v>
      </c>
      <c r="D43" s="5">
        <v>12100</v>
      </c>
      <c r="E43" s="2"/>
      <c r="F43" s="2"/>
      <c r="G43" s="2"/>
      <c r="H43" s="2"/>
      <c r="I43" s="2"/>
      <c r="J43" s="2"/>
      <c r="K43" s="2"/>
      <c r="L43" s="2"/>
      <c r="M43">
        <v>0.114</v>
      </c>
      <c r="N43">
        <f t="shared" si="10"/>
        <v>-1.205526795972518</v>
      </c>
      <c r="O43" s="5">
        <v>1250</v>
      </c>
      <c r="P43">
        <f t="shared" si="8"/>
        <v>7.1308988302963465</v>
      </c>
      <c r="V43">
        <v>0.17592592592592499</v>
      </c>
      <c r="W43">
        <f t="shared" si="7"/>
        <v>-0.93100331023794836</v>
      </c>
      <c r="X43" s="5">
        <v>1150</v>
      </c>
      <c r="Y43">
        <f t="shared" si="9"/>
        <v>7.0475172213572961</v>
      </c>
    </row>
    <row r="44" spans="1:25" x14ac:dyDescent="0.35">
      <c r="A44" s="4">
        <v>106</v>
      </c>
      <c r="B44" s="4" t="s">
        <v>4</v>
      </c>
      <c r="C44" s="5">
        <v>1500</v>
      </c>
      <c r="D44" s="5">
        <v>9250</v>
      </c>
      <c r="E44" s="2"/>
      <c r="F44" s="2"/>
      <c r="G44" s="2"/>
      <c r="H44" s="2"/>
      <c r="I44" s="2"/>
      <c r="J44" s="2"/>
      <c r="K44" s="2"/>
      <c r="L44" s="2"/>
      <c r="M44">
        <v>0.11799999999999999</v>
      </c>
      <c r="N44">
        <f t="shared" si="10"/>
        <v>-1.1850441279078103</v>
      </c>
      <c r="O44" s="5">
        <v>1250</v>
      </c>
      <c r="P44">
        <f t="shared" si="8"/>
        <v>7.1308988302963465</v>
      </c>
      <c r="V44">
        <v>0.18209876543209799</v>
      </c>
      <c r="W44">
        <f t="shared" si="7"/>
        <v>-0.90739579772491219</v>
      </c>
      <c r="X44" s="5">
        <v>1150</v>
      </c>
      <c r="Y44">
        <f t="shared" si="9"/>
        <v>7.0475172213572961</v>
      </c>
    </row>
    <row r="45" spans="1:25" x14ac:dyDescent="0.35">
      <c r="A45" s="4">
        <v>112</v>
      </c>
      <c r="B45" s="4" t="s">
        <v>4</v>
      </c>
      <c r="C45" s="5">
        <v>1450</v>
      </c>
      <c r="D45" s="5">
        <v>9400</v>
      </c>
      <c r="E45" s="2"/>
      <c r="F45" s="2"/>
      <c r="G45" s="2"/>
      <c r="H45" s="2"/>
      <c r="I45" s="2"/>
      <c r="J45" s="2"/>
      <c r="K45" s="2"/>
      <c r="L45" s="2"/>
      <c r="M45">
        <v>0.122</v>
      </c>
      <c r="N45">
        <f t="shared" si="10"/>
        <v>-1.1650469223056026</v>
      </c>
      <c r="O45" s="5">
        <v>1250</v>
      </c>
      <c r="P45">
        <f t="shared" si="8"/>
        <v>7.1308988302963465</v>
      </c>
      <c r="V45">
        <v>0.188271604938271</v>
      </c>
      <c r="W45">
        <f t="shared" si="7"/>
        <v>-0.88428346875943176</v>
      </c>
      <c r="X45" s="5">
        <v>1150</v>
      </c>
      <c r="Y45">
        <f t="shared" si="9"/>
        <v>7.0475172213572961</v>
      </c>
    </row>
    <row r="46" spans="1:25" x14ac:dyDescent="0.35">
      <c r="A46" s="4">
        <v>113</v>
      </c>
      <c r="B46" s="4" t="s">
        <v>4</v>
      </c>
      <c r="C46" s="5">
        <v>1300</v>
      </c>
      <c r="D46" s="5">
        <v>10850</v>
      </c>
      <c r="E46" s="2"/>
      <c r="F46" s="2"/>
      <c r="G46" s="2"/>
      <c r="H46" s="2"/>
      <c r="I46" s="2"/>
      <c r="J46" s="2"/>
      <c r="K46" s="2"/>
      <c r="L46" s="2"/>
      <c r="M46">
        <v>0.126</v>
      </c>
      <c r="N46">
        <f t="shared" si="10"/>
        <v>-1.1455050613926971</v>
      </c>
      <c r="O46" s="5">
        <v>1250</v>
      </c>
      <c r="P46">
        <f t="shared" si="8"/>
        <v>7.1308988302963465</v>
      </c>
      <c r="V46">
        <v>0.194444444444444</v>
      </c>
      <c r="W46">
        <f t="shared" si="7"/>
        <v>-0.86163412017417462</v>
      </c>
      <c r="X46" s="5">
        <v>1150</v>
      </c>
      <c r="Y46">
        <f t="shared" si="9"/>
        <v>7.0475172213572961</v>
      </c>
    </row>
    <row r="47" spans="1:25" x14ac:dyDescent="0.35">
      <c r="A47" s="4">
        <v>116</v>
      </c>
      <c r="B47" s="4" t="s">
        <v>4</v>
      </c>
      <c r="C47" s="5">
        <v>1350</v>
      </c>
      <c r="D47" s="5">
        <v>9000</v>
      </c>
      <c r="E47" s="2"/>
      <c r="F47" s="2"/>
      <c r="G47" s="2"/>
      <c r="H47" s="2"/>
      <c r="I47" s="2"/>
      <c r="J47" s="2"/>
      <c r="K47" s="2"/>
      <c r="L47" s="2"/>
      <c r="M47">
        <v>0.13</v>
      </c>
      <c r="N47">
        <f t="shared" si="10"/>
        <v>-1.1263911290388013</v>
      </c>
      <c r="O47" s="5">
        <v>1250</v>
      </c>
      <c r="P47">
        <f t="shared" si="8"/>
        <v>7.1308988302963465</v>
      </c>
      <c r="V47">
        <v>0.20061728395061701</v>
      </c>
      <c r="W47">
        <f t="shared" si="7"/>
        <v>-0.83941838964477855</v>
      </c>
      <c r="X47" s="5">
        <v>1200</v>
      </c>
      <c r="Y47">
        <f t="shared" si="9"/>
        <v>7.0900768357760917</v>
      </c>
    </row>
    <row r="48" spans="1:25" x14ac:dyDescent="0.35">
      <c r="A48" s="4">
        <v>117</v>
      </c>
      <c r="B48" s="4" t="s">
        <v>4</v>
      </c>
      <c r="C48" s="5">
        <v>1300</v>
      </c>
      <c r="D48" s="5">
        <v>10150</v>
      </c>
      <c r="E48" s="2"/>
      <c r="F48" s="2"/>
      <c r="G48" s="2"/>
      <c r="H48" s="2"/>
      <c r="I48" s="2"/>
      <c r="J48" s="2"/>
      <c r="K48" s="2"/>
      <c r="L48" s="2"/>
      <c r="M48">
        <v>0.13400000000000001</v>
      </c>
      <c r="N48">
        <f t="shared" si="10"/>
        <v>-1.1076800921478009</v>
      </c>
      <c r="O48" s="5">
        <v>1300</v>
      </c>
      <c r="P48">
        <f t="shared" si="8"/>
        <v>7.1701195434496281</v>
      </c>
      <c r="V48">
        <v>0.20679012345678999</v>
      </c>
      <c r="W48">
        <f t="shared" si="7"/>
        <v>-0.81760942000564096</v>
      </c>
      <c r="X48" s="5">
        <v>1200</v>
      </c>
      <c r="Y48">
        <f t="shared" si="9"/>
        <v>7.0900768357760917</v>
      </c>
    </row>
    <row r="49" spans="1:25" x14ac:dyDescent="0.35">
      <c r="A49" s="4">
        <v>118</v>
      </c>
      <c r="B49" s="4" t="s">
        <v>4</v>
      </c>
      <c r="C49" s="5">
        <v>1200</v>
      </c>
      <c r="D49" s="5">
        <v>9000</v>
      </c>
      <c r="E49" s="2"/>
      <c r="F49" s="2"/>
      <c r="G49" s="2"/>
      <c r="H49" s="2"/>
      <c r="I49" s="2"/>
      <c r="J49" s="2"/>
      <c r="K49" s="2"/>
      <c r="L49" s="2"/>
      <c r="M49">
        <v>0.13800000000000001</v>
      </c>
      <c r="N49">
        <f t="shared" si="10"/>
        <v>-1.0893490279242772</v>
      </c>
      <c r="O49" s="5">
        <v>1300</v>
      </c>
      <c r="P49">
        <f t="shared" si="8"/>
        <v>7.1701195434496281</v>
      </c>
      <c r="V49">
        <v>0.21296296296296299</v>
      </c>
      <c r="W49">
        <f t="shared" si="7"/>
        <v>-0.79618257177739227</v>
      </c>
      <c r="X49" s="5">
        <v>1200</v>
      </c>
      <c r="Y49">
        <f t="shared" si="9"/>
        <v>7.0900768357760917</v>
      </c>
    </row>
    <row r="50" spans="1:25" x14ac:dyDescent="0.35">
      <c r="A50" s="4">
        <v>119</v>
      </c>
      <c r="B50" s="4" t="s">
        <v>4</v>
      </c>
      <c r="C50" s="5">
        <v>1100</v>
      </c>
      <c r="D50" s="5">
        <v>8250</v>
      </c>
      <c r="E50" s="2"/>
      <c r="F50" s="2"/>
      <c r="G50" s="2"/>
      <c r="H50" s="2"/>
      <c r="I50" s="2"/>
      <c r="J50" s="2"/>
      <c r="K50" s="2"/>
      <c r="L50" s="2"/>
      <c r="M50">
        <v>0.14199999999999999</v>
      </c>
      <c r="N50">
        <f t="shared" si="10"/>
        <v>-1.0713768892802134</v>
      </c>
      <c r="O50" s="5">
        <v>1300</v>
      </c>
      <c r="P50">
        <f t="shared" si="8"/>
        <v>7.1701195434496281</v>
      </c>
      <c r="V50">
        <v>0.219135802469135</v>
      </c>
      <c r="W50">
        <f t="shared" si="7"/>
        <v>-0.77511517578445166</v>
      </c>
      <c r="X50" s="5">
        <v>1200</v>
      </c>
      <c r="Y50">
        <f t="shared" si="9"/>
        <v>7.0900768357760917</v>
      </c>
    </row>
    <row r="51" spans="1:25" x14ac:dyDescent="0.35">
      <c r="A51" s="4">
        <v>120</v>
      </c>
      <c r="B51" s="4" t="s">
        <v>4</v>
      </c>
      <c r="C51" s="5">
        <v>1400</v>
      </c>
      <c r="D51" s="5">
        <v>10050</v>
      </c>
      <c r="E51" s="2"/>
      <c r="F51" s="2"/>
      <c r="G51" s="2"/>
      <c r="H51" s="2"/>
      <c r="I51" s="2"/>
      <c r="J51" s="2"/>
      <c r="K51" s="2"/>
      <c r="L51" s="2"/>
      <c r="M51">
        <v>0.14599999999999999</v>
      </c>
      <c r="N51">
        <f t="shared" si="10"/>
        <v>-1.0537443021306669</v>
      </c>
      <c r="O51" s="5">
        <v>1300</v>
      </c>
      <c r="P51">
        <f t="shared" si="8"/>
        <v>7.1701195434496281</v>
      </c>
      <c r="V51">
        <v>0.225308641975308</v>
      </c>
      <c r="W51">
        <f t="shared" si="7"/>
        <v>-0.75438631929725974</v>
      </c>
      <c r="X51" s="5">
        <v>1200</v>
      </c>
      <c r="Y51">
        <f t="shared" si="9"/>
        <v>7.0900768357760917</v>
      </c>
    </row>
    <row r="52" spans="1:25" x14ac:dyDescent="0.35">
      <c r="A52" s="4">
        <v>122</v>
      </c>
      <c r="B52" s="4" t="s">
        <v>4</v>
      </c>
      <c r="C52" s="5">
        <v>1750</v>
      </c>
      <c r="D52" s="5">
        <v>10100</v>
      </c>
      <c r="E52" s="2"/>
      <c r="F52" s="2"/>
      <c r="G52" s="2"/>
      <c r="H52" s="2"/>
      <c r="I52" s="2"/>
      <c r="J52" s="2"/>
      <c r="K52" s="2"/>
      <c r="L52" s="2"/>
      <c r="M52">
        <v>0.15</v>
      </c>
      <c r="N52">
        <f t="shared" si="10"/>
        <v>-1.0364333894937898</v>
      </c>
      <c r="O52" s="5">
        <v>1300</v>
      </c>
      <c r="P52">
        <f t="shared" si="8"/>
        <v>7.1701195434496281</v>
      </c>
      <c r="V52">
        <v>0.23148148148148101</v>
      </c>
      <c r="W52">
        <f t="shared" si="7"/>
        <v>-0.73397666035784093</v>
      </c>
      <c r="X52" s="5">
        <v>1200</v>
      </c>
      <c r="Y52">
        <f t="shared" si="9"/>
        <v>7.0900768357760917</v>
      </c>
    </row>
    <row r="53" spans="1:25" x14ac:dyDescent="0.35">
      <c r="A53" s="4">
        <v>124</v>
      </c>
      <c r="B53" s="4" t="s">
        <v>4</v>
      </c>
      <c r="C53" s="5">
        <v>1150</v>
      </c>
      <c r="D53" s="5">
        <v>10400</v>
      </c>
      <c r="E53" s="2"/>
      <c r="F53" s="2"/>
      <c r="G53" s="2"/>
      <c r="H53" s="2"/>
      <c r="I53" s="2"/>
      <c r="J53" s="2"/>
      <c r="K53" s="2"/>
      <c r="L53" s="2"/>
      <c r="M53">
        <v>0.154</v>
      </c>
      <c r="N53">
        <f t="shared" si="10"/>
        <v>-1.0194276182343693</v>
      </c>
      <c r="O53" s="5">
        <v>1300</v>
      </c>
      <c r="P53">
        <f t="shared" si="8"/>
        <v>7.1701195434496281</v>
      </c>
      <c r="V53">
        <v>0.23765432098765399</v>
      </c>
      <c r="W53">
        <f t="shared" si="7"/>
        <v>-0.71386826591648944</v>
      </c>
      <c r="X53" s="5">
        <v>1200</v>
      </c>
      <c r="Y53">
        <f t="shared" si="9"/>
        <v>7.0900768357760917</v>
      </c>
    </row>
    <row r="54" spans="1:25" x14ac:dyDescent="0.35">
      <c r="A54" s="4">
        <v>126</v>
      </c>
      <c r="B54" s="4" t="s">
        <v>4</v>
      </c>
      <c r="C54" s="5">
        <v>1350</v>
      </c>
      <c r="D54" s="5">
        <v>8800</v>
      </c>
      <c r="E54" s="2"/>
      <c r="F54" s="2"/>
      <c r="G54" s="2"/>
      <c r="H54" s="2"/>
      <c r="I54" s="2"/>
      <c r="J54" s="2"/>
      <c r="K54" s="2"/>
      <c r="L54" s="2"/>
      <c r="M54">
        <v>0.158</v>
      </c>
      <c r="N54">
        <f t="shared" si="10"/>
        <v>-1.0027116650265504</v>
      </c>
      <c r="O54" s="5">
        <v>1300</v>
      </c>
      <c r="P54">
        <f t="shared" si="8"/>
        <v>7.1701195434496281</v>
      </c>
      <c r="V54">
        <v>0.24382716049382699</v>
      </c>
      <c r="W54">
        <f t="shared" si="7"/>
        <v>-0.69404447018050641</v>
      </c>
      <c r="X54" s="5">
        <v>1200</v>
      </c>
      <c r="Y54">
        <f t="shared" si="9"/>
        <v>7.0900768357760917</v>
      </c>
    </row>
    <row r="55" spans="1:25" x14ac:dyDescent="0.35">
      <c r="A55" s="4">
        <v>127</v>
      </c>
      <c r="B55" s="4" t="s">
        <v>4</v>
      </c>
      <c r="C55" s="5">
        <v>1350</v>
      </c>
      <c r="D55" s="5">
        <v>8550</v>
      </c>
      <c r="E55" s="2"/>
      <c r="F55" s="2"/>
      <c r="G55" s="2"/>
      <c r="H55" s="2"/>
      <c r="I55" s="2"/>
      <c r="J55" s="2"/>
      <c r="K55" s="2"/>
      <c r="L55" s="2"/>
      <c r="M55">
        <v>0.16200000000000001</v>
      </c>
      <c r="N55">
        <f t="shared" si="10"/>
        <v>-0.98627129870223729</v>
      </c>
      <c r="O55" s="5">
        <v>1300</v>
      </c>
      <c r="P55">
        <f t="shared" si="8"/>
        <v>7.1701195434496281</v>
      </c>
      <c r="V55">
        <v>0.25</v>
      </c>
      <c r="W55">
        <f t="shared" si="7"/>
        <v>-0.67448975019608193</v>
      </c>
      <c r="X55" s="5">
        <v>1200</v>
      </c>
      <c r="Y55">
        <f t="shared" si="9"/>
        <v>7.0900768357760917</v>
      </c>
    </row>
    <row r="56" spans="1:25" x14ac:dyDescent="0.35">
      <c r="A56" s="4">
        <v>128</v>
      </c>
      <c r="B56" s="4" t="s">
        <v>4</v>
      </c>
      <c r="C56" s="5">
        <v>1650</v>
      </c>
      <c r="D56" s="5">
        <v>10100</v>
      </c>
      <c r="E56" s="2"/>
      <c r="F56" s="2"/>
      <c r="G56" s="2"/>
      <c r="H56" s="2"/>
      <c r="I56" s="2"/>
      <c r="J56" s="2"/>
      <c r="K56" s="2"/>
      <c r="L56" s="2"/>
      <c r="M56">
        <v>0.16600000000000001</v>
      </c>
      <c r="N56">
        <f t="shared" si="10"/>
        <v>-0.9700932766287379</v>
      </c>
      <c r="O56" s="5">
        <v>1300</v>
      </c>
      <c r="P56">
        <f t="shared" si="8"/>
        <v>7.1701195434496281</v>
      </c>
      <c r="V56">
        <v>0.25617283950617198</v>
      </c>
      <c r="W56">
        <f t="shared" si="7"/>
        <v>-0.65518961618522187</v>
      </c>
      <c r="X56" s="5">
        <v>1200</v>
      </c>
      <c r="Y56">
        <f t="shared" si="9"/>
        <v>7.0900768357760917</v>
      </c>
    </row>
    <row r="57" spans="1:25" x14ac:dyDescent="0.35">
      <c r="A57" s="4">
        <v>129</v>
      </c>
      <c r="B57" s="4" t="s">
        <v>4</v>
      </c>
      <c r="C57" s="5">
        <v>1450</v>
      </c>
      <c r="D57" s="5">
        <v>9400</v>
      </c>
      <c r="E57" s="2"/>
      <c r="F57" s="2"/>
      <c r="G57" s="2"/>
      <c r="H57" s="2"/>
      <c r="I57" s="2"/>
      <c r="J57" s="2"/>
      <c r="K57" s="2"/>
      <c r="L57" s="2"/>
      <c r="M57">
        <v>0.17</v>
      </c>
      <c r="N57">
        <f t="shared" si="10"/>
        <v>-0.95416525314619549</v>
      </c>
      <c r="O57" s="5">
        <v>1350</v>
      </c>
      <c r="P57">
        <f t="shared" si="8"/>
        <v>7.2078598714324755</v>
      </c>
      <c r="V57">
        <v>0.26234567901234501</v>
      </c>
      <c r="W57">
        <f t="shared" si="7"/>
        <v>-0.63613051456616987</v>
      </c>
      <c r="X57" s="5">
        <v>1200</v>
      </c>
      <c r="Y57">
        <f t="shared" si="9"/>
        <v>7.0900768357760917</v>
      </c>
    </row>
    <row r="58" spans="1:25" x14ac:dyDescent="0.35">
      <c r="A58" s="4">
        <v>130</v>
      </c>
      <c r="B58" s="4" t="s">
        <v>4</v>
      </c>
      <c r="C58" s="5">
        <v>1450</v>
      </c>
      <c r="D58" s="5">
        <v>9000</v>
      </c>
      <c r="E58" s="2"/>
      <c r="F58" s="2"/>
      <c r="G58" s="2"/>
      <c r="H58" s="2"/>
      <c r="I58" s="2"/>
      <c r="J58" s="2"/>
      <c r="K58" s="2"/>
      <c r="L58" s="2"/>
      <c r="M58">
        <v>0.17399999999999999</v>
      </c>
      <c r="N58">
        <f t="shared" si="10"/>
        <v>-0.93847569841156697</v>
      </c>
      <c r="O58" s="5">
        <v>1350</v>
      </c>
      <c r="P58">
        <f t="shared" si="8"/>
        <v>7.2078598714324755</v>
      </c>
      <c r="V58">
        <v>0.26851851851851799</v>
      </c>
      <c r="W58">
        <f t="shared" si="7"/>
        <v>-0.61729974191771508</v>
      </c>
      <c r="X58" s="5">
        <v>1200</v>
      </c>
      <c r="Y58">
        <f t="shared" si="9"/>
        <v>7.0900768357760917</v>
      </c>
    </row>
    <row r="59" spans="1:25" x14ac:dyDescent="0.35">
      <c r="A59" s="4">
        <v>131</v>
      </c>
      <c r="B59" s="4" t="s">
        <v>4</v>
      </c>
      <c r="C59" s="5">
        <v>1150</v>
      </c>
      <c r="D59" s="5">
        <v>8200</v>
      </c>
      <c r="E59" s="2"/>
      <c r="F59" s="2"/>
      <c r="G59" s="2"/>
      <c r="H59" s="2"/>
      <c r="I59" s="2"/>
      <c r="J59" s="2"/>
      <c r="K59" s="2"/>
      <c r="L59" s="2"/>
      <c r="M59">
        <v>0.17799999999999999</v>
      </c>
      <c r="N59">
        <f t="shared" si="10"/>
        <v>-0.92301382625498063</v>
      </c>
      <c r="O59" s="5">
        <v>1350</v>
      </c>
      <c r="P59">
        <f t="shared" si="8"/>
        <v>7.2078598714324755</v>
      </c>
      <c r="V59">
        <v>0.27469135802469102</v>
      </c>
      <c r="W59">
        <f t="shared" si="7"/>
        <v>-0.5986853684199992</v>
      </c>
      <c r="X59" s="5">
        <v>1200</v>
      </c>
      <c r="Y59">
        <f t="shared" si="9"/>
        <v>7.0900768357760917</v>
      </c>
    </row>
    <row r="60" spans="1:25" x14ac:dyDescent="0.35">
      <c r="A60" s="4">
        <v>133</v>
      </c>
      <c r="B60" s="4" t="s">
        <v>4</v>
      </c>
      <c r="C60" s="5">
        <v>1200</v>
      </c>
      <c r="D60" s="5">
        <v>9000</v>
      </c>
      <c r="E60" s="2"/>
      <c r="F60" s="2"/>
      <c r="G60" s="2"/>
      <c r="H60" s="2"/>
      <c r="I60" s="2"/>
      <c r="J60" s="2"/>
      <c r="K60" s="2"/>
      <c r="L60" s="2"/>
      <c r="M60">
        <v>0.182</v>
      </c>
      <c r="N60">
        <f t="shared" si="10"/>
        <v>-0.90776952986805459</v>
      </c>
      <c r="O60" s="5">
        <v>1350</v>
      </c>
      <c r="P60">
        <f t="shared" si="8"/>
        <v>7.2078598714324755</v>
      </c>
      <c r="V60">
        <v>0.280864197530864</v>
      </c>
      <c r="W60">
        <f t="shared" si="7"/>
        <v>-0.58027616952906202</v>
      </c>
      <c r="X60" s="5">
        <v>1200</v>
      </c>
      <c r="Y60">
        <f t="shared" si="9"/>
        <v>7.0900768357760917</v>
      </c>
    </row>
    <row r="61" spans="1:25" x14ac:dyDescent="0.35">
      <c r="A61" s="4">
        <v>135</v>
      </c>
      <c r="B61" s="4" t="s">
        <v>4</v>
      </c>
      <c r="C61" s="5">
        <v>1250</v>
      </c>
      <c r="D61" s="5">
        <v>8750</v>
      </c>
      <c r="E61" s="2"/>
      <c r="F61" s="2"/>
      <c r="G61" s="2"/>
      <c r="H61" s="2"/>
      <c r="I61" s="2"/>
      <c r="J61" s="2"/>
      <c r="K61" s="2"/>
      <c r="L61" s="2"/>
      <c r="M61">
        <v>0.186</v>
      </c>
      <c r="N61">
        <f t="shared" si="10"/>
        <v>-0.89273332432085528</v>
      </c>
      <c r="O61" s="5">
        <v>1350</v>
      </c>
      <c r="P61">
        <f t="shared" si="8"/>
        <v>7.2078598714324755</v>
      </c>
      <c r="V61">
        <v>0.28703703703703698</v>
      </c>
      <c r="W61">
        <f t="shared" si="7"/>
        <v>-0.56206156482826575</v>
      </c>
      <c r="X61" s="5">
        <v>1200</v>
      </c>
      <c r="Y61">
        <f t="shared" si="9"/>
        <v>7.0900768357760917</v>
      </c>
    </row>
    <row r="62" spans="1:25" x14ac:dyDescent="0.35">
      <c r="A62" s="4">
        <v>137</v>
      </c>
      <c r="B62" s="4" t="s">
        <v>4</v>
      </c>
      <c r="C62" s="5">
        <v>1200</v>
      </c>
      <c r="D62" s="5">
        <v>7250</v>
      </c>
      <c r="E62" s="2"/>
      <c r="F62" s="2"/>
      <c r="G62" s="2"/>
      <c r="H62" s="2"/>
      <c r="I62" s="2"/>
      <c r="J62" s="2"/>
      <c r="K62" s="2"/>
      <c r="L62" s="2"/>
      <c r="M62">
        <v>0.19</v>
      </c>
      <c r="N62">
        <f t="shared" si="10"/>
        <v>-0.87789629505122846</v>
      </c>
      <c r="O62" s="5">
        <v>1350</v>
      </c>
      <c r="P62">
        <f t="shared" si="8"/>
        <v>7.2078598714324755</v>
      </c>
      <c r="V62">
        <v>0.29320987654320901</v>
      </c>
      <c r="W62">
        <f t="shared" si="7"/>
        <v>-0.54403156315449352</v>
      </c>
      <c r="X62" s="5">
        <v>1200</v>
      </c>
      <c r="Y62">
        <f t="shared" si="9"/>
        <v>7.0900768357760917</v>
      </c>
    </row>
    <row r="63" spans="1:25" x14ac:dyDescent="0.35">
      <c r="A63" s="4">
        <v>138</v>
      </c>
      <c r="B63" s="4" t="s">
        <v>4</v>
      </c>
      <c r="C63" s="5">
        <v>1650</v>
      </c>
      <c r="D63" s="5">
        <v>9650</v>
      </c>
      <c r="E63" s="2"/>
      <c r="F63" s="2"/>
      <c r="G63" s="2"/>
      <c r="H63" s="2"/>
      <c r="I63" s="2"/>
      <c r="J63" s="2"/>
      <c r="K63" s="2"/>
      <c r="L63" s="2"/>
      <c r="M63">
        <v>0.19400000000000001</v>
      </c>
      <c r="N63">
        <f t="shared" si="10"/>
        <v>-0.86325005159342072</v>
      </c>
      <c r="O63" s="5">
        <v>1350</v>
      </c>
      <c r="P63">
        <f t="shared" si="8"/>
        <v>7.2078598714324755</v>
      </c>
      <c r="V63">
        <v>0.29938271604938199</v>
      </c>
      <c r="W63">
        <f t="shared" si="7"/>
        <v>-0.52617671322626092</v>
      </c>
      <c r="X63" s="5">
        <v>1200</v>
      </c>
      <c r="Y63">
        <f t="shared" si="9"/>
        <v>7.0900768357760917</v>
      </c>
    </row>
    <row r="64" spans="1:25" x14ac:dyDescent="0.35">
      <c r="A64" s="4">
        <v>141</v>
      </c>
      <c r="B64" s="4" t="s">
        <v>4</v>
      </c>
      <c r="C64" s="5">
        <v>1600</v>
      </c>
      <c r="D64" s="5">
        <v>9600</v>
      </c>
      <c r="E64" s="2"/>
      <c r="F64" s="2"/>
      <c r="G64" s="2"/>
      <c r="H64" s="2"/>
      <c r="I64" s="2"/>
      <c r="J64" s="2"/>
      <c r="K64" s="2"/>
      <c r="L64" s="2"/>
      <c r="M64">
        <v>0.19800000000000001</v>
      </c>
      <c r="N64">
        <f t="shared" si="10"/>
        <v>-0.84878668591596718</v>
      </c>
      <c r="O64" s="5">
        <v>1350</v>
      </c>
      <c r="P64">
        <f t="shared" si="8"/>
        <v>7.2078598714324755</v>
      </c>
      <c r="V64">
        <v>0.30555555555555503</v>
      </c>
      <c r="W64">
        <f t="shared" si="7"/>
        <v>-0.50848805910935824</v>
      </c>
      <c r="X64" s="5">
        <v>1200</v>
      </c>
      <c r="Y64">
        <f t="shared" si="9"/>
        <v>7.0900768357760917</v>
      </c>
    </row>
    <row r="65" spans="1:25" x14ac:dyDescent="0.35">
      <c r="A65" s="4">
        <v>142</v>
      </c>
      <c r="B65" s="4" t="s">
        <v>4</v>
      </c>
      <c r="C65" s="5">
        <v>1150</v>
      </c>
      <c r="D65" s="5">
        <v>7800</v>
      </c>
      <c r="E65" s="2"/>
      <c r="F65" s="2"/>
      <c r="G65" s="2"/>
      <c r="H65" s="2"/>
      <c r="I65" s="2"/>
      <c r="J65" s="2"/>
      <c r="K65" s="2"/>
      <c r="L65" s="2"/>
      <c r="M65">
        <v>0.20200000000000001</v>
      </c>
      <c r="N65">
        <f t="shared" si="10"/>
        <v>-0.83449873482574055</v>
      </c>
      <c r="O65" s="5">
        <v>1350</v>
      </c>
      <c r="P65">
        <f t="shared" si="8"/>
        <v>7.2078598714324755</v>
      </c>
      <c r="V65">
        <v>0.311728395061728</v>
      </c>
      <c r="W65">
        <f t="shared" si="7"/>
        <v>-0.49095709994685255</v>
      </c>
      <c r="X65" s="5">
        <v>1250</v>
      </c>
      <c r="Y65">
        <f t="shared" si="9"/>
        <v>7.1308988302963465</v>
      </c>
    </row>
    <row r="66" spans="1:25" x14ac:dyDescent="0.35">
      <c r="A66" s="4">
        <v>145</v>
      </c>
      <c r="B66" s="4" t="s">
        <v>4</v>
      </c>
      <c r="C66" s="5">
        <v>1450</v>
      </c>
      <c r="D66" s="5">
        <v>9000</v>
      </c>
      <c r="E66" s="2"/>
      <c r="F66" s="2"/>
      <c r="G66" s="2"/>
      <c r="H66" s="2"/>
      <c r="I66" s="2"/>
      <c r="J66" s="2"/>
      <c r="K66" s="2"/>
      <c r="L66" s="2"/>
      <c r="M66">
        <v>0.20599999999999999</v>
      </c>
      <c r="N66">
        <f t="shared" si="10"/>
        <v>-0.82037914596846162</v>
      </c>
      <c r="O66" s="5">
        <v>1350</v>
      </c>
      <c r="P66">
        <f t="shared" si="8"/>
        <v>7.2078598714324755</v>
      </c>
      <c r="V66">
        <v>0.31790123456790098</v>
      </c>
      <c r="W66">
        <f t="shared" si="7"/>
        <v>-0.4735757534575244</v>
      </c>
      <c r="X66" s="5">
        <v>1250</v>
      </c>
      <c r="Y66">
        <f t="shared" si="9"/>
        <v>7.1308988302963465</v>
      </c>
    </row>
    <row r="67" spans="1:25" x14ac:dyDescent="0.35">
      <c r="A67" s="4">
        <v>149</v>
      </c>
      <c r="B67" s="4" t="s">
        <v>4</v>
      </c>
      <c r="C67" s="5">
        <v>1150</v>
      </c>
      <c r="D67" s="5">
        <v>8350</v>
      </c>
      <c r="E67" s="2"/>
      <c r="F67" s="2"/>
      <c r="G67" s="2"/>
      <c r="H67" s="2"/>
      <c r="I67" s="2"/>
      <c r="J67" s="2"/>
      <c r="K67" s="2"/>
      <c r="L67" s="2"/>
      <c r="M67">
        <v>0.21</v>
      </c>
      <c r="N67">
        <f t="shared" si="10"/>
        <v>-0.80642124701824058</v>
      </c>
      <c r="O67" s="5">
        <v>1350</v>
      </c>
      <c r="P67">
        <f t="shared" si="8"/>
        <v>7.2078598714324755</v>
      </c>
      <c r="V67">
        <v>0.32407407407407401</v>
      </c>
      <c r="W67">
        <f t="shared" si="7"/>
        <v>-0.45633632277218977</v>
      </c>
      <c r="X67" s="5">
        <v>1250</v>
      </c>
      <c r="Y67">
        <f t="shared" si="9"/>
        <v>7.1308988302963465</v>
      </c>
    </row>
    <row r="68" spans="1:25" x14ac:dyDescent="0.35">
      <c r="A68" s="4">
        <v>152</v>
      </c>
      <c r="B68" s="4" t="s">
        <v>4</v>
      </c>
      <c r="C68" s="5">
        <v>1300</v>
      </c>
      <c r="D68" s="5">
        <v>9350</v>
      </c>
      <c r="E68" s="2"/>
      <c r="F68" s="2"/>
      <c r="G68" s="2"/>
      <c r="H68" s="2"/>
      <c r="I68" s="2"/>
      <c r="J68" s="2"/>
      <c r="K68" s="2"/>
      <c r="L68" s="2"/>
      <c r="M68">
        <v>0.214</v>
      </c>
      <c r="N68">
        <f t="shared" si="10"/>
        <v>-0.79261871770171222</v>
      </c>
      <c r="O68" s="5">
        <v>1350</v>
      </c>
      <c r="P68">
        <f t="shared" si="8"/>
        <v>7.2078598714324755</v>
      </c>
      <c r="V68">
        <v>0.33024691358024699</v>
      </c>
      <c r="W68">
        <f t="shared" si="7"/>
        <v>-0.43923146623304715</v>
      </c>
      <c r="X68" s="5">
        <v>1250</v>
      </c>
      <c r="Y68">
        <f t="shared" si="9"/>
        <v>7.1308988302963465</v>
      </c>
    </row>
    <row r="69" spans="1:25" x14ac:dyDescent="0.35">
      <c r="A69" s="4">
        <v>157</v>
      </c>
      <c r="B69" s="4" t="s">
        <v>4</v>
      </c>
      <c r="C69" s="5">
        <v>1450</v>
      </c>
      <c r="D69" s="5">
        <v>9850</v>
      </c>
      <c r="E69" s="2"/>
      <c r="F69" s="2"/>
      <c r="G69" s="2"/>
      <c r="H69" s="2"/>
      <c r="I69" s="2"/>
      <c r="J69" s="2"/>
      <c r="K69" s="2"/>
      <c r="L69" s="2"/>
      <c r="M69">
        <v>0.218</v>
      </c>
      <c r="N69">
        <f t="shared" si="10"/>
        <v>-0.77896556434754571</v>
      </c>
      <c r="O69" s="5">
        <v>1350</v>
      </c>
      <c r="P69">
        <f t="shared" si="8"/>
        <v>7.2078598714324755</v>
      </c>
      <c r="V69">
        <v>0.33641975308641903</v>
      </c>
      <c r="W69">
        <f t="shared" si="7"/>
        <v>-0.42225416982870939</v>
      </c>
      <c r="X69" s="5">
        <v>1250</v>
      </c>
      <c r="Y69">
        <f t="shared" si="9"/>
        <v>7.1308988302963465</v>
      </c>
    </row>
    <row r="70" spans="1:25" x14ac:dyDescent="0.35">
      <c r="A70" s="4">
        <v>159</v>
      </c>
      <c r="B70" s="4" t="s">
        <v>4</v>
      </c>
      <c r="C70" s="5">
        <v>1300</v>
      </c>
      <c r="D70" s="5">
        <v>8700</v>
      </c>
      <c r="E70" s="2"/>
      <c r="F70" s="2"/>
      <c r="G70" s="2"/>
      <c r="H70" s="2"/>
      <c r="I70" s="2"/>
      <c r="J70" s="2"/>
      <c r="K70" s="2"/>
      <c r="L70" s="2"/>
      <c r="M70">
        <v>0.222</v>
      </c>
      <c r="N70">
        <f t="shared" si="10"/>
        <v>-0.76545609669087822</v>
      </c>
      <c r="O70" s="5">
        <v>1350</v>
      </c>
      <c r="P70">
        <f t="shared" si="8"/>
        <v>7.2078598714324755</v>
      </c>
      <c r="V70">
        <v>0.342592592592592</v>
      </c>
      <c r="W70">
        <f t="shared" si="7"/>
        <v>-0.40539772197824181</v>
      </c>
      <c r="X70" s="5">
        <v>1250</v>
      </c>
      <c r="Y70">
        <f t="shared" si="9"/>
        <v>7.1308988302963465</v>
      </c>
    </row>
    <row r="71" spans="1:25" x14ac:dyDescent="0.35">
      <c r="A71" s="4">
        <v>163</v>
      </c>
      <c r="B71" s="4" t="s">
        <v>4</v>
      </c>
      <c r="C71" s="5">
        <v>1300</v>
      </c>
      <c r="D71" s="5">
        <v>8300</v>
      </c>
      <c r="E71" s="2"/>
      <c r="F71" s="2"/>
      <c r="G71" s="2"/>
      <c r="H71" s="2"/>
      <c r="I71" s="2"/>
      <c r="J71" s="2"/>
      <c r="K71" s="2"/>
      <c r="L71" s="2"/>
      <c r="M71">
        <v>0.22600000000000001</v>
      </c>
      <c r="N71">
        <f t="shared" si="10"/>
        <v>-0.75208490669549144</v>
      </c>
      <c r="O71" s="5">
        <v>1400</v>
      </c>
      <c r="P71">
        <f t="shared" si="8"/>
        <v>7.2442275156033498</v>
      </c>
      <c r="V71">
        <v>0.34876543209876498</v>
      </c>
      <c r="W71">
        <f t="shared" si="7"/>
        <v>-0.38865569041251696</v>
      </c>
      <c r="X71" s="5">
        <v>1250</v>
      </c>
      <c r="Y71">
        <f t="shared" si="9"/>
        <v>7.1308988302963465</v>
      </c>
    </row>
    <row r="72" spans="1:25" x14ac:dyDescent="0.35">
      <c r="A72" s="4">
        <v>164</v>
      </c>
      <c r="B72" s="4" t="s">
        <v>4</v>
      </c>
      <c r="C72" s="5">
        <v>1450</v>
      </c>
      <c r="D72" s="5">
        <v>9700</v>
      </c>
      <c r="E72" s="2"/>
      <c r="F72" s="2"/>
      <c r="G72" s="2"/>
      <c r="H72" s="2"/>
      <c r="I72" s="2"/>
      <c r="J72" s="2"/>
      <c r="K72" s="2"/>
      <c r="L72" s="2"/>
      <c r="M72">
        <v>0.23</v>
      </c>
      <c r="N72">
        <f t="shared" si="10"/>
        <v>-0.73884684918521393</v>
      </c>
      <c r="O72" s="5">
        <v>1400</v>
      </c>
      <c r="P72">
        <f t="shared" si="8"/>
        <v>7.2442275156033498</v>
      </c>
      <c r="V72">
        <v>0.35493827160493802</v>
      </c>
      <c r="W72">
        <f t="shared" si="7"/>
        <v>-0.37202190093117488</v>
      </c>
      <c r="X72" s="5">
        <v>1250</v>
      </c>
      <c r="Y72">
        <f t="shared" si="9"/>
        <v>7.1308988302963465</v>
      </c>
    </row>
    <row r="73" spans="1:25" x14ac:dyDescent="0.35">
      <c r="A73" s="4">
        <v>168</v>
      </c>
      <c r="B73" s="4" t="s">
        <v>4</v>
      </c>
      <c r="C73" s="5">
        <v>1600</v>
      </c>
      <c r="D73" s="5">
        <v>10350</v>
      </c>
      <c r="E73" s="2"/>
      <c r="F73" s="2"/>
      <c r="G73" s="2"/>
      <c r="H73" s="2"/>
      <c r="I73" s="2"/>
      <c r="J73" s="2"/>
      <c r="K73" s="2"/>
      <c r="L73" s="2"/>
      <c r="M73">
        <v>0.23400000000000001</v>
      </c>
      <c r="N73">
        <f t="shared" si="10"/>
        <v>-0.72573702410080487</v>
      </c>
      <c r="O73" s="5">
        <v>1400</v>
      </c>
      <c r="P73">
        <f t="shared" si="8"/>
        <v>7.2442275156033498</v>
      </c>
      <c r="V73">
        <v>0.36111111111111099</v>
      </c>
      <c r="W73">
        <f t="shared" si="7"/>
        <v>-0.35549041783953123</v>
      </c>
      <c r="X73" s="5">
        <v>1250</v>
      </c>
      <c r="Y73">
        <f t="shared" si="9"/>
        <v>7.1308988302963465</v>
      </c>
    </row>
    <row r="74" spans="1:25" x14ac:dyDescent="0.35">
      <c r="A74" s="4">
        <v>171</v>
      </c>
      <c r="B74" s="4" t="s">
        <v>4</v>
      </c>
      <c r="C74" s="5">
        <v>1350</v>
      </c>
      <c r="D74" s="5">
        <v>11150</v>
      </c>
      <c r="E74" s="2"/>
      <c r="F74" s="2"/>
      <c r="G74" s="2"/>
      <c r="H74" s="2"/>
      <c r="I74" s="2"/>
      <c r="J74" s="2"/>
      <c r="K74" s="2"/>
      <c r="L74" s="2"/>
      <c r="M74">
        <v>0.23799999999999999</v>
      </c>
      <c r="N74">
        <f t="shared" si="10"/>
        <v>-0.71275076022004324</v>
      </c>
      <c r="O74" s="5">
        <v>1400</v>
      </c>
      <c r="P74">
        <f t="shared" si="8"/>
        <v>7.2442275156033498</v>
      </c>
      <c r="V74">
        <v>0.36728395061728297</v>
      </c>
      <c r="W74">
        <f t="shared" si="7"/>
        <v>-0.33905552589218407</v>
      </c>
      <c r="X74" s="5">
        <v>1300</v>
      </c>
      <c r="Y74">
        <f t="shared" si="9"/>
        <v>7.1701195434496281</v>
      </c>
    </row>
    <row r="75" spans="1:25" x14ac:dyDescent="0.35">
      <c r="A75" s="4">
        <v>174</v>
      </c>
      <c r="B75" s="4" t="s">
        <v>4</v>
      </c>
      <c r="C75" s="5">
        <v>1100</v>
      </c>
      <c r="D75" s="5">
        <v>10850</v>
      </c>
      <c r="E75" s="2"/>
      <c r="F75" s="2"/>
      <c r="G75" s="2"/>
      <c r="H75" s="2"/>
      <c r="I75" s="2"/>
      <c r="J75" s="2"/>
      <c r="K75" s="2"/>
      <c r="L75" s="2"/>
      <c r="M75">
        <v>0.24199999999999999</v>
      </c>
      <c r="N75">
        <f t="shared" si="10"/>
        <v>-0.69988360019734119</v>
      </c>
      <c r="O75" s="5">
        <v>1400</v>
      </c>
      <c r="P75">
        <f t="shared" si="8"/>
        <v>7.2442275156033498</v>
      </c>
      <c r="V75">
        <v>0.37345679012345601</v>
      </c>
      <c r="W75">
        <f t="shared" si="7"/>
        <v>-0.32271171358955747</v>
      </c>
      <c r="X75" s="5">
        <v>1300</v>
      </c>
      <c r="Y75">
        <f t="shared" si="9"/>
        <v>7.1701195434496281</v>
      </c>
    </row>
    <row r="76" spans="1:25" x14ac:dyDescent="0.35">
      <c r="A76" s="4">
        <v>175</v>
      </c>
      <c r="B76" s="4" t="s">
        <v>4</v>
      </c>
      <c r="C76" s="5">
        <v>1200</v>
      </c>
      <c r="D76" s="5">
        <v>8150</v>
      </c>
      <c r="E76" s="2"/>
      <c r="F76" s="2"/>
      <c r="G76" s="2"/>
      <c r="H76" s="2"/>
      <c r="I76" s="2"/>
      <c r="J76" s="2"/>
      <c r="K76" s="2"/>
      <c r="L76" s="2"/>
      <c r="M76">
        <v>0.246</v>
      </c>
      <c r="N76">
        <f t="shared" si="10"/>
        <v>-0.68713128679546953</v>
      </c>
      <c r="O76" s="5">
        <v>1400</v>
      </c>
      <c r="P76">
        <f t="shared" si="8"/>
        <v>7.2442275156033498</v>
      </c>
      <c r="V76">
        <v>0.37962962962962898</v>
      </c>
      <c r="W76">
        <f t="shared" si="7"/>
        <v>-0.30645365769060329</v>
      </c>
      <c r="X76" s="5">
        <v>1300</v>
      </c>
      <c r="Y76">
        <f t="shared" si="9"/>
        <v>7.1701195434496281</v>
      </c>
    </row>
    <row r="77" spans="1:25" x14ac:dyDescent="0.35">
      <c r="A77" s="4">
        <v>179</v>
      </c>
      <c r="B77" s="4" t="s">
        <v>4</v>
      </c>
      <c r="C77" s="5">
        <v>1450</v>
      </c>
      <c r="D77" s="5">
        <v>8950</v>
      </c>
      <c r="E77" s="2"/>
      <c r="F77" s="2"/>
      <c r="G77" s="2"/>
      <c r="H77" s="2"/>
      <c r="I77" s="2"/>
      <c r="J77" s="2"/>
      <c r="K77" s="2"/>
      <c r="L77" s="2"/>
      <c r="M77">
        <v>0.25</v>
      </c>
      <c r="N77">
        <f t="shared" si="10"/>
        <v>-0.67448975019608193</v>
      </c>
      <c r="O77" s="5">
        <v>1400</v>
      </c>
      <c r="P77">
        <f t="shared" si="8"/>
        <v>7.2442275156033498</v>
      </c>
      <c r="V77">
        <v>0.38580246913580202</v>
      </c>
      <c r="W77">
        <f t="shared" si="7"/>
        <v>-0.29027620881953853</v>
      </c>
      <c r="X77" s="5">
        <v>1300</v>
      </c>
      <c r="Y77">
        <f t="shared" si="9"/>
        <v>7.1701195434496281</v>
      </c>
    </row>
    <row r="78" spans="1:25" x14ac:dyDescent="0.35">
      <c r="A78" s="4">
        <v>181</v>
      </c>
      <c r="B78" s="4" t="s">
        <v>4</v>
      </c>
      <c r="C78" s="5">
        <v>1300</v>
      </c>
      <c r="D78" s="5">
        <v>8950</v>
      </c>
      <c r="E78" s="2"/>
      <c r="F78" s="2"/>
      <c r="G78" s="2"/>
      <c r="H78" s="2"/>
      <c r="I78" s="2"/>
      <c r="J78" s="2"/>
      <c r="K78" s="2"/>
      <c r="L78" s="2"/>
      <c r="M78">
        <v>0.254</v>
      </c>
      <c r="N78">
        <f t="shared" si="10"/>
        <v>-0.66195509628816196</v>
      </c>
      <c r="O78" s="5">
        <v>1450</v>
      </c>
      <c r="P78">
        <f t="shared" si="8"/>
        <v>7.2793188354146201</v>
      </c>
      <c r="V78">
        <v>0.391975308641975</v>
      </c>
      <c r="W78">
        <f t="shared" si="7"/>
        <v>-0.27417437805746475</v>
      </c>
      <c r="X78" s="5">
        <v>1300</v>
      </c>
      <c r="Y78">
        <f t="shared" si="9"/>
        <v>7.1701195434496281</v>
      </c>
    </row>
    <row r="79" spans="1:25" x14ac:dyDescent="0.35">
      <c r="A79" s="4">
        <v>182</v>
      </c>
      <c r="B79" s="4" t="s">
        <v>4</v>
      </c>
      <c r="C79" s="5">
        <v>1200</v>
      </c>
      <c r="D79" s="5">
        <v>7650</v>
      </c>
      <c r="E79" s="2"/>
      <c r="F79" s="2"/>
      <c r="G79" s="2"/>
      <c r="H79" s="2"/>
      <c r="I79" s="2"/>
      <c r="J79" s="2"/>
      <c r="K79" s="2"/>
      <c r="L79" s="2"/>
      <c r="M79">
        <v>0.25800000000000001</v>
      </c>
      <c r="N79">
        <f t="shared" si="10"/>
        <v>-0.6495235958443254</v>
      </c>
      <c r="O79" s="5">
        <v>1450</v>
      </c>
      <c r="P79">
        <f t="shared" si="8"/>
        <v>7.2793188354146201</v>
      </c>
      <c r="V79">
        <v>0.39814814814814797</v>
      </c>
      <c r="W79">
        <f t="shared" ref="W79:W142" si="11">_xlfn.NORM.S.INV(V79)</f>
        <v>-0.25814332442089555</v>
      </c>
      <c r="X79" s="5">
        <v>1300</v>
      </c>
      <c r="Y79">
        <f t="shared" si="9"/>
        <v>7.1701195434496281</v>
      </c>
    </row>
    <row r="80" spans="1:25" x14ac:dyDescent="0.35">
      <c r="A80" s="4">
        <v>186</v>
      </c>
      <c r="B80" s="4" t="s">
        <v>4</v>
      </c>
      <c r="C80" s="5">
        <v>1450</v>
      </c>
      <c r="D80" s="5">
        <v>9500</v>
      </c>
      <c r="E80" s="2"/>
      <c r="F80" s="2"/>
      <c r="G80" s="2"/>
      <c r="H80" s="2"/>
      <c r="I80" s="2"/>
      <c r="J80" s="2"/>
      <c r="K80" s="2"/>
      <c r="L80" s="2"/>
      <c r="M80">
        <v>0.26200000000000001</v>
      </c>
      <c r="N80">
        <f t="shared" si="10"/>
        <v>-0.63719167450447467</v>
      </c>
      <c r="O80" s="5">
        <v>1450</v>
      </c>
      <c r="P80">
        <f t="shared" ref="P80:P143" si="12">LN(O80)</f>
        <v>7.2793188354146201</v>
      </c>
      <c r="V80">
        <v>0.40432098765432101</v>
      </c>
      <c r="W80">
        <f t="shared" si="11"/>
        <v>-0.2421783431390922</v>
      </c>
      <c r="X80" s="5">
        <v>1300</v>
      </c>
      <c r="Y80">
        <f t="shared" ref="Y80:Y143" si="13">LN(X80)</f>
        <v>7.1701195434496281</v>
      </c>
    </row>
    <row r="81" spans="1:25" x14ac:dyDescent="0.35">
      <c r="A81" s="4">
        <v>192</v>
      </c>
      <c r="B81" s="4" t="s">
        <v>4</v>
      </c>
      <c r="C81" s="5">
        <v>1650</v>
      </c>
      <c r="D81" s="5">
        <v>9200</v>
      </c>
      <c r="E81" s="2"/>
      <c r="F81" s="2"/>
      <c r="G81" s="2"/>
      <c r="H81" s="2"/>
      <c r="I81" s="2"/>
      <c r="J81" s="2"/>
      <c r="K81" s="2"/>
      <c r="L81" s="2"/>
      <c r="M81">
        <v>0.26600000000000001</v>
      </c>
      <c r="N81">
        <f t="shared" ref="N81:N144" si="14">_xlfn.NORM.S.INV(M81)</f>
        <v>-0.62495590349468755</v>
      </c>
      <c r="O81" s="5">
        <v>1450</v>
      </c>
      <c r="P81">
        <f t="shared" si="12"/>
        <v>7.2793188354146201</v>
      </c>
      <c r="V81">
        <v>0.41049382716049299</v>
      </c>
      <c r="W81">
        <f t="shared" si="11"/>
        <v>-0.22627485465072489</v>
      </c>
      <c r="X81" s="5">
        <v>1300</v>
      </c>
      <c r="Y81">
        <f t="shared" si="13"/>
        <v>7.1701195434496281</v>
      </c>
    </row>
    <row r="82" spans="1:25" x14ac:dyDescent="0.35">
      <c r="A82" s="4">
        <v>194</v>
      </c>
      <c r="B82" s="4" t="s">
        <v>4</v>
      </c>
      <c r="C82" s="5">
        <v>1650</v>
      </c>
      <c r="D82" s="5">
        <v>10750</v>
      </c>
      <c r="E82" s="2"/>
      <c r="F82" s="2"/>
      <c r="G82" s="2"/>
      <c r="H82" s="2"/>
      <c r="I82" s="2"/>
      <c r="J82" s="2"/>
      <c r="K82" s="2"/>
      <c r="L82" s="2"/>
      <c r="M82">
        <v>0.27</v>
      </c>
      <c r="N82">
        <f t="shared" si="14"/>
        <v>-0.61281299101662734</v>
      </c>
      <c r="O82" s="5">
        <v>1450</v>
      </c>
      <c r="P82">
        <f t="shared" si="12"/>
        <v>7.2793188354146201</v>
      </c>
      <c r="V82">
        <v>0.41666666666666602</v>
      </c>
      <c r="W82">
        <f t="shared" si="11"/>
        <v>-0.21042839424792642</v>
      </c>
      <c r="X82" s="5">
        <v>1300</v>
      </c>
      <c r="Y82">
        <f t="shared" si="13"/>
        <v>7.1701195434496281</v>
      </c>
    </row>
    <row r="83" spans="1:25" x14ac:dyDescent="0.35">
      <c r="A83" s="4">
        <v>195</v>
      </c>
      <c r="B83" s="4" t="s">
        <v>4</v>
      </c>
      <c r="C83" s="5">
        <v>1450</v>
      </c>
      <c r="D83" s="5">
        <v>10550</v>
      </c>
      <c r="E83" s="2"/>
      <c r="F83" s="2"/>
      <c r="G83" s="2"/>
      <c r="H83" s="2"/>
      <c r="I83" s="2"/>
      <c r="J83" s="2"/>
      <c r="K83" s="2"/>
      <c r="L83" s="2"/>
      <c r="M83">
        <v>0.27400000000000002</v>
      </c>
      <c r="N83">
        <f t="shared" si="14"/>
        <v>-0.6007597742493187</v>
      </c>
      <c r="O83" s="5">
        <v>1450</v>
      </c>
      <c r="P83">
        <f t="shared" si="12"/>
        <v>7.2793188354146201</v>
      </c>
      <c r="V83">
        <v>0.422839506172839</v>
      </c>
      <c r="W83">
        <f t="shared" si="11"/>
        <v>-0.19463460230250154</v>
      </c>
      <c r="X83" s="5">
        <v>1300</v>
      </c>
      <c r="Y83">
        <f t="shared" si="13"/>
        <v>7.1701195434496281</v>
      </c>
    </row>
    <row r="84" spans="1:25" x14ac:dyDescent="0.35">
      <c r="A84" s="4">
        <v>197</v>
      </c>
      <c r="B84" s="4" t="s">
        <v>4</v>
      </c>
      <c r="C84" s="5">
        <v>1050</v>
      </c>
      <c r="D84" s="5">
        <v>8200</v>
      </c>
      <c r="E84" s="2"/>
      <c r="F84" s="2"/>
      <c r="G84" s="2"/>
      <c r="H84" s="2"/>
      <c r="I84" s="2"/>
      <c r="J84" s="2"/>
      <c r="K84" s="2"/>
      <c r="L84" s="2"/>
      <c r="M84">
        <v>0.27800000000000002</v>
      </c>
      <c r="N84">
        <f t="shared" si="14"/>
        <v>-0.58879321191091971</v>
      </c>
      <c r="O84" s="5">
        <v>1450</v>
      </c>
      <c r="P84">
        <f t="shared" si="12"/>
        <v>7.2793188354146201</v>
      </c>
      <c r="V84">
        <v>0.42901234567901197</v>
      </c>
      <c r="W84">
        <f t="shared" si="11"/>
        <v>-0.17888921501478633</v>
      </c>
      <c r="X84" s="5">
        <v>1300</v>
      </c>
      <c r="Y84">
        <f t="shared" si="13"/>
        <v>7.1701195434496281</v>
      </c>
    </row>
    <row r="85" spans="1:25" x14ac:dyDescent="0.35">
      <c r="A85" s="4">
        <v>198</v>
      </c>
      <c r="B85" s="4" t="s">
        <v>4</v>
      </c>
      <c r="C85" s="5">
        <v>1000</v>
      </c>
      <c r="D85" s="5">
        <v>8400</v>
      </c>
      <c r="E85" s="2"/>
      <c r="F85" s="2"/>
      <c r="G85" s="2"/>
      <c r="H85" s="2"/>
      <c r="I85" s="2"/>
      <c r="J85" s="2"/>
      <c r="K85" s="2"/>
      <c r="L85" s="2"/>
      <c r="M85">
        <v>0.28199999999999997</v>
      </c>
      <c r="N85">
        <f t="shared" si="14"/>
        <v>-0.57691037733327166</v>
      </c>
      <c r="O85" s="5">
        <v>1450</v>
      </c>
      <c r="P85">
        <f t="shared" si="12"/>
        <v>7.2793188354146201</v>
      </c>
      <c r="V85">
        <v>0.43518518518518501</v>
      </c>
      <c r="W85">
        <f t="shared" si="11"/>
        <v>-0.1631880556308633</v>
      </c>
      <c r="X85" s="5">
        <v>1300</v>
      </c>
      <c r="Y85">
        <f t="shared" si="13"/>
        <v>7.1701195434496281</v>
      </c>
    </row>
    <row r="86" spans="1:25" x14ac:dyDescent="0.35">
      <c r="A86" s="4">
        <v>199</v>
      </c>
      <c r="B86" s="4" t="s">
        <v>4</v>
      </c>
      <c r="C86" s="5">
        <v>1650</v>
      </c>
      <c r="D86" s="5">
        <v>8100</v>
      </c>
      <c r="E86" s="2"/>
      <c r="F86" s="2"/>
      <c r="G86" s="2"/>
      <c r="H86" s="2"/>
      <c r="I86" s="2"/>
      <c r="J86" s="2"/>
      <c r="K86" s="2"/>
      <c r="L86" s="2"/>
      <c r="M86">
        <v>0.28599999999999998</v>
      </c>
      <c r="N86">
        <f t="shared" si="14"/>
        <v>-0.56510845200658388</v>
      </c>
      <c r="O86" s="5">
        <v>1450</v>
      </c>
      <c r="P86">
        <f t="shared" si="12"/>
        <v>7.2793188354146201</v>
      </c>
      <c r="V86">
        <v>0.44135802469135799</v>
      </c>
      <c r="W86">
        <f t="shared" si="11"/>
        <v>-0.14752702607826437</v>
      </c>
      <c r="X86" s="5">
        <v>1350</v>
      </c>
      <c r="Y86">
        <f t="shared" si="13"/>
        <v>7.2078598714324755</v>
      </c>
    </row>
    <row r="87" spans="1:25" x14ac:dyDescent="0.35">
      <c r="A87" s="4">
        <v>200</v>
      </c>
      <c r="B87" s="4" t="s">
        <v>4</v>
      </c>
      <c r="C87" s="5">
        <v>1250</v>
      </c>
      <c r="D87" s="5">
        <v>8700</v>
      </c>
      <c r="E87" s="2"/>
      <c r="F87" s="2"/>
      <c r="G87" s="2"/>
      <c r="H87" s="2"/>
      <c r="I87" s="2"/>
      <c r="J87" s="2"/>
      <c r="K87" s="2"/>
      <c r="L87" s="2"/>
      <c r="M87">
        <v>0.28999999999999998</v>
      </c>
      <c r="N87">
        <f t="shared" si="14"/>
        <v>-0.55338471955567303</v>
      </c>
      <c r="O87" s="5">
        <v>1500</v>
      </c>
      <c r="P87">
        <f t="shared" si="12"/>
        <v>7.3132203870903014</v>
      </c>
      <c r="V87">
        <v>0.44753086419753002</v>
      </c>
      <c r="W87">
        <f t="shared" si="11"/>
        <v>-0.13190209897424016</v>
      </c>
      <c r="X87" s="5">
        <v>1350</v>
      </c>
      <c r="Y87">
        <f t="shared" si="13"/>
        <v>7.2078598714324755</v>
      </c>
    </row>
    <row r="88" spans="1:25" x14ac:dyDescent="0.35">
      <c r="A88" s="4">
        <v>203</v>
      </c>
      <c r="B88" s="4" t="s">
        <v>4</v>
      </c>
      <c r="C88" s="5">
        <v>1050</v>
      </c>
      <c r="D88" s="5">
        <v>8450</v>
      </c>
      <c r="E88" s="2"/>
      <c r="F88" s="2"/>
      <c r="G88" s="2"/>
      <c r="H88" s="2"/>
      <c r="I88" s="2"/>
      <c r="J88" s="2"/>
      <c r="K88" s="2"/>
      <c r="L88" s="2"/>
      <c r="M88">
        <v>0.29399999999999998</v>
      </c>
      <c r="N88">
        <f t="shared" si="14"/>
        <v>-0.54173656011281679</v>
      </c>
      <c r="O88" s="5">
        <v>1500</v>
      </c>
      <c r="P88">
        <f t="shared" si="12"/>
        <v>7.3132203870903014</v>
      </c>
      <c r="V88">
        <v>0.453703703703703</v>
      </c>
      <c r="W88">
        <f t="shared" si="11"/>
        <v>-0.11630930996408967</v>
      </c>
      <c r="X88" s="5">
        <v>1350</v>
      </c>
      <c r="Y88">
        <f t="shared" si="13"/>
        <v>7.2078598714324755</v>
      </c>
    </row>
    <row r="89" spans="1:25" x14ac:dyDescent="0.35">
      <c r="A89" s="4">
        <v>213</v>
      </c>
      <c r="B89" s="4" t="s">
        <v>4</v>
      </c>
      <c r="C89" s="5">
        <v>1500</v>
      </c>
      <c r="D89" s="5">
        <v>9600</v>
      </c>
      <c r="E89" s="2"/>
      <c r="F89" s="2"/>
      <c r="G89" s="2"/>
      <c r="H89" s="2"/>
      <c r="I89" s="2"/>
      <c r="J89" s="2"/>
      <c r="K89" s="2"/>
      <c r="L89" s="2"/>
      <c r="M89">
        <v>0.29799999999999999</v>
      </c>
      <c r="N89">
        <f t="shared" si="14"/>
        <v>-0.53016144505551954</v>
      </c>
      <c r="O89" s="5">
        <v>1500</v>
      </c>
      <c r="P89">
        <f t="shared" si="12"/>
        <v>7.3132203870903014</v>
      </c>
      <c r="V89">
        <v>0.45987654320987598</v>
      </c>
      <c r="W89">
        <f t="shared" si="11"/>
        <v>-0.10074475035007507</v>
      </c>
      <c r="X89" s="5">
        <v>1350</v>
      </c>
      <c r="Y89">
        <f t="shared" si="13"/>
        <v>7.2078598714324755</v>
      </c>
    </row>
    <row r="90" spans="1:25" x14ac:dyDescent="0.35">
      <c r="A90" s="4">
        <v>220</v>
      </c>
      <c r="B90" s="4" t="s">
        <v>4</v>
      </c>
      <c r="C90" s="5">
        <v>1450</v>
      </c>
      <c r="D90" s="5">
        <v>9250</v>
      </c>
      <c r="E90" s="2"/>
      <c r="F90" s="2"/>
      <c r="G90" s="2"/>
      <c r="H90" s="2"/>
      <c r="I90" s="2"/>
      <c r="J90" s="2"/>
      <c r="K90" s="2"/>
      <c r="L90" s="2"/>
      <c r="M90">
        <v>0.30199999999999999</v>
      </c>
      <c r="N90">
        <f t="shared" si="14"/>
        <v>-0.5186569320803911</v>
      </c>
      <c r="O90" s="5">
        <v>1500</v>
      </c>
      <c r="P90">
        <f t="shared" si="12"/>
        <v>7.3132203870903014</v>
      </c>
      <c r="V90">
        <v>0.46604938271604901</v>
      </c>
      <c r="W90">
        <f t="shared" si="11"/>
        <v>-8.5204559973952418E-2</v>
      </c>
      <c r="X90" s="5">
        <v>1350</v>
      </c>
      <c r="Y90">
        <f t="shared" si="13"/>
        <v>7.2078598714324755</v>
      </c>
    </row>
    <row r="91" spans="1:25" x14ac:dyDescent="0.35">
      <c r="A91" s="4">
        <v>223</v>
      </c>
      <c r="B91" s="4" t="s">
        <v>4</v>
      </c>
      <c r="C91" s="5">
        <v>1850</v>
      </c>
      <c r="D91" s="5">
        <v>13700</v>
      </c>
      <c r="E91" s="2"/>
      <c r="F91" s="2"/>
      <c r="G91" s="2"/>
      <c r="H91" s="2"/>
      <c r="I91" s="2"/>
      <c r="J91" s="2"/>
      <c r="K91" s="2"/>
      <c r="L91" s="2"/>
      <c r="M91">
        <v>0.30599999999999999</v>
      </c>
      <c r="N91">
        <f t="shared" si="14"/>
        <v>-0.50722066058694604</v>
      </c>
      <c r="O91" s="5">
        <v>1500</v>
      </c>
      <c r="P91">
        <f t="shared" si="12"/>
        <v>7.3132203870903014</v>
      </c>
      <c r="V91">
        <v>0.47222222222222199</v>
      </c>
      <c r="W91">
        <f t="shared" si="11"/>
        <v>-6.9684920318456245E-2</v>
      </c>
      <c r="X91" s="5">
        <v>1350</v>
      </c>
      <c r="Y91">
        <f t="shared" si="13"/>
        <v>7.2078598714324755</v>
      </c>
    </row>
    <row r="92" spans="1:25" x14ac:dyDescent="0.35">
      <c r="A92" s="4">
        <v>225</v>
      </c>
      <c r="B92" s="4" t="s">
        <v>4</v>
      </c>
      <c r="C92" s="5">
        <v>1700</v>
      </c>
      <c r="D92" s="5">
        <v>9150</v>
      </c>
      <c r="E92" s="2"/>
      <c r="F92" s="2"/>
      <c r="G92" s="2"/>
      <c r="H92" s="2"/>
      <c r="I92" s="2"/>
      <c r="J92" s="2"/>
      <c r="K92" s="2"/>
      <c r="L92" s="2"/>
      <c r="M92">
        <v>0.31</v>
      </c>
      <c r="N92">
        <f t="shared" si="14"/>
        <v>-0.49585034734745354</v>
      </c>
      <c r="O92" s="5">
        <v>1500</v>
      </c>
      <c r="P92">
        <f t="shared" si="12"/>
        <v>7.3132203870903014</v>
      </c>
      <c r="V92">
        <v>0.47839506172839502</v>
      </c>
      <c r="W92">
        <f t="shared" si="11"/>
        <v>-5.4182047794919551E-2</v>
      </c>
      <c r="X92" s="5">
        <v>1350</v>
      </c>
      <c r="Y92">
        <f t="shared" si="13"/>
        <v>7.2078598714324755</v>
      </c>
    </row>
    <row r="93" spans="1:25" x14ac:dyDescent="0.35">
      <c r="A93" s="4">
        <v>228</v>
      </c>
      <c r="B93" s="4" t="s">
        <v>4</v>
      </c>
      <c r="C93" s="5">
        <v>1550</v>
      </c>
      <c r="D93" s="5">
        <v>9750</v>
      </c>
      <c r="E93" s="2"/>
      <c r="F93" s="2"/>
      <c r="G93" s="2"/>
      <c r="H93" s="2"/>
      <c r="I93" s="2"/>
      <c r="J93" s="2"/>
      <c r="K93" s="2"/>
      <c r="L93" s="2"/>
      <c r="M93">
        <v>0.314</v>
      </c>
      <c r="N93">
        <f t="shared" si="14"/>
        <v>-0.48454378244107915</v>
      </c>
      <c r="O93" s="5">
        <v>1500</v>
      </c>
      <c r="P93">
        <f t="shared" si="12"/>
        <v>7.3132203870903014</v>
      </c>
      <c r="V93">
        <v>0.484567901234567</v>
      </c>
      <c r="W93">
        <f t="shared" si="11"/>
        <v>-3.8692187185827391E-2</v>
      </c>
      <c r="X93" s="5">
        <v>1350</v>
      </c>
      <c r="Y93">
        <f t="shared" si="13"/>
        <v>7.2078598714324755</v>
      </c>
    </row>
    <row r="94" spans="1:25" x14ac:dyDescent="0.35">
      <c r="A94" s="4">
        <v>229</v>
      </c>
      <c r="B94" s="4" t="s">
        <v>4</v>
      </c>
      <c r="C94" s="5">
        <v>1450</v>
      </c>
      <c r="D94" s="5">
        <v>9000</v>
      </c>
      <c r="E94" s="2"/>
      <c r="F94" s="2"/>
      <c r="G94" s="2"/>
      <c r="H94" s="2"/>
      <c r="I94" s="2"/>
      <c r="J94" s="2"/>
      <c r="K94" s="2"/>
      <c r="L94" s="2"/>
      <c r="M94">
        <v>0.318</v>
      </c>
      <c r="N94">
        <f t="shared" si="14"/>
        <v>-0.47329882543243701</v>
      </c>
      <c r="O94" s="5">
        <v>1500</v>
      </c>
      <c r="P94">
        <f t="shared" si="12"/>
        <v>7.3132203870903014</v>
      </c>
      <c r="V94">
        <v>0.49074074074073998</v>
      </c>
      <c r="W94">
        <f t="shared" si="11"/>
        <v>-2.3211605212386847E-2</v>
      </c>
      <c r="X94" s="5">
        <v>1350</v>
      </c>
      <c r="Y94">
        <f t="shared" si="13"/>
        <v>7.2078598714324755</v>
      </c>
    </row>
    <row r="95" spans="1:25" x14ac:dyDescent="0.35">
      <c r="A95" s="4">
        <v>231</v>
      </c>
      <c r="B95" s="4" t="s">
        <v>4</v>
      </c>
      <c r="C95" s="5">
        <v>1100</v>
      </c>
      <c r="D95" s="5">
        <v>8800</v>
      </c>
      <c r="E95" s="2"/>
      <c r="F95" s="2"/>
      <c r="G95" s="2"/>
      <c r="H95" s="2"/>
      <c r="I95" s="2"/>
      <c r="J95" s="2"/>
      <c r="K95" s="2"/>
      <c r="L95" s="2"/>
      <c r="M95">
        <v>0.32200000000000001</v>
      </c>
      <c r="N95">
        <f t="shared" si="14"/>
        <v>-0.46211340177637733</v>
      </c>
      <c r="O95" s="5">
        <v>1500</v>
      </c>
      <c r="P95">
        <f t="shared" si="12"/>
        <v>7.3132203870903014</v>
      </c>
      <c r="V95">
        <v>0.49691358024691301</v>
      </c>
      <c r="W95">
        <f t="shared" si="11"/>
        <v>-7.7365841983074637E-3</v>
      </c>
      <c r="X95" s="5">
        <v>1350</v>
      </c>
      <c r="Y95">
        <f t="shared" si="13"/>
        <v>7.2078598714324755</v>
      </c>
    </row>
    <row r="96" spans="1:25" x14ac:dyDescent="0.35">
      <c r="A96" s="4">
        <v>232</v>
      </c>
      <c r="B96" s="4" t="s">
        <v>4</v>
      </c>
      <c r="C96" s="5">
        <v>1600</v>
      </c>
      <c r="D96" s="5">
        <v>10600</v>
      </c>
      <c r="E96" s="2"/>
      <c r="F96" s="2"/>
      <c r="G96" s="2"/>
      <c r="H96" s="2"/>
      <c r="I96" s="2"/>
      <c r="J96" s="2"/>
      <c r="K96" s="2"/>
      <c r="L96" s="2"/>
      <c r="M96">
        <v>0.32600000000000001</v>
      </c>
      <c r="N96">
        <f t="shared" si="14"/>
        <v>-0.4509854994323706</v>
      </c>
      <c r="O96" s="5">
        <v>1500</v>
      </c>
      <c r="P96">
        <f t="shared" si="12"/>
        <v>7.3132203870903014</v>
      </c>
      <c r="V96">
        <v>0.50308641975308599</v>
      </c>
      <c r="W96">
        <f t="shared" si="11"/>
        <v>7.7365841983049587E-3</v>
      </c>
      <c r="X96" s="5">
        <v>1350</v>
      </c>
      <c r="Y96">
        <f t="shared" si="13"/>
        <v>7.2078598714324755</v>
      </c>
    </row>
    <row r="97" spans="1:25" x14ac:dyDescent="0.35">
      <c r="A97" s="4">
        <v>234</v>
      </c>
      <c r="B97" s="4" t="s">
        <v>4</v>
      </c>
      <c r="C97" s="5">
        <v>1850</v>
      </c>
      <c r="D97" s="5">
        <v>12200</v>
      </c>
      <c r="E97" s="2"/>
      <c r="F97" s="2"/>
      <c r="G97" s="2"/>
      <c r="H97" s="2"/>
      <c r="I97" s="2"/>
      <c r="J97" s="2"/>
      <c r="K97" s="2"/>
      <c r="L97" s="2"/>
      <c r="M97">
        <v>0.33</v>
      </c>
      <c r="N97">
        <f t="shared" si="14"/>
        <v>-0.43991316567323374</v>
      </c>
      <c r="O97" s="5">
        <v>1500</v>
      </c>
      <c r="P97">
        <f t="shared" si="12"/>
        <v>7.3132203870903014</v>
      </c>
      <c r="V97">
        <v>0.50925925925925897</v>
      </c>
      <c r="W97">
        <f t="shared" si="11"/>
        <v>2.32116052123842E-2</v>
      </c>
      <c r="X97" s="5">
        <v>1350</v>
      </c>
      <c r="Y97">
        <f t="shared" si="13"/>
        <v>7.2078598714324755</v>
      </c>
    </row>
    <row r="98" spans="1:25" x14ac:dyDescent="0.35">
      <c r="A98" s="4">
        <v>236</v>
      </c>
      <c r="B98" s="4" t="s">
        <v>4</v>
      </c>
      <c r="C98" s="5">
        <v>1500</v>
      </c>
      <c r="D98" s="5">
        <v>8750</v>
      </c>
      <c r="E98" s="2"/>
      <c r="F98" s="2"/>
      <c r="G98" s="2"/>
      <c r="H98" s="2"/>
      <c r="I98" s="2"/>
      <c r="J98" s="2"/>
      <c r="K98" s="2"/>
      <c r="L98" s="2"/>
      <c r="M98">
        <v>0.33400000000000002</v>
      </c>
      <c r="N98">
        <f t="shared" si="14"/>
        <v>-0.42889450407420154</v>
      </c>
      <c r="O98" s="5">
        <v>1500</v>
      </c>
      <c r="P98">
        <f t="shared" si="12"/>
        <v>7.3132203870903014</v>
      </c>
      <c r="V98">
        <v>0.51543209876543195</v>
      </c>
      <c r="W98">
        <f t="shared" si="11"/>
        <v>3.869218718582474E-2</v>
      </c>
      <c r="X98" s="5">
        <v>1350</v>
      </c>
      <c r="Y98">
        <f t="shared" si="13"/>
        <v>7.2078598714324755</v>
      </c>
    </row>
    <row r="99" spans="1:25" x14ac:dyDescent="0.35">
      <c r="A99" s="4">
        <v>239</v>
      </c>
      <c r="B99" s="4" t="s">
        <v>4</v>
      </c>
      <c r="C99" s="5">
        <v>1150</v>
      </c>
      <c r="D99" s="5">
        <v>8350</v>
      </c>
      <c r="E99" s="2"/>
      <c r="F99" s="2"/>
      <c r="G99" s="2"/>
      <c r="H99" s="2"/>
      <c r="I99" s="2"/>
      <c r="J99" s="2"/>
      <c r="K99" s="2"/>
      <c r="L99" s="2"/>
      <c r="M99">
        <v>0.33800000000000002</v>
      </c>
      <c r="N99">
        <f t="shared" si="14"/>
        <v>-0.4179276716694818</v>
      </c>
      <c r="O99" s="5">
        <v>1550</v>
      </c>
      <c r="P99">
        <f t="shared" si="12"/>
        <v>7.3460102099132927</v>
      </c>
      <c r="V99">
        <v>0.52160493827160404</v>
      </c>
      <c r="W99">
        <f t="shared" si="11"/>
        <v>5.4182047794917185E-2</v>
      </c>
      <c r="X99" s="5">
        <v>1350</v>
      </c>
      <c r="Y99">
        <f t="shared" si="13"/>
        <v>7.2078598714324755</v>
      </c>
    </row>
    <row r="100" spans="1:25" x14ac:dyDescent="0.35">
      <c r="A100" s="4">
        <v>242</v>
      </c>
      <c r="B100" s="4" t="s">
        <v>4</v>
      </c>
      <c r="C100" s="5">
        <v>1350</v>
      </c>
      <c r="D100" s="5">
        <v>9000</v>
      </c>
      <c r="E100" s="2"/>
      <c r="F100" s="2"/>
      <c r="G100" s="2"/>
      <c r="H100" s="2"/>
      <c r="I100" s="2"/>
      <c r="J100" s="2"/>
      <c r="K100" s="2"/>
      <c r="L100" s="2"/>
      <c r="M100">
        <v>0.34200000000000003</v>
      </c>
      <c r="N100">
        <f t="shared" si="14"/>
        <v>-0.40701087626446564</v>
      </c>
      <c r="O100" s="5">
        <v>1550</v>
      </c>
      <c r="P100">
        <f t="shared" si="12"/>
        <v>7.3460102099132927</v>
      </c>
      <c r="V100">
        <v>0.52777777777777701</v>
      </c>
      <c r="W100">
        <f t="shared" si="11"/>
        <v>6.9684920318453733E-2</v>
      </c>
      <c r="X100" s="5">
        <v>1350</v>
      </c>
      <c r="Y100">
        <f t="shared" si="13"/>
        <v>7.2078598714324755</v>
      </c>
    </row>
    <row r="101" spans="1:25" x14ac:dyDescent="0.35">
      <c r="A101" s="4">
        <v>245</v>
      </c>
      <c r="B101" s="4" t="s">
        <v>4</v>
      </c>
      <c r="C101" s="5">
        <v>1400</v>
      </c>
      <c r="D101" s="5">
        <v>8550</v>
      </c>
      <c r="E101" s="2"/>
      <c r="F101" s="2"/>
      <c r="G101" s="2"/>
      <c r="H101" s="2"/>
      <c r="I101" s="2"/>
      <c r="J101" s="2"/>
      <c r="K101" s="2"/>
      <c r="L101" s="2"/>
      <c r="M101">
        <v>0.34599999999999997</v>
      </c>
      <c r="N101">
        <f t="shared" si="14"/>
        <v>-0.39614237389269841</v>
      </c>
      <c r="O101" s="5">
        <v>1550</v>
      </c>
      <c r="P101">
        <f t="shared" si="12"/>
        <v>7.3460102099132927</v>
      </c>
      <c r="V101">
        <v>0.53395061728394999</v>
      </c>
      <c r="W101">
        <f t="shared" si="11"/>
        <v>8.5204559973949906E-2</v>
      </c>
      <c r="X101" s="5">
        <v>1400</v>
      </c>
      <c r="Y101">
        <f t="shared" si="13"/>
        <v>7.2442275156033498</v>
      </c>
    </row>
    <row r="102" spans="1:25" x14ac:dyDescent="0.35">
      <c r="A102" s="4">
        <v>246</v>
      </c>
      <c r="B102" s="4" t="s">
        <v>4</v>
      </c>
      <c r="C102" s="5">
        <v>1700</v>
      </c>
      <c r="D102" s="5">
        <v>11700</v>
      </c>
      <c r="E102" s="2"/>
      <c r="F102" s="2"/>
      <c r="G102" s="2"/>
      <c r="H102" s="2"/>
      <c r="I102" s="2"/>
      <c r="J102" s="2"/>
      <c r="K102" s="2"/>
      <c r="L102" s="2"/>
      <c r="M102">
        <v>0.35</v>
      </c>
      <c r="N102">
        <f t="shared" si="14"/>
        <v>-0.38532046640756784</v>
      </c>
      <c r="O102" s="5">
        <v>1550</v>
      </c>
      <c r="P102">
        <f t="shared" si="12"/>
        <v>7.3460102099132927</v>
      </c>
      <c r="V102">
        <v>0.54012345679012297</v>
      </c>
      <c r="W102">
        <f t="shared" si="11"/>
        <v>0.10074475035007242</v>
      </c>
      <c r="X102" s="5">
        <v>1400</v>
      </c>
      <c r="Y102">
        <f t="shared" si="13"/>
        <v>7.2442275156033498</v>
      </c>
    </row>
    <row r="103" spans="1:25" x14ac:dyDescent="0.35">
      <c r="A103" s="4">
        <v>247</v>
      </c>
      <c r="B103" s="4" t="s">
        <v>4</v>
      </c>
      <c r="C103" s="5">
        <v>800</v>
      </c>
      <c r="D103" s="5">
        <v>9550</v>
      </c>
      <c r="E103" s="2"/>
      <c r="F103" s="2"/>
      <c r="G103" s="2"/>
      <c r="H103" s="2"/>
      <c r="I103" s="2"/>
      <c r="J103" s="2"/>
      <c r="K103" s="2"/>
      <c r="L103" s="2"/>
      <c r="M103">
        <v>0.35399999999999998</v>
      </c>
      <c r="N103">
        <f t="shared" si="14"/>
        <v>-0.37454349919944274</v>
      </c>
      <c r="O103" s="5">
        <v>1550</v>
      </c>
      <c r="P103">
        <f t="shared" si="12"/>
        <v>7.3460102099132927</v>
      </c>
      <c r="V103">
        <v>0.54629629629629595</v>
      </c>
      <c r="W103">
        <f t="shared" si="11"/>
        <v>0.11630930996408702</v>
      </c>
      <c r="X103" s="5">
        <v>1400</v>
      </c>
      <c r="Y103">
        <f t="shared" si="13"/>
        <v>7.2442275156033498</v>
      </c>
    </row>
    <row r="104" spans="1:25" x14ac:dyDescent="0.35">
      <c r="A104" s="4">
        <v>248</v>
      </c>
      <c r="B104" s="4" t="s">
        <v>4</v>
      </c>
      <c r="C104" s="5">
        <v>1600</v>
      </c>
      <c r="D104" s="5">
        <v>9550</v>
      </c>
      <c r="E104" s="2"/>
      <c r="F104" s="2"/>
      <c r="G104" s="2"/>
      <c r="H104" s="2"/>
      <c r="I104" s="2"/>
      <c r="J104" s="2"/>
      <c r="K104" s="2"/>
      <c r="L104" s="2"/>
      <c r="M104">
        <v>0.35799999999999998</v>
      </c>
      <c r="N104">
        <f t="shared" si="14"/>
        <v>-0.36380985902969581</v>
      </c>
      <c r="O104" s="5">
        <v>1550</v>
      </c>
      <c r="P104">
        <f t="shared" si="12"/>
        <v>7.3460102099132927</v>
      </c>
      <c r="V104">
        <v>0.55246913580246904</v>
      </c>
      <c r="W104">
        <f t="shared" si="11"/>
        <v>0.1319020989742378</v>
      </c>
      <c r="X104" s="5">
        <v>1400</v>
      </c>
      <c r="Y104">
        <f t="shared" si="13"/>
        <v>7.2442275156033498</v>
      </c>
    </row>
    <row r="105" spans="1:25" x14ac:dyDescent="0.35">
      <c r="A105" s="4">
        <v>249</v>
      </c>
      <c r="B105" s="4" t="s">
        <v>4</v>
      </c>
      <c r="C105" s="5">
        <v>1500</v>
      </c>
      <c r="D105" s="5">
        <v>9050</v>
      </c>
      <c r="E105" s="2"/>
      <c r="F105" s="2"/>
      <c r="G105" s="2"/>
      <c r="H105" s="2"/>
      <c r="I105" s="2"/>
      <c r="J105" s="2"/>
      <c r="K105" s="2"/>
      <c r="L105" s="2"/>
      <c r="M105">
        <v>0.36199999999999999</v>
      </c>
      <c r="N105">
        <f t="shared" si="14"/>
        <v>-0.35311797197368927</v>
      </c>
      <c r="O105" s="5">
        <v>1550</v>
      </c>
      <c r="P105">
        <f t="shared" si="12"/>
        <v>7.3460102099132927</v>
      </c>
      <c r="V105">
        <v>0.55864197530864201</v>
      </c>
      <c r="W105">
        <f t="shared" si="11"/>
        <v>0.14752702607826437</v>
      </c>
      <c r="X105" s="5">
        <v>1400</v>
      </c>
      <c r="Y105">
        <f t="shared" si="13"/>
        <v>7.2442275156033498</v>
      </c>
    </row>
    <row r="106" spans="1:25" x14ac:dyDescent="0.35">
      <c r="A106" s="4">
        <v>253</v>
      </c>
      <c r="B106" s="4" t="s">
        <v>4</v>
      </c>
      <c r="C106" s="5">
        <v>1200</v>
      </c>
      <c r="D106" s="5">
        <v>10450</v>
      </c>
      <c r="E106" s="2"/>
      <c r="F106" s="2"/>
      <c r="G106" s="2"/>
      <c r="H106" s="2"/>
      <c r="I106" s="2"/>
      <c r="J106" s="2"/>
      <c r="K106" s="2"/>
      <c r="L106" s="2"/>
      <c r="M106">
        <v>0.36599999999999999</v>
      </c>
      <c r="N106">
        <f t="shared" si="14"/>
        <v>-0.34246630146539053</v>
      </c>
      <c r="O106" s="5">
        <v>1550</v>
      </c>
      <c r="P106">
        <f t="shared" si="12"/>
        <v>7.3460102099132927</v>
      </c>
      <c r="V106">
        <v>0.56481481481481399</v>
      </c>
      <c r="W106">
        <f t="shared" si="11"/>
        <v>0.16318805563086072</v>
      </c>
      <c r="X106" s="5">
        <v>1450</v>
      </c>
      <c r="Y106">
        <f t="shared" si="13"/>
        <v>7.2793188354146201</v>
      </c>
    </row>
    <row r="107" spans="1:25" x14ac:dyDescent="0.35">
      <c r="A107" s="4">
        <v>255</v>
      </c>
      <c r="B107" s="4" t="s">
        <v>4</v>
      </c>
      <c r="C107" s="5">
        <v>1650</v>
      </c>
      <c r="D107" s="5">
        <v>11250</v>
      </c>
      <c r="E107" s="2"/>
      <c r="F107" s="2"/>
      <c r="G107" s="2"/>
      <c r="H107" s="2"/>
      <c r="I107" s="2"/>
      <c r="J107" s="2"/>
      <c r="K107" s="2"/>
      <c r="L107" s="2"/>
      <c r="M107">
        <v>0.37</v>
      </c>
      <c r="N107">
        <f t="shared" si="14"/>
        <v>-0.33185334643681658</v>
      </c>
      <c r="O107" s="5">
        <v>1550</v>
      </c>
      <c r="P107">
        <f t="shared" si="12"/>
        <v>7.3460102099132927</v>
      </c>
      <c r="V107">
        <v>0.57098765432098697</v>
      </c>
      <c r="W107">
        <f t="shared" si="11"/>
        <v>0.17888921501478364</v>
      </c>
      <c r="X107" s="5">
        <v>1450</v>
      </c>
      <c r="Y107">
        <f t="shared" si="13"/>
        <v>7.2793188354146201</v>
      </c>
    </row>
    <row r="108" spans="1:25" x14ac:dyDescent="0.35">
      <c r="A108" s="4">
        <v>259</v>
      </c>
      <c r="B108" s="4" t="s">
        <v>4</v>
      </c>
      <c r="C108" s="5">
        <v>1150</v>
      </c>
      <c r="D108" s="5">
        <v>8850</v>
      </c>
      <c r="E108" s="2"/>
      <c r="F108" s="2"/>
      <c r="G108" s="2"/>
      <c r="H108" s="2"/>
      <c r="I108" s="2"/>
      <c r="J108" s="2"/>
      <c r="K108" s="2"/>
      <c r="L108" s="2"/>
      <c r="M108">
        <v>0.374</v>
      </c>
      <c r="N108">
        <f t="shared" si="14"/>
        <v>-0.32127763954599653</v>
      </c>
      <c r="O108" s="5">
        <v>1550</v>
      </c>
      <c r="P108">
        <f t="shared" si="12"/>
        <v>7.3460102099132927</v>
      </c>
      <c r="V108">
        <v>0.57716049382715995</v>
      </c>
      <c r="W108">
        <f t="shared" si="11"/>
        <v>0.19463460230249885</v>
      </c>
      <c r="X108" s="5">
        <v>1450</v>
      </c>
      <c r="Y108">
        <f t="shared" si="13"/>
        <v>7.2793188354146201</v>
      </c>
    </row>
    <row r="109" spans="1:25" x14ac:dyDescent="0.35">
      <c r="A109" s="4">
        <v>260</v>
      </c>
      <c r="B109" s="4" t="s">
        <v>4</v>
      </c>
      <c r="C109" s="5">
        <v>1050</v>
      </c>
      <c r="D109" s="5">
        <v>10050</v>
      </c>
      <c r="E109" s="2"/>
      <c r="F109" s="2"/>
      <c r="G109" s="2"/>
      <c r="H109" s="2"/>
      <c r="I109" s="2"/>
      <c r="J109" s="2"/>
      <c r="K109" s="2"/>
      <c r="L109" s="2"/>
      <c r="M109">
        <v>0.378</v>
      </c>
      <c r="N109">
        <f t="shared" si="14"/>
        <v>-0.31073774548759198</v>
      </c>
      <c r="O109" s="5">
        <v>1550</v>
      </c>
      <c r="P109">
        <f t="shared" si="12"/>
        <v>7.3460102099132927</v>
      </c>
      <c r="V109">
        <v>0.58333333333333304</v>
      </c>
      <c r="W109">
        <f t="shared" si="11"/>
        <v>0.21042839424792398</v>
      </c>
      <c r="X109" s="5">
        <v>1450</v>
      </c>
      <c r="Y109">
        <f t="shared" si="13"/>
        <v>7.2793188354146201</v>
      </c>
    </row>
    <row r="110" spans="1:25" x14ac:dyDescent="0.35">
      <c r="A110" s="4">
        <v>266</v>
      </c>
      <c r="B110" s="4" t="s">
        <v>4</v>
      </c>
      <c r="C110" s="5">
        <v>1950</v>
      </c>
      <c r="D110" s="5">
        <v>12600</v>
      </c>
      <c r="E110" s="2"/>
      <c r="F110" s="2"/>
      <c r="G110" s="2"/>
      <c r="H110" s="2"/>
      <c r="I110" s="2"/>
      <c r="J110" s="2"/>
      <c r="K110" s="2"/>
      <c r="L110" s="2"/>
      <c r="M110">
        <v>0.38200000000000001</v>
      </c>
      <c r="N110">
        <f t="shared" si="14"/>
        <v>-0.30023225938072184</v>
      </c>
      <c r="O110" s="5">
        <v>1550</v>
      </c>
      <c r="P110">
        <f t="shared" si="12"/>
        <v>7.3460102099132927</v>
      </c>
      <c r="V110">
        <v>0.58950617283950602</v>
      </c>
      <c r="W110">
        <f t="shared" si="11"/>
        <v>0.22627485465072228</v>
      </c>
      <c r="X110" s="5">
        <v>1450</v>
      </c>
      <c r="Y110">
        <f t="shared" si="13"/>
        <v>7.2793188354146201</v>
      </c>
    </row>
    <row r="111" spans="1:25" x14ac:dyDescent="0.35">
      <c r="A111" s="4">
        <v>269</v>
      </c>
      <c r="B111" s="4" t="s">
        <v>4</v>
      </c>
      <c r="C111" s="5">
        <v>1400</v>
      </c>
      <c r="D111" s="5">
        <v>10250</v>
      </c>
      <c r="E111" s="2"/>
      <c r="F111" s="2"/>
      <c r="G111" s="2"/>
      <c r="H111" s="2"/>
      <c r="I111" s="2"/>
      <c r="J111" s="2"/>
      <c r="K111" s="2"/>
      <c r="L111" s="2"/>
      <c r="M111">
        <v>0.38600000000000001</v>
      </c>
      <c r="N111">
        <f t="shared" si="14"/>
        <v>-0.28975980522891426</v>
      </c>
      <c r="O111" s="5">
        <v>1550</v>
      </c>
      <c r="P111">
        <f t="shared" si="12"/>
        <v>7.3460102099132927</v>
      </c>
      <c r="V111">
        <v>0.59567901234567899</v>
      </c>
      <c r="W111">
        <f t="shared" si="11"/>
        <v>0.2421783431390922</v>
      </c>
      <c r="X111" s="5">
        <v>1450</v>
      </c>
      <c r="Y111">
        <f t="shared" si="13"/>
        <v>7.2793188354146201</v>
      </c>
    </row>
    <row r="112" spans="1:25" x14ac:dyDescent="0.35">
      <c r="A112" s="4">
        <v>270</v>
      </c>
      <c r="B112" s="4" t="s">
        <v>4</v>
      </c>
      <c r="C112" s="5">
        <v>1450</v>
      </c>
      <c r="D112" s="5">
        <v>8950</v>
      </c>
      <c r="E112" s="2"/>
      <c r="F112" s="2"/>
      <c r="G112" s="2"/>
      <c r="H112" s="2"/>
      <c r="I112" s="2"/>
      <c r="J112" s="2"/>
      <c r="K112" s="2"/>
      <c r="L112" s="2"/>
      <c r="M112">
        <v>0.39</v>
      </c>
      <c r="N112">
        <f t="shared" si="14"/>
        <v>-0.27931903444745415</v>
      </c>
      <c r="O112" s="5">
        <v>1550</v>
      </c>
      <c r="P112">
        <f t="shared" si="12"/>
        <v>7.3460102099132927</v>
      </c>
      <c r="V112">
        <v>0.60185185185185097</v>
      </c>
      <c r="W112">
        <f t="shared" si="11"/>
        <v>0.25814332442089277</v>
      </c>
      <c r="X112" s="5">
        <v>1450</v>
      </c>
      <c r="Y112">
        <f t="shared" si="13"/>
        <v>7.2793188354146201</v>
      </c>
    </row>
    <row r="113" spans="1:25" x14ac:dyDescent="0.35">
      <c r="A113" s="4">
        <v>271</v>
      </c>
      <c r="B113" s="4" t="s">
        <v>4</v>
      </c>
      <c r="C113" s="5">
        <v>1200</v>
      </c>
      <c r="D113" s="5">
        <v>8500</v>
      </c>
      <c r="E113" s="2"/>
      <c r="F113" s="2"/>
      <c r="G113" s="2"/>
      <c r="H113" s="2"/>
      <c r="I113" s="2"/>
      <c r="J113" s="2"/>
      <c r="K113" s="2"/>
      <c r="L113" s="2"/>
      <c r="M113">
        <v>0.39400000000000002</v>
      </c>
      <c r="N113">
        <f t="shared" si="14"/>
        <v>-0.26890862445370972</v>
      </c>
      <c r="O113" s="5">
        <v>1550</v>
      </c>
      <c r="P113">
        <f t="shared" si="12"/>
        <v>7.3460102099132927</v>
      </c>
      <c r="V113">
        <v>0.60802469135802395</v>
      </c>
      <c r="W113">
        <f t="shared" si="11"/>
        <v>0.27417437805746203</v>
      </c>
      <c r="X113" s="5">
        <v>1450</v>
      </c>
      <c r="Y113">
        <f t="shared" si="13"/>
        <v>7.2793188354146201</v>
      </c>
    </row>
    <row r="114" spans="1:25" x14ac:dyDescent="0.35">
      <c r="A114" s="4">
        <v>272</v>
      </c>
      <c r="B114" s="4" t="s">
        <v>4</v>
      </c>
      <c r="C114" s="5">
        <v>1100</v>
      </c>
      <c r="D114" s="5">
        <v>9100</v>
      </c>
      <c r="E114" s="2"/>
      <c r="F114" s="2"/>
      <c r="G114" s="2"/>
      <c r="H114" s="2"/>
      <c r="I114" s="2"/>
      <c r="J114" s="2"/>
      <c r="K114" s="2"/>
      <c r="L114" s="2"/>
      <c r="M114">
        <v>0.39800000000000002</v>
      </c>
      <c r="N114">
        <f t="shared" si="14"/>
        <v>-0.2585272773163097</v>
      </c>
      <c r="O114" s="5">
        <v>1600</v>
      </c>
      <c r="P114">
        <f t="shared" si="12"/>
        <v>7.3777589082278725</v>
      </c>
      <c r="V114">
        <v>0.61419753086419704</v>
      </c>
      <c r="W114">
        <f t="shared" si="11"/>
        <v>0.29027620881953609</v>
      </c>
      <c r="X114" s="5">
        <v>1450</v>
      </c>
      <c r="Y114">
        <f t="shared" si="13"/>
        <v>7.2793188354146201</v>
      </c>
    </row>
    <row r="115" spans="1:25" x14ac:dyDescent="0.35">
      <c r="A115" s="4">
        <v>273</v>
      </c>
      <c r="B115" s="4" t="s">
        <v>4</v>
      </c>
      <c r="C115" s="5">
        <v>1300</v>
      </c>
      <c r="D115" s="5">
        <v>8000</v>
      </c>
      <c r="E115" s="2"/>
      <c r="F115" s="2"/>
      <c r="G115" s="2"/>
      <c r="H115" s="2"/>
      <c r="I115" s="2"/>
      <c r="J115" s="2"/>
      <c r="K115" s="2"/>
      <c r="L115" s="2"/>
      <c r="M115">
        <v>0.40200000000000002</v>
      </c>
      <c r="N115">
        <f t="shared" si="14"/>
        <v>-0.24817371845931255</v>
      </c>
      <c r="O115" s="5">
        <v>1600</v>
      </c>
      <c r="P115">
        <f t="shared" si="12"/>
        <v>7.3777589082278725</v>
      </c>
      <c r="V115">
        <v>0.62037037037037002</v>
      </c>
      <c r="W115">
        <f t="shared" si="11"/>
        <v>0.30645365769060062</v>
      </c>
      <c r="X115" s="5">
        <v>1450</v>
      </c>
      <c r="Y115">
        <f t="shared" si="13"/>
        <v>7.2793188354146201</v>
      </c>
    </row>
    <row r="116" spans="1:25" x14ac:dyDescent="0.35">
      <c r="A116" s="4">
        <v>275</v>
      </c>
      <c r="B116" s="4" t="s">
        <v>4</v>
      </c>
      <c r="C116" s="5">
        <v>1600</v>
      </c>
      <c r="D116" s="5">
        <v>12500</v>
      </c>
      <c r="E116" s="2"/>
      <c r="F116" s="2"/>
      <c r="G116" s="2"/>
      <c r="H116" s="2"/>
      <c r="I116" s="2"/>
      <c r="J116" s="2"/>
      <c r="K116" s="2"/>
      <c r="L116" s="2"/>
      <c r="M116">
        <v>0.40600000000000003</v>
      </c>
      <c r="N116">
        <f t="shared" si="14"/>
        <v>-0.23784669541774933</v>
      </c>
      <c r="O116" s="5">
        <v>1600</v>
      </c>
      <c r="P116">
        <f t="shared" si="12"/>
        <v>7.3777589082278725</v>
      </c>
      <c r="V116">
        <v>0.62654320987654299</v>
      </c>
      <c r="W116">
        <f t="shared" si="11"/>
        <v>0.32271171358955486</v>
      </c>
      <c r="X116" s="5">
        <v>1450</v>
      </c>
      <c r="Y116">
        <f t="shared" si="13"/>
        <v>7.2793188354146201</v>
      </c>
    </row>
    <row r="117" spans="1:25" x14ac:dyDescent="0.35">
      <c r="A117" s="4">
        <v>280</v>
      </c>
      <c r="B117" s="4" t="s">
        <v>4</v>
      </c>
      <c r="C117" s="5">
        <v>1600</v>
      </c>
      <c r="D117" s="5">
        <v>10300</v>
      </c>
      <c r="E117" s="2"/>
      <c r="F117" s="2"/>
      <c r="G117" s="2"/>
      <c r="H117" s="2"/>
      <c r="I117" s="2"/>
      <c r="J117" s="2"/>
      <c r="K117" s="2"/>
      <c r="L117" s="2"/>
      <c r="M117">
        <v>0.41</v>
      </c>
      <c r="N117">
        <f t="shared" si="14"/>
        <v>-0.2275449766411495</v>
      </c>
      <c r="O117" s="5">
        <v>1600</v>
      </c>
      <c r="P117">
        <f t="shared" si="12"/>
        <v>7.3777589082278725</v>
      </c>
      <c r="V117">
        <v>0.63271604938271597</v>
      </c>
      <c r="W117">
        <f t="shared" si="11"/>
        <v>0.33905552589218124</v>
      </c>
      <c r="X117" s="5">
        <v>1450</v>
      </c>
      <c r="Y117">
        <f t="shared" si="13"/>
        <v>7.2793188354146201</v>
      </c>
    </row>
    <row r="118" spans="1:25" x14ac:dyDescent="0.35">
      <c r="A118" s="4">
        <v>283</v>
      </c>
      <c r="B118" s="4" t="s">
        <v>4</v>
      </c>
      <c r="C118" s="5">
        <v>1200</v>
      </c>
      <c r="D118" s="5">
        <v>8550</v>
      </c>
      <c r="E118" s="2"/>
      <c r="F118" s="2"/>
      <c r="G118" s="2"/>
      <c r="H118" s="2"/>
      <c r="I118" s="2"/>
      <c r="J118" s="2"/>
      <c r="K118" s="2"/>
      <c r="L118" s="2"/>
      <c r="M118">
        <v>0.41399999999999998</v>
      </c>
      <c r="N118">
        <f t="shared" si="14"/>
        <v>-0.21726735034186337</v>
      </c>
      <c r="O118" s="5">
        <v>1600</v>
      </c>
      <c r="P118">
        <f t="shared" si="12"/>
        <v>7.3777589082278725</v>
      </c>
      <c r="V118">
        <v>0.63888888888888795</v>
      </c>
      <c r="W118">
        <f t="shared" si="11"/>
        <v>0.35549041783952839</v>
      </c>
      <c r="X118" s="5">
        <v>1450</v>
      </c>
      <c r="Y118">
        <f t="shared" si="13"/>
        <v>7.2793188354146201</v>
      </c>
    </row>
    <row r="119" spans="1:25" x14ac:dyDescent="0.35">
      <c r="A119" s="4">
        <v>284</v>
      </c>
      <c r="B119" s="4" t="s">
        <v>4</v>
      </c>
      <c r="C119" s="5">
        <v>1100</v>
      </c>
      <c r="D119" s="5">
        <v>8400</v>
      </c>
      <c r="E119" s="2"/>
      <c r="F119" s="2"/>
      <c r="G119" s="2"/>
      <c r="H119" s="2"/>
      <c r="I119" s="2"/>
      <c r="J119" s="2"/>
      <c r="K119" s="2"/>
      <c r="L119" s="2"/>
      <c r="M119">
        <v>0.41799999999999998</v>
      </c>
      <c r="N119">
        <f t="shared" si="14"/>
        <v>-0.20701262338518728</v>
      </c>
      <c r="O119" s="5">
        <v>1600</v>
      </c>
      <c r="P119">
        <f t="shared" si="12"/>
        <v>7.3777589082278725</v>
      </c>
      <c r="V119">
        <v>0.64506172839506104</v>
      </c>
      <c r="W119">
        <f t="shared" si="11"/>
        <v>0.37202190093117238</v>
      </c>
      <c r="X119" s="5">
        <v>1450</v>
      </c>
      <c r="Y119">
        <f t="shared" si="13"/>
        <v>7.2793188354146201</v>
      </c>
    </row>
    <row r="120" spans="1:25" x14ac:dyDescent="0.35">
      <c r="A120" s="4">
        <v>286</v>
      </c>
      <c r="B120" s="4" t="s">
        <v>4</v>
      </c>
      <c r="C120" s="5">
        <v>1550</v>
      </c>
      <c r="D120" s="5">
        <v>9000</v>
      </c>
      <c r="E120" s="2"/>
      <c r="F120" s="2"/>
      <c r="G120" s="2"/>
      <c r="H120" s="2"/>
      <c r="I120" s="2"/>
      <c r="J120" s="2"/>
      <c r="K120" s="2"/>
      <c r="L120" s="2"/>
      <c r="M120">
        <v>0.42199999999999999</v>
      </c>
      <c r="N120">
        <f t="shared" si="14"/>
        <v>-0.19677962021846676</v>
      </c>
      <c r="O120" s="5">
        <v>1600</v>
      </c>
      <c r="P120">
        <f t="shared" si="12"/>
        <v>7.3777589082278725</v>
      </c>
      <c r="V120">
        <v>0.65123456790123402</v>
      </c>
      <c r="W120">
        <f t="shared" si="11"/>
        <v>0.3886556904125143</v>
      </c>
      <c r="X120" s="5">
        <v>1500</v>
      </c>
      <c r="Y120">
        <f t="shared" si="13"/>
        <v>7.3132203870903014</v>
      </c>
    </row>
    <row r="121" spans="1:25" x14ac:dyDescent="0.35">
      <c r="A121" s="4">
        <v>287</v>
      </c>
      <c r="B121" s="4" t="s">
        <v>4</v>
      </c>
      <c r="C121" s="5">
        <v>1350</v>
      </c>
      <c r="D121" s="5">
        <v>10700</v>
      </c>
      <c r="E121" s="2"/>
      <c r="F121" s="2"/>
      <c r="G121" s="2"/>
      <c r="H121" s="2"/>
      <c r="I121" s="2"/>
      <c r="J121" s="2"/>
      <c r="K121" s="2"/>
      <c r="L121" s="2"/>
      <c r="M121">
        <v>0.42599999999999999</v>
      </c>
      <c r="N121">
        <f t="shared" si="14"/>
        <v>-0.18656718183651944</v>
      </c>
      <c r="O121" s="5">
        <v>1600</v>
      </c>
      <c r="P121">
        <f t="shared" si="12"/>
        <v>7.3777589082278725</v>
      </c>
      <c r="V121">
        <v>0.657407407407407</v>
      </c>
      <c r="W121">
        <f t="shared" si="11"/>
        <v>0.40539772197823909</v>
      </c>
      <c r="X121" s="5">
        <v>1500</v>
      </c>
      <c r="Y121">
        <f t="shared" si="13"/>
        <v>7.3132203870903014</v>
      </c>
    </row>
    <row r="122" spans="1:25" x14ac:dyDescent="0.35">
      <c r="A122" s="4">
        <v>289</v>
      </c>
      <c r="B122" s="4" t="s">
        <v>4</v>
      </c>
      <c r="C122" s="5">
        <v>1200</v>
      </c>
      <c r="D122" s="5">
        <v>7500</v>
      </c>
      <c r="E122" s="2"/>
      <c r="F122" s="2"/>
      <c r="G122" s="2"/>
      <c r="H122" s="2"/>
      <c r="I122" s="2"/>
      <c r="J122" s="2"/>
      <c r="K122" s="2"/>
      <c r="L122" s="2"/>
      <c r="M122">
        <v>0.43</v>
      </c>
      <c r="N122">
        <f t="shared" si="14"/>
        <v>-0.17637416478086138</v>
      </c>
      <c r="O122" s="5">
        <v>1600</v>
      </c>
      <c r="P122">
        <f t="shared" si="12"/>
        <v>7.3777589082278725</v>
      </c>
      <c r="V122">
        <v>0.66358024691357997</v>
      </c>
      <c r="W122">
        <f t="shared" si="11"/>
        <v>0.42225416982870667</v>
      </c>
      <c r="X122" s="5">
        <v>1500</v>
      </c>
      <c r="Y122">
        <f t="shared" si="13"/>
        <v>7.3132203870903014</v>
      </c>
    </row>
    <row r="123" spans="1:25" x14ac:dyDescent="0.35">
      <c r="A123" s="4">
        <v>290</v>
      </c>
      <c r="B123" s="4" t="s">
        <v>4</v>
      </c>
      <c r="C123" s="5">
        <v>1350</v>
      </c>
      <c r="D123" s="5">
        <v>9000</v>
      </c>
      <c r="E123" s="2"/>
      <c r="F123" s="2"/>
      <c r="G123" s="2"/>
      <c r="H123" s="2"/>
      <c r="I123" s="2"/>
      <c r="J123" s="2"/>
      <c r="K123" s="2"/>
      <c r="L123" s="2"/>
      <c r="M123">
        <v>0.434</v>
      </c>
      <c r="N123">
        <f t="shared" si="14"/>
        <v>-0.16619944017035887</v>
      </c>
      <c r="O123" s="5">
        <v>1600</v>
      </c>
      <c r="P123">
        <f t="shared" si="12"/>
        <v>7.3777589082278725</v>
      </c>
      <c r="V123">
        <v>0.66975308641975295</v>
      </c>
      <c r="W123">
        <f t="shared" si="11"/>
        <v>0.43923146623304704</v>
      </c>
      <c r="X123" s="5">
        <v>1500</v>
      </c>
      <c r="Y123">
        <f t="shared" si="13"/>
        <v>7.3132203870903014</v>
      </c>
    </row>
    <row r="124" spans="1:25" x14ac:dyDescent="0.35">
      <c r="A124" s="4">
        <v>292</v>
      </c>
      <c r="B124" s="4" t="s">
        <v>4</v>
      </c>
      <c r="C124" s="5">
        <v>1200</v>
      </c>
      <c r="D124" s="5">
        <v>7450</v>
      </c>
      <c r="E124" s="2"/>
      <c r="F124" s="2"/>
      <c r="G124" s="2"/>
      <c r="H124" s="2"/>
      <c r="I124" s="2"/>
      <c r="J124" s="2"/>
      <c r="K124" s="2"/>
      <c r="L124" s="2"/>
      <c r="M124">
        <v>0.438</v>
      </c>
      <c r="N124">
        <f t="shared" si="14"/>
        <v>-0.15604189276104993</v>
      </c>
      <c r="O124" s="5">
        <v>1600</v>
      </c>
      <c r="P124">
        <f t="shared" si="12"/>
        <v>7.3777589082278725</v>
      </c>
      <c r="V124">
        <v>0.67592592592592504</v>
      </c>
      <c r="W124">
        <f t="shared" si="11"/>
        <v>0.45633632277218705</v>
      </c>
      <c r="X124" s="5">
        <v>1500</v>
      </c>
      <c r="Y124">
        <f t="shared" si="13"/>
        <v>7.3132203870903014</v>
      </c>
    </row>
    <row r="125" spans="1:25" x14ac:dyDescent="0.35">
      <c r="A125" s="4">
        <v>294</v>
      </c>
      <c r="B125" s="4" t="s">
        <v>4</v>
      </c>
      <c r="C125" s="5">
        <v>1350</v>
      </c>
      <c r="D125" s="5">
        <v>8400</v>
      </c>
      <c r="E125" s="2"/>
      <c r="F125" s="2"/>
      <c r="G125" s="2"/>
      <c r="H125" s="2"/>
      <c r="I125" s="2"/>
      <c r="J125" s="2"/>
      <c r="K125" s="2"/>
      <c r="L125" s="2"/>
      <c r="M125">
        <v>0.442</v>
      </c>
      <c r="N125">
        <f t="shared" si="14"/>
        <v>-0.14590042003299383</v>
      </c>
      <c r="O125" s="5">
        <v>1600</v>
      </c>
      <c r="P125">
        <f t="shared" si="12"/>
        <v>7.3777589082278725</v>
      </c>
      <c r="V125">
        <v>0.68209876543209802</v>
      </c>
      <c r="W125">
        <f t="shared" si="11"/>
        <v>0.47357575345752173</v>
      </c>
      <c r="X125" s="5">
        <v>1500</v>
      </c>
      <c r="Y125">
        <f t="shared" si="13"/>
        <v>7.3132203870903014</v>
      </c>
    </row>
    <row r="126" spans="1:25" x14ac:dyDescent="0.35">
      <c r="A126" s="4">
        <v>297</v>
      </c>
      <c r="B126" s="4" t="s">
        <v>4</v>
      </c>
      <c r="C126" s="5">
        <v>1550</v>
      </c>
      <c r="D126" s="5">
        <v>10600</v>
      </c>
      <c r="E126" s="2"/>
      <c r="F126" s="2"/>
      <c r="G126" s="2"/>
      <c r="H126" s="2"/>
      <c r="I126" s="2"/>
      <c r="J126" s="2"/>
      <c r="K126" s="2"/>
      <c r="L126" s="2"/>
      <c r="M126">
        <v>0.44600000000000001</v>
      </c>
      <c r="N126">
        <f t="shared" si="14"/>
        <v>-0.13577393130211154</v>
      </c>
      <c r="O126" s="5">
        <v>1600</v>
      </c>
      <c r="P126">
        <f t="shared" si="12"/>
        <v>7.3777589082278725</v>
      </c>
      <c r="V126">
        <v>0.688271604938271</v>
      </c>
      <c r="W126">
        <f t="shared" si="11"/>
        <v>0.49095709994684966</v>
      </c>
      <c r="X126" s="5">
        <v>1500</v>
      </c>
      <c r="Y126">
        <f t="shared" si="13"/>
        <v>7.3132203870903014</v>
      </c>
    </row>
    <row r="127" spans="1:25" x14ac:dyDescent="0.35">
      <c r="A127" s="4">
        <v>301</v>
      </c>
      <c r="B127" s="4" t="s">
        <v>4</v>
      </c>
      <c r="C127" s="5">
        <v>1750</v>
      </c>
      <c r="D127" s="5">
        <v>11000</v>
      </c>
      <c r="E127" s="2"/>
      <c r="F127" s="2"/>
      <c r="G127" s="2"/>
      <c r="H127" s="2"/>
      <c r="I127" s="2"/>
      <c r="J127" s="2"/>
      <c r="K127" s="2"/>
      <c r="L127" s="2"/>
      <c r="M127">
        <v>0.45</v>
      </c>
      <c r="N127">
        <f t="shared" si="14"/>
        <v>-0.12566134685507402</v>
      </c>
      <c r="O127" s="5">
        <v>1650</v>
      </c>
      <c r="P127">
        <f t="shared" si="12"/>
        <v>7.4085305668946262</v>
      </c>
      <c r="V127">
        <v>0.69444444444444398</v>
      </c>
      <c r="W127">
        <f t="shared" si="11"/>
        <v>0.50848805910935524</v>
      </c>
      <c r="X127" s="5">
        <v>1500</v>
      </c>
      <c r="Y127">
        <f t="shared" si="13"/>
        <v>7.3132203870903014</v>
      </c>
    </row>
    <row r="128" spans="1:25" x14ac:dyDescent="0.35">
      <c r="A128" s="4">
        <v>305</v>
      </c>
      <c r="B128" s="4" t="s">
        <v>4</v>
      </c>
      <c r="C128" s="5">
        <v>1250</v>
      </c>
      <c r="D128" s="5">
        <v>8750</v>
      </c>
      <c r="E128" s="2"/>
      <c r="F128" s="2"/>
      <c r="G128" s="2"/>
      <c r="H128" s="2"/>
      <c r="I128" s="2"/>
      <c r="J128" s="2"/>
      <c r="K128" s="2"/>
      <c r="L128" s="2"/>
      <c r="M128">
        <v>0.45400000000000001</v>
      </c>
      <c r="N128">
        <f t="shared" si="14"/>
        <v>-0.11556159710538315</v>
      </c>
      <c r="O128" s="5">
        <v>1650</v>
      </c>
      <c r="P128">
        <f t="shared" si="12"/>
        <v>7.4085305668946262</v>
      </c>
      <c r="V128">
        <v>0.70061728395061695</v>
      </c>
      <c r="W128">
        <f t="shared" si="11"/>
        <v>0.52617671322625781</v>
      </c>
      <c r="X128" s="5">
        <v>1500</v>
      </c>
      <c r="Y128">
        <f t="shared" si="13"/>
        <v>7.3132203870903014</v>
      </c>
    </row>
    <row r="129" spans="1:25" x14ac:dyDescent="0.35">
      <c r="A129" s="4">
        <v>313</v>
      </c>
      <c r="B129" s="4" t="s">
        <v>4</v>
      </c>
      <c r="C129" s="5">
        <v>1300</v>
      </c>
      <c r="D129" s="5">
        <v>8500</v>
      </c>
      <c r="E129" s="2"/>
      <c r="F129" s="2"/>
      <c r="G129" s="2"/>
      <c r="H129" s="2"/>
      <c r="I129" s="2"/>
      <c r="J129" s="2"/>
      <c r="K129" s="2"/>
      <c r="L129" s="2"/>
      <c r="M129">
        <v>0.45800000000000002</v>
      </c>
      <c r="N129">
        <f t="shared" si="14"/>
        <v>-0.10547362176886803</v>
      </c>
      <c r="O129" s="5">
        <v>1650</v>
      </c>
      <c r="P129">
        <f t="shared" si="12"/>
        <v>7.4085305668946262</v>
      </c>
      <c r="V129">
        <v>0.70679012345679004</v>
      </c>
      <c r="W129">
        <f t="shared" si="11"/>
        <v>0.54403156315449086</v>
      </c>
      <c r="X129" s="5">
        <v>1550</v>
      </c>
      <c r="Y129">
        <f t="shared" si="13"/>
        <v>7.3460102099132927</v>
      </c>
    </row>
    <row r="130" spans="1:25" x14ac:dyDescent="0.35">
      <c r="A130" s="4">
        <v>314</v>
      </c>
      <c r="B130" s="4" t="s">
        <v>4</v>
      </c>
      <c r="C130" s="5">
        <v>1750</v>
      </c>
      <c r="D130" s="5">
        <v>10100</v>
      </c>
      <c r="E130" s="2"/>
      <c r="F130" s="2"/>
      <c r="G130" s="2"/>
      <c r="H130" s="2"/>
      <c r="I130" s="2"/>
      <c r="J130" s="2"/>
      <c r="K130" s="2"/>
      <c r="L130" s="2"/>
      <c r="M130">
        <v>0.46200000000000002</v>
      </c>
      <c r="N130">
        <f t="shared" si="14"/>
        <v>-9.5396369056891889E-2</v>
      </c>
      <c r="O130" s="5">
        <v>1650</v>
      </c>
      <c r="P130">
        <f t="shared" si="12"/>
        <v>7.4085305668946262</v>
      </c>
      <c r="V130">
        <v>0.71296296296296202</v>
      </c>
      <c r="W130">
        <f t="shared" si="11"/>
        <v>0.56206156482826264</v>
      </c>
      <c r="X130" s="5">
        <v>1550</v>
      </c>
      <c r="Y130">
        <f t="shared" si="13"/>
        <v>7.3460102099132927</v>
      </c>
    </row>
    <row r="131" spans="1:25" x14ac:dyDescent="0.35">
      <c r="A131" s="4">
        <v>315</v>
      </c>
      <c r="B131" s="4" t="s">
        <v>4</v>
      </c>
      <c r="C131" s="5">
        <v>1200</v>
      </c>
      <c r="D131" s="5">
        <v>8700</v>
      </c>
      <c r="E131" s="2"/>
      <c r="F131" s="2"/>
      <c r="G131" s="2"/>
      <c r="H131" s="2"/>
      <c r="I131" s="2"/>
      <c r="J131" s="2"/>
      <c r="K131" s="2"/>
      <c r="L131" s="2"/>
      <c r="M131">
        <v>0.46600000000000003</v>
      </c>
      <c r="N131">
        <f t="shared" si="14"/>
        <v>-8.5328794885629028E-2</v>
      </c>
      <c r="O131" s="5">
        <v>1650</v>
      </c>
      <c r="P131">
        <f t="shared" si="12"/>
        <v>7.4085305668946262</v>
      </c>
      <c r="V131">
        <v>0.719135802469135</v>
      </c>
      <c r="W131">
        <f t="shared" si="11"/>
        <v>0.58027616952905925</v>
      </c>
      <c r="X131" s="5">
        <v>1550</v>
      </c>
      <c r="Y131">
        <f t="shared" si="13"/>
        <v>7.3460102099132927</v>
      </c>
    </row>
    <row r="132" spans="1:25" x14ac:dyDescent="0.35">
      <c r="A132" s="4">
        <v>317</v>
      </c>
      <c r="B132" s="4" t="s">
        <v>4</v>
      </c>
      <c r="C132" s="5">
        <v>1000</v>
      </c>
      <c r="D132" s="5">
        <v>9150</v>
      </c>
      <c r="E132" s="2"/>
      <c r="F132" s="2"/>
      <c r="G132" s="2"/>
      <c r="H132" s="2"/>
      <c r="I132" s="2"/>
      <c r="J132" s="2"/>
      <c r="K132" s="2"/>
      <c r="L132" s="2"/>
      <c r="M132">
        <v>0.47</v>
      </c>
      <c r="N132">
        <f t="shared" si="14"/>
        <v>-7.5269862099829901E-2</v>
      </c>
      <c r="O132" s="5">
        <v>1650</v>
      </c>
      <c r="P132">
        <f t="shared" si="12"/>
        <v>7.4085305668946262</v>
      </c>
      <c r="V132">
        <v>0.72530864197530798</v>
      </c>
      <c r="W132">
        <f t="shared" si="11"/>
        <v>0.5986853684199962</v>
      </c>
      <c r="X132" s="5">
        <v>1550</v>
      </c>
      <c r="Y132">
        <f t="shared" si="13"/>
        <v>7.3460102099132927</v>
      </c>
    </row>
    <row r="133" spans="1:25" x14ac:dyDescent="0.35">
      <c r="A133" s="4">
        <v>322</v>
      </c>
      <c r="B133" s="4" t="s">
        <v>4</v>
      </c>
      <c r="C133" s="5">
        <v>1700</v>
      </c>
      <c r="D133" s="5">
        <v>9400</v>
      </c>
      <c r="E133" s="2"/>
      <c r="F133" s="2"/>
      <c r="G133" s="2"/>
      <c r="H133" s="2"/>
      <c r="I133" s="2"/>
      <c r="J133" s="2"/>
      <c r="K133" s="2"/>
      <c r="L133" s="2"/>
      <c r="M133">
        <v>0.47399999999999998</v>
      </c>
      <c r="N133">
        <f t="shared" si="14"/>
        <v>-6.5218539709543707E-2</v>
      </c>
      <c r="O133" s="5">
        <v>1650</v>
      </c>
      <c r="P133">
        <f t="shared" si="12"/>
        <v>7.4085305668946262</v>
      </c>
      <c r="V133">
        <v>0.73148148148148096</v>
      </c>
      <c r="W133">
        <f t="shared" si="11"/>
        <v>0.61729974191771186</v>
      </c>
      <c r="X133" s="5">
        <v>1550</v>
      </c>
      <c r="Y133">
        <f t="shared" si="13"/>
        <v>7.3460102099132927</v>
      </c>
    </row>
    <row r="134" spans="1:25" x14ac:dyDescent="0.35">
      <c r="A134" s="4">
        <v>330</v>
      </c>
      <c r="B134" s="4" t="s">
        <v>4</v>
      </c>
      <c r="C134" s="5">
        <v>1250</v>
      </c>
      <c r="D134" s="5">
        <v>8500</v>
      </c>
      <c r="E134" s="2"/>
      <c r="F134" s="2"/>
      <c r="G134" s="2"/>
      <c r="H134" s="2"/>
      <c r="I134" s="2"/>
      <c r="J134" s="2"/>
      <c r="K134" s="2"/>
      <c r="L134" s="2"/>
      <c r="M134">
        <v>0.47799999999999998</v>
      </c>
      <c r="N134">
        <f t="shared" si="14"/>
        <v>-5.5173802138316796E-2</v>
      </c>
      <c r="O134" s="5">
        <v>1650</v>
      </c>
      <c r="P134">
        <f t="shared" si="12"/>
        <v>7.4085305668946262</v>
      </c>
      <c r="V134">
        <v>0.73765432098765404</v>
      </c>
      <c r="W134">
        <f t="shared" si="11"/>
        <v>0.63613051456616709</v>
      </c>
      <c r="X134" s="5">
        <v>1600</v>
      </c>
      <c r="Y134">
        <f t="shared" si="13"/>
        <v>7.3777589082278725</v>
      </c>
    </row>
    <row r="135" spans="1:25" x14ac:dyDescent="0.35">
      <c r="A135" s="4">
        <v>333</v>
      </c>
      <c r="B135" s="4" t="s">
        <v>4</v>
      </c>
      <c r="C135" s="5">
        <v>1700</v>
      </c>
      <c r="D135" s="5">
        <v>10900</v>
      </c>
      <c r="E135" s="2"/>
      <c r="F135" s="2"/>
      <c r="G135" s="2"/>
      <c r="H135" s="2"/>
      <c r="I135" s="2"/>
      <c r="J135" s="2"/>
      <c r="K135" s="2"/>
      <c r="L135" s="2"/>
      <c r="M135">
        <v>0.48199999999999998</v>
      </c>
      <c r="N135">
        <f t="shared" si="14"/>
        <v>-4.5134628481421322E-2</v>
      </c>
      <c r="O135" s="5">
        <v>1650</v>
      </c>
      <c r="P135">
        <f t="shared" si="12"/>
        <v>7.4085305668946262</v>
      </c>
      <c r="V135">
        <v>0.74382716049382702</v>
      </c>
      <c r="W135">
        <f t="shared" si="11"/>
        <v>0.65518961618521865</v>
      </c>
      <c r="X135" s="5">
        <v>1600</v>
      </c>
      <c r="Y135">
        <f t="shared" si="13"/>
        <v>7.3777589082278725</v>
      </c>
    </row>
    <row r="136" spans="1:25" x14ac:dyDescent="0.35">
      <c r="A136" s="4">
        <v>334</v>
      </c>
      <c r="B136" s="4" t="s">
        <v>4</v>
      </c>
      <c r="C136" s="5">
        <v>1600</v>
      </c>
      <c r="D136" s="5">
        <v>9150</v>
      </c>
      <c r="E136" s="2"/>
      <c r="F136" s="2"/>
      <c r="G136" s="2"/>
      <c r="H136" s="2"/>
      <c r="I136" s="2"/>
      <c r="J136" s="2"/>
      <c r="K136" s="2"/>
      <c r="L136" s="2"/>
      <c r="M136">
        <v>0.48599999999999999</v>
      </c>
      <c r="N136">
        <f t="shared" si="14"/>
        <v>-3.5100001772708847E-2</v>
      </c>
      <c r="O136" s="5">
        <v>1650</v>
      </c>
      <c r="P136">
        <f t="shared" si="12"/>
        <v>7.4085305668946262</v>
      </c>
      <c r="V136">
        <v>0.75</v>
      </c>
      <c r="W136">
        <f t="shared" si="11"/>
        <v>0.67448975019608193</v>
      </c>
      <c r="X136" s="5">
        <v>1600</v>
      </c>
      <c r="Y136">
        <f t="shared" si="13"/>
        <v>7.3777589082278725</v>
      </c>
    </row>
    <row r="137" spans="1:25" x14ac:dyDescent="0.35">
      <c r="A137" s="4">
        <v>335</v>
      </c>
      <c r="B137" s="4" t="s">
        <v>4</v>
      </c>
      <c r="C137" s="5">
        <v>950</v>
      </c>
      <c r="D137" s="5">
        <v>11450</v>
      </c>
      <c r="E137" s="2"/>
      <c r="F137" s="2"/>
      <c r="G137" s="2"/>
      <c r="H137" s="2"/>
      <c r="I137" s="2"/>
      <c r="J137" s="2"/>
      <c r="K137" s="2"/>
      <c r="L137" s="2"/>
      <c r="M137">
        <v>0.49</v>
      </c>
      <c r="N137">
        <f t="shared" si="14"/>
        <v>-2.506890825871106E-2</v>
      </c>
      <c r="O137" s="5">
        <v>1650</v>
      </c>
      <c r="P137">
        <f t="shared" si="12"/>
        <v>7.4085305668946262</v>
      </c>
      <c r="V137">
        <v>0.75617283950617198</v>
      </c>
      <c r="W137">
        <f t="shared" si="11"/>
        <v>0.69404447018050375</v>
      </c>
      <c r="X137" s="5">
        <v>1600</v>
      </c>
      <c r="Y137">
        <f t="shared" si="13"/>
        <v>7.3777589082278725</v>
      </c>
    </row>
    <row r="138" spans="1:25" x14ac:dyDescent="0.35">
      <c r="A138" s="4">
        <v>338</v>
      </c>
      <c r="B138" s="4" t="s">
        <v>4</v>
      </c>
      <c r="C138" s="5">
        <v>900</v>
      </c>
      <c r="D138" s="5">
        <v>9350</v>
      </c>
      <c r="E138" s="2"/>
      <c r="F138" s="2"/>
      <c r="G138" s="2"/>
      <c r="H138" s="2"/>
      <c r="I138" s="2"/>
      <c r="J138" s="2"/>
      <c r="K138" s="2"/>
      <c r="L138" s="2"/>
      <c r="M138">
        <v>0.49399999999999999</v>
      </c>
      <c r="N138">
        <f t="shared" si="14"/>
        <v>-1.504033667863567E-2</v>
      </c>
      <c r="O138" s="5">
        <v>1650</v>
      </c>
      <c r="P138">
        <f t="shared" si="12"/>
        <v>7.4085305668946262</v>
      </c>
      <c r="V138">
        <v>0.76234567901234496</v>
      </c>
      <c r="W138">
        <f t="shared" si="11"/>
        <v>0.713868265916486</v>
      </c>
      <c r="X138" s="5">
        <v>1600</v>
      </c>
      <c r="Y138">
        <f t="shared" si="13"/>
        <v>7.3777589082278725</v>
      </c>
    </row>
    <row r="139" spans="1:25" x14ac:dyDescent="0.35">
      <c r="A139" s="4">
        <v>339</v>
      </c>
      <c r="B139" s="4" t="s">
        <v>4</v>
      </c>
      <c r="C139" s="5">
        <v>1600</v>
      </c>
      <c r="D139" s="5">
        <v>10200</v>
      </c>
      <c r="E139" s="2"/>
      <c r="F139" s="2"/>
      <c r="G139" s="2"/>
      <c r="H139" s="2"/>
      <c r="I139" s="2"/>
      <c r="J139" s="2"/>
      <c r="K139" s="2"/>
      <c r="L139" s="2"/>
      <c r="M139">
        <v>0.498</v>
      </c>
      <c r="N139">
        <f t="shared" si="14"/>
        <v>-5.0132775489266567E-3</v>
      </c>
      <c r="O139" s="5">
        <v>1650</v>
      </c>
      <c r="P139">
        <f t="shared" si="12"/>
        <v>7.4085305668946262</v>
      </c>
      <c r="V139">
        <v>0.76851851851851805</v>
      </c>
      <c r="W139">
        <f t="shared" si="11"/>
        <v>0.73397666035783771</v>
      </c>
      <c r="X139" s="5">
        <v>1600</v>
      </c>
      <c r="Y139">
        <f t="shared" si="13"/>
        <v>7.3777589082278725</v>
      </c>
    </row>
    <row r="140" spans="1:25" x14ac:dyDescent="0.35">
      <c r="A140" s="4">
        <v>344</v>
      </c>
      <c r="B140" s="4" t="s">
        <v>4</v>
      </c>
      <c r="C140" s="5">
        <v>1450</v>
      </c>
      <c r="D140" s="5">
        <v>9700</v>
      </c>
      <c r="E140" s="2"/>
      <c r="F140" s="2"/>
      <c r="G140" s="2"/>
      <c r="H140" s="2"/>
      <c r="I140" s="2"/>
      <c r="J140" s="2"/>
      <c r="K140" s="2"/>
      <c r="L140" s="2"/>
      <c r="M140">
        <v>0.502</v>
      </c>
      <c r="N140">
        <f t="shared" si="14"/>
        <v>5.0132775489266567E-3</v>
      </c>
      <c r="O140" s="5">
        <v>1650</v>
      </c>
      <c r="P140">
        <f t="shared" si="12"/>
        <v>7.4085305668946262</v>
      </c>
      <c r="V140">
        <v>0.77469135802469102</v>
      </c>
      <c r="W140">
        <f t="shared" si="11"/>
        <v>0.75438631929725619</v>
      </c>
      <c r="X140" s="5">
        <v>1600</v>
      </c>
      <c r="Y140">
        <f t="shared" si="13"/>
        <v>7.3777589082278725</v>
      </c>
    </row>
    <row r="141" spans="1:25" x14ac:dyDescent="0.35">
      <c r="A141" s="4">
        <v>349</v>
      </c>
      <c r="B141" s="4" t="s">
        <v>4</v>
      </c>
      <c r="C141" s="5">
        <v>1500</v>
      </c>
      <c r="D141" s="5">
        <v>9400</v>
      </c>
      <c r="E141" s="2"/>
      <c r="F141" s="2"/>
      <c r="G141" s="2"/>
      <c r="H141" s="2"/>
      <c r="I141" s="2"/>
      <c r="J141" s="2"/>
      <c r="K141" s="2"/>
      <c r="L141" s="2"/>
      <c r="M141">
        <v>0.50600000000000001</v>
      </c>
      <c r="N141">
        <f t="shared" si="14"/>
        <v>1.504033667863567E-2</v>
      </c>
      <c r="O141" s="5">
        <v>1650</v>
      </c>
      <c r="P141">
        <f t="shared" si="12"/>
        <v>7.4085305668946262</v>
      </c>
      <c r="V141">
        <v>0.780864197530864</v>
      </c>
      <c r="W141">
        <f t="shared" si="11"/>
        <v>0.77511517578444789</v>
      </c>
      <c r="X141" s="5">
        <v>1600</v>
      </c>
      <c r="Y141">
        <f t="shared" si="13"/>
        <v>7.3777589082278725</v>
      </c>
    </row>
    <row r="142" spans="1:25" x14ac:dyDescent="0.35">
      <c r="A142" s="4">
        <v>351</v>
      </c>
      <c r="B142" s="4" t="s">
        <v>4</v>
      </c>
      <c r="C142" s="5">
        <v>1500</v>
      </c>
      <c r="D142" s="5">
        <v>10900</v>
      </c>
      <c r="E142" s="2"/>
      <c r="F142" s="2"/>
      <c r="G142" s="2"/>
      <c r="H142" s="2"/>
      <c r="I142" s="2"/>
      <c r="J142" s="2"/>
      <c r="K142" s="2"/>
      <c r="L142" s="2"/>
      <c r="M142">
        <v>0.51</v>
      </c>
      <c r="N142">
        <f t="shared" si="14"/>
        <v>2.506890825871106E-2</v>
      </c>
      <c r="O142" s="5">
        <v>1650</v>
      </c>
      <c r="P142">
        <f t="shared" si="12"/>
        <v>7.4085305668946262</v>
      </c>
      <c r="V142">
        <v>0.78703703703703698</v>
      </c>
      <c r="W142">
        <f t="shared" si="11"/>
        <v>0.79618257177739227</v>
      </c>
      <c r="X142" s="5">
        <v>1600</v>
      </c>
      <c r="Y142">
        <f t="shared" si="13"/>
        <v>7.3777589082278725</v>
      </c>
    </row>
    <row r="143" spans="1:25" x14ac:dyDescent="0.35">
      <c r="A143" s="4">
        <v>353</v>
      </c>
      <c r="B143" s="4" t="s">
        <v>4</v>
      </c>
      <c r="C143" s="5">
        <v>1750</v>
      </c>
      <c r="D143" s="5">
        <v>11450</v>
      </c>
      <c r="E143" s="2"/>
      <c r="F143" s="2"/>
      <c r="G143" s="2"/>
      <c r="H143" s="2"/>
      <c r="I143" s="2"/>
      <c r="J143" s="2"/>
      <c r="K143" s="2"/>
      <c r="L143" s="2"/>
      <c r="M143">
        <v>0.51400000000000001</v>
      </c>
      <c r="N143">
        <f t="shared" si="14"/>
        <v>3.5100001772708847E-2</v>
      </c>
      <c r="O143" s="5">
        <v>1650</v>
      </c>
      <c r="P143">
        <f t="shared" si="12"/>
        <v>7.4085305668946262</v>
      </c>
      <c r="V143">
        <v>0.79320987654320896</v>
      </c>
      <c r="W143">
        <f t="shared" ref="W143:W176" si="15">_xlfn.NORM.S.INV(V143)</f>
        <v>0.81760942000563575</v>
      </c>
      <c r="X143" s="5">
        <v>1600</v>
      </c>
      <c r="Y143">
        <f t="shared" si="13"/>
        <v>7.3777589082278725</v>
      </c>
    </row>
    <row r="144" spans="1:25" x14ac:dyDescent="0.35">
      <c r="A144" s="4">
        <v>354</v>
      </c>
      <c r="B144" s="4" t="s">
        <v>4</v>
      </c>
      <c r="C144" s="5">
        <v>1700</v>
      </c>
      <c r="D144" s="5">
        <v>9950</v>
      </c>
      <c r="E144" s="2"/>
      <c r="F144" s="2"/>
      <c r="G144" s="2"/>
      <c r="H144" s="2"/>
      <c r="I144" s="2"/>
      <c r="J144" s="2"/>
      <c r="K144" s="2"/>
      <c r="L144" s="2"/>
      <c r="M144">
        <v>0.51800000000000002</v>
      </c>
      <c r="N144">
        <f t="shared" si="14"/>
        <v>4.5134628481421322E-2</v>
      </c>
      <c r="O144" s="5">
        <v>1650</v>
      </c>
      <c r="P144">
        <f t="shared" ref="P144:P207" si="16">LN(O144)</f>
        <v>7.4085305668946262</v>
      </c>
      <c r="V144">
        <v>0.79938271604938205</v>
      </c>
      <c r="W144">
        <f t="shared" si="15"/>
        <v>0.839418389644776</v>
      </c>
      <c r="X144" s="5">
        <v>1600</v>
      </c>
      <c r="Y144">
        <f t="shared" ref="Y144:Y176" si="17">LN(X144)</f>
        <v>7.3777589082278725</v>
      </c>
    </row>
    <row r="145" spans="1:25" x14ac:dyDescent="0.35">
      <c r="A145" s="4">
        <v>356</v>
      </c>
      <c r="B145" s="4" t="s">
        <v>4</v>
      </c>
      <c r="C145" s="5">
        <v>1250</v>
      </c>
      <c r="D145" s="5">
        <v>9050</v>
      </c>
      <c r="E145" s="2"/>
      <c r="F145" s="2"/>
      <c r="G145" s="2"/>
      <c r="H145" s="2"/>
      <c r="I145" s="2"/>
      <c r="J145" s="2"/>
      <c r="K145" s="2"/>
      <c r="L145" s="2"/>
      <c r="M145">
        <v>0.52200000000000002</v>
      </c>
      <c r="N145">
        <f t="shared" ref="N145:N208" si="18">_xlfn.NORM.S.INV(M145)</f>
        <v>5.5173802138316796E-2</v>
      </c>
      <c r="O145" s="5">
        <v>1650</v>
      </c>
      <c r="P145">
        <f t="shared" si="16"/>
        <v>7.4085305668946262</v>
      </c>
      <c r="V145">
        <v>0.80555555555555503</v>
      </c>
      <c r="W145">
        <f t="shared" si="15"/>
        <v>0.86163412017417074</v>
      </c>
      <c r="X145" s="5">
        <v>1600</v>
      </c>
      <c r="Y145">
        <f t="shared" si="17"/>
        <v>7.3777589082278725</v>
      </c>
    </row>
    <row r="146" spans="1:25" x14ac:dyDescent="0.35">
      <c r="A146" s="4">
        <v>358</v>
      </c>
      <c r="B146" s="4" t="s">
        <v>4</v>
      </c>
      <c r="C146" s="5">
        <v>1350</v>
      </c>
      <c r="D146" s="5">
        <v>9350</v>
      </c>
      <c r="E146" s="2"/>
      <c r="F146" s="2"/>
      <c r="G146" s="2"/>
      <c r="H146" s="2"/>
      <c r="I146" s="2"/>
      <c r="J146" s="2"/>
      <c r="K146" s="2"/>
      <c r="L146" s="2"/>
      <c r="M146">
        <v>0.52600000000000002</v>
      </c>
      <c r="N146">
        <f t="shared" si="18"/>
        <v>6.5218539709543707E-2</v>
      </c>
      <c r="O146" s="5">
        <v>1700</v>
      </c>
      <c r="P146">
        <f t="shared" si="16"/>
        <v>7.4383835300443071</v>
      </c>
      <c r="V146">
        <v>0.811728395061728</v>
      </c>
      <c r="W146">
        <f t="shared" si="15"/>
        <v>0.88428346875942687</v>
      </c>
      <c r="X146" s="5">
        <v>1600</v>
      </c>
      <c r="Y146">
        <f t="shared" si="17"/>
        <v>7.3777589082278725</v>
      </c>
    </row>
    <row r="147" spans="1:25" x14ac:dyDescent="0.35">
      <c r="A147" s="4">
        <v>363</v>
      </c>
      <c r="B147" s="4" t="s">
        <v>4</v>
      </c>
      <c r="C147" s="5">
        <v>1250</v>
      </c>
      <c r="D147" s="5">
        <v>8750</v>
      </c>
      <c r="E147" s="2"/>
      <c r="F147" s="2"/>
      <c r="G147" s="2"/>
      <c r="H147" s="2"/>
      <c r="I147" s="2"/>
      <c r="J147" s="2"/>
      <c r="K147" s="2"/>
      <c r="L147" s="2"/>
      <c r="M147">
        <v>0.53</v>
      </c>
      <c r="N147">
        <f t="shared" si="18"/>
        <v>7.5269862099829901E-2</v>
      </c>
      <c r="O147" s="5">
        <v>1700</v>
      </c>
      <c r="P147">
        <f t="shared" si="16"/>
        <v>7.4383835300443071</v>
      </c>
      <c r="V147">
        <v>0.81790123456790098</v>
      </c>
      <c r="W147">
        <f t="shared" si="15"/>
        <v>0.90739579772490775</v>
      </c>
      <c r="X147" s="5">
        <v>1600</v>
      </c>
      <c r="Y147">
        <f t="shared" si="17"/>
        <v>7.3777589082278725</v>
      </c>
    </row>
    <row r="148" spans="1:25" x14ac:dyDescent="0.35">
      <c r="A148" s="4">
        <v>364</v>
      </c>
      <c r="B148" s="4" t="s">
        <v>4</v>
      </c>
      <c r="C148" s="5">
        <v>2150</v>
      </c>
      <c r="D148" s="5">
        <v>12700</v>
      </c>
      <c r="E148" s="2"/>
      <c r="F148" s="2"/>
      <c r="G148" s="2"/>
      <c r="H148" s="2"/>
      <c r="I148" s="2"/>
      <c r="J148" s="2"/>
      <c r="K148" s="2"/>
      <c r="L148" s="2"/>
      <c r="M148">
        <v>0.53400000000000003</v>
      </c>
      <c r="N148">
        <f t="shared" si="18"/>
        <v>8.5328794885629167E-2</v>
      </c>
      <c r="O148" s="5">
        <v>1700</v>
      </c>
      <c r="P148">
        <f t="shared" si="16"/>
        <v>7.4383835300443071</v>
      </c>
      <c r="V148">
        <v>0.82407407407407396</v>
      </c>
      <c r="W148">
        <f t="shared" si="15"/>
        <v>0.93100331023794436</v>
      </c>
      <c r="X148" s="5">
        <v>1650</v>
      </c>
      <c r="Y148">
        <f t="shared" si="17"/>
        <v>7.4085305668946262</v>
      </c>
    </row>
    <row r="149" spans="1:25" x14ac:dyDescent="0.35">
      <c r="A149" s="4">
        <v>374</v>
      </c>
      <c r="B149" s="4" t="s">
        <v>4</v>
      </c>
      <c r="C149" s="5">
        <v>1200</v>
      </c>
      <c r="D149" s="5">
        <v>8800</v>
      </c>
      <c r="E149" s="2"/>
      <c r="F149" s="2"/>
      <c r="G149" s="2"/>
      <c r="H149" s="2"/>
      <c r="I149" s="2"/>
      <c r="J149" s="2"/>
      <c r="K149" s="2"/>
      <c r="L149" s="2"/>
      <c r="M149">
        <v>0.53800000000000003</v>
      </c>
      <c r="N149">
        <f t="shared" si="18"/>
        <v>9.5396369056892028E-2</v>
      </c>
      <c r="O149" s="5">
        <v>1700</v>
      </c>
      <c r="P149">
        <f t="shared" si="16"/>
        <v>7.4383835300443071</v>
      </c>
      <c r="V149">
        <v>0.83024691358024605</v>
      </c>
      <c r="W149">
        <f t="shared" si="15"/>
        <v>0.95514144432065839</v>
      </c>
      <c r="X149" s="5">
        <v>1650</v>
      </c>
      <c r="Y149">
        <f t="shared" si="17"/>
        <v>7.4085305668946262</v>
      </c>
    </row>
    <row r="150" spans="1:25" x14ac:dyDescent="0.35">
      <c r="A150" s="4">
        <v>377</v>
      </c>
      <c r="B150" s="4" t="s">
        <v>4</v>
      </c>
      <c r="C150" s="5">
        <v>1750</v>
      </c>
      <c r="D150" s="5">
        <v>9950</v>
      </c>
      <c r="E150" s="2"/>
      <c r="F150" s="2"/>
      <c r="G150" s="2"/>
      <c r="H150" s="2"/>
      <c r="I150" s="2"/>
      <c r="J150" s="2"/>
      <c r="K150" s="2"/>
      <c r="L150" s="2"/>
      <c r="M150">
        <v>0.54200000000000004</v>
      </c>
      <c r="N150">
        <f t="shared" si="18"/>
        <v>0.10547362176886817</v>
      </c>
      <c r="O150" s="5">
        <v>1700</v>
      </c>
      <c r="P150">
        <f t="shared" si="16"/>
        <v>7.4383835300443071</v>
      </c>
      <c r="V150">
        <v>0.83641975308641903</v>
      </c>
      <c r="W150">
        <f t="shared" si="15"/>
        <v>0.97984933788138118</v>
      </c>
      <c r="X150" s="5">
        <v>1650</v>
      </c>
      <c r="Y150">
        <f t="shared" si="17"/>
        <v>7.4085305668946262</v>
      </c>
    </row>
    <row r="151" spans="1:25" x14ac:dyDescent="0.35">
      <c r="A151" s="4">
        <v>379</v>
      </c>
      <c r="B151" s="4" t="s">
        <v>4</v>
      </c>
      <c r="C151" s="5">
        <v>1300</v>
      </c>
      <c r="D151" s="5">
        <v>9150</v>
      </c>
      <c r="E151" s="2"/>
      <c r="F151" s="2"/>
      <c r="G151" s="2"/>
      <c r="H151" s="2"/>
      <c r="I151" s="2"/>
      <c r="J151" s="2"/>
      <c r="K151" s="2"/>
      <c r="L151" s="2"/>
      <c r="M151">
        <v>0.54600000000000004</v>
      </c>
      <c r="N151">
        <f t="shared" si="18"/>
        <v>0.11556159710538329</v>
      </c>
      <c r="O151" s="5">
        <v>1700</v>
      </c>
      <c r="P151">
        <f t="shared" si="16"/>
        <v>7.4383835300443071</v>
      </c>
      <c r="V151">
        <v>0.842592592592592</v>
      </c>
      <c r="W151">
        <f t="shared" si="15"/>
        <v>1.0051703808144612</v>
      </c>
      <c r="X151" s="5">
        <v>1650</v>
      </c>
      <c r="Y151">
        <f t="shared" si="17"/>
        <v>7.4085305668946262</v>
      </c>
    </row>
    <row r="152" spans="1:25" x14ac:dyDescent="0.35">
      <c r="A152" s="4">
        <v>380</v>
      </c>
      <c r="B152" s="4" t="s">
        <v>4</v>
      </c>
      <c r="C152" s="5">
        <v>1150</v>
      </c>
      <c r="D152" s="5">
        <v>9450</v>
      </c>
      <c r="E152" s="2"/>
      <c r="F152" s="2"/>
      <c r="G152" s="2"/>
      <c r="H152" s="2"/>
      <c r="I152" s="2"/>
      <c r="J152" s="2"/>
      <c r="K152" s="2"/>
      <c r="L152" s="2"/>
      <c r="M152">
        <v>0.55000000000000004</v>
      </c>
      <c r="N152">
        <f t="shared" si="18"/>
        <v>0.12566134685507416</v>
      </c>
      <c r="O152" s="5">
        <v>1700</v>
      </c>
      <c r="P152">
        <f t="shared" si="16"/>
        <v>7.4383835300443071</v>
      </c>
      <c r="V152">
        <v>0.84876543209876498</v>
      </c>
      <c r="W152">
        <f t="shared" si="15"/>
        <v>1.0311528746322391</v>
      </c>
      <c r="X152" s="5">
        <v>1650</v>
      </c>
      <c r="Y152">
        <f t="shared" si="17"/>
        <v>7.4085305668946262</v>
      </c>
    </row>
    <row r="153" spans="1:25" x14ac:dyDescent="0.35">
      <c r="A153" s="4">
        <v>382</v>
      </c>
      <c r="B153" s="4" t="s">
        <v>4</v>
      </c>
      <c r="C153" s="5">
        <v>2100</v>
      </c>
      <c r="D153" s="5">
        <v>14800</v>
      </c>
      <c r="E153" s="2"/>
      <c r="F153" s="2"/>
      <c r="G153" s="2"/>
      <c r="H153" s="2"/>
      <c r="I153" s="2"/>
      <c r="J153" s="2"/>
      <c r="K153" s="2"/>
      <c r="L153" s="2"/>
      <c r="M153">
        <v>0.55400000000000005</v>
      </c>
      <c r="N153">
        <f t="shared" si="18"/>
        <v>0.13577393130211168</v>
      </c>
      <c r="O153" s="5">
        <v>1700</v>
      </c>
      <c r="P153">
        <f t="shared" si="16"/>
        <v>7.4383835300443071</v>
      </c>
      <c r="V153">
        <v>0.85493827160493796</v>
      </c>
      <c r="W153">
        <f t="shared" si="15"/>
        <v>1.0578508259572297</v>
      </c>
      <c r="X153" s="5">
        <v>1650</v>
      </c>
      <c r="Y153">
        <f t="shared" si="17"/>
        <v>7.4085305668946262</v>
      </c>
    </row>
    <row r="154" spans="1:25" x14ac:dyDescent="0.35">
      <c r="A154" s="4">
        <v>384</v>
      </c>
      <c r="B154" s="4" t="s">
        <v>4</v>
      </c>
      <c r="C154" s="5">
        <v>1100</v>
      </c>
      <c r="D154" s="5">
        <v>10250</v>
      </c>
      <c r="E154" s="2"/>
      <c r="F154" s="2"/>
      <c r="G154" s="2"/>
      <c r="H154" s="2"/>
      <c r="I154" s="2"/>
      <c r="J154" s="2"/>
      <c r="K154" s="2"/>
      <c r="L154" s="2"/>
      <c r="M154">
        <v>0.55800000000000005</v>
      </c>
      <c r="N154">
        <f t="shared" si="18"/>
        <v>0.14590042003299397</v>
      </c>
      <c r="O154" s="5">
        <v>1700</v>
      </c>
      <c r="P154">
        <f t="shared" si="16"/>
        <v>7.4383835300443071</v>
      </c>
      <c r="V154">
        <v>0.86111111111111105</v>
      </c>
      <c r="W154">
        <f t="shared" si="15"/>
        <v>1.0853249080767586</v>
      </c>
      <c r="X154" s="5">
        <v>1650</v>
      </c>
      <c r="Y154">
        <f t="shared" si="17"/>
        <v>7.4085305668946262</v>
      </c>
    </row>
    <row r="155" spans="1:25" x14ac:dyDescent="0.35">
      <c r="A155" s="4">
        <v>385</v>
      </c>
      <c r="B155" s="4" t="s">
        <v>4</v>
      </c>
      <c r="C155" s="5">
        <v>1100</v>
      </c>
      <c r="D155" s="5">
        <v>8750</v>
      </c>
      <c r="E155" s="2"/>
      <c r="F155" s="2"/>
      <c r="G155" s="2"/>
      <c r="H155" s="2"/>
      <c r="I155" s="2"/>
      <c r="J155" s="2"/>
      <c r="K155" s="2"/>
      <c r="L155" s="2"/>
      <c r="M155">
        <v>0.56200000000000006</v>
      </c>
      <c r="N155">
        <f t="shared" si="18"/>
        <v>0.15604189276105007</v>
      </c>
      <c r="O155" s="5">
        <v>1700</v>
      </c>
      <c r="P155">
        <f t="shared" si="16"/>
        <v>7.4383835300443071</v>
      </c>
      <c r="V155">
        <v>0.86728395061728303</v>
      </c>
      <c r="W155">
        <f t="shared" si="15"/>
        <v>1.1136436354571655</v>
      </c>
      <c r="X155" s="5">
        <v>1650</v>
      </c>
      <c r="Y155">
        <f t="shared" si="17"/>
        <v>7.4085305668946262</v>
      </c>
    </row>
    <row r="156" spans="1:25" x14ac:dyDescent="0.35">
      <c r="A156" s="4">
        <v>391</v>
      </c>
      <c r="B156" s="4" t="s">
        <v>4</v>
      </c>
      <c r="C156" s="5">
        <v>1050</v>
      </c>
      <c r="D156" s="5">
        <v>9350</v>
      </c>
      <c r="E156" s="2"/>
      <c r="F156" s="2"/>
      <c r="G156" s="2"/>
      <c r="H156" s="2"/>
      <c r="I156" s="2"/>
      <c r="J156" s="2"/>
      <c r="K156" s="2"/>
      <c r="L156" s="2"/>
      <c r="M156">
        <v>0.56599999999999995</v>
      </c>
      <c r="N156">
        <f t="shared" si="18"/>
        <v>0.16619944017035873</v>
      </c>
      <c r="O156" s="5">
        <v>1700</v>
      </c>
      <c r="P156">
        <f t="shared" si="16"/>
        <v>7.4383835300443071</v>
      </c>
      <c r="V156">
        <v>0.87345679012345601</v>
      </c>
      <c r="W156">
        <f t="shared" si="15"/>
        <v>1.1428848108245109</v>
      </c>
      <c r="X156" s="5">
        <v>1650</v>
      </c>
      <c r="Y156">
        <f t="shared" si="17"/>
        <v>7.4085305668946262</v>
      </c>
    </row>
    <row r="157" spans="1:25" x14ac:dyDescent="0.35">
      <c r="A157" s="4">
        <v>393</v>
      </c>
      <c r="B157" s="4" t="s">
        <v>4</v>
      </c>
      <c r="C157" s="5">
        <v>1800</v>
      </c>
      <c r="D157" s="5">
        <v>10950</v>
      </c>
      <c r="E157" s="2"/>
      <c r="F157" s="2"/>
      <c r="G157" s="2"/>
      <c r="H157" s="2"/>
      <c r="I157" s="2"/>
      <c r="J157" s="2"/>
      <c r="K157" s="2"/>
      <c r="L157" s="2"/>
      <c r="M157">
        <v>0.56999999999999995</v>
      </c>
      <c r="N157">
        <f t="shared" si="18"/>
        <v>0.17637416478086121</v>
      </c>
      <c r="O157" s="5">
        <v>1700</v>
      </c>
      <c r="P157">
        <f t="shared" si="16"/>
        <v>7.4383835300443071</v>
      </c>
      <c r="V157">
        <v>0.87962962962962898</v>
      </c>
      <c r="W157">
        <f t="shared" si="15"/>
        <v>1.1731373249266546</v>
      </c>
      <c r="X157" s="5">
        <v>1650</v>
      </c>
      <c r="Y157">
        <f t="shared" si="17"/>
        <v>7.4085305668946262</v>
      </c>
    </row>
    <row r="158" spans="1:25" x14ac:dyDescent="0.35">
      <c r="A158" s="4">
        <v>395</v>
      </c>
      <c r="B158" s="4" t="s">
        <v>4</v>
      </c>
      <c r="C158" s="5">
        <v>1250</v>
      </c>
      <c r="D158" s="5">
        <v>8050</v>
      </c>
      <c r="E158" s="2"/>
      <c r="F158" s="2"/>
      <c r="G158" s="2"/>
      <c r="H158" s="2"/>
      <c r="I158" s="2"/>
      <c r="J158" s="2"/>
      <c r="K158" s="2"/>
      <c r="L158" s="2"/>
      <c r="M158">
        <v>0.57399999999999995</v>
      </c>
      <c r="N158">
        <f t="shared" si="18"/>
        <v>0.1865671818365193</v>
      </c>
      <c r="O158" s="5">
        <v>1700</v>
      </c>
      <c r="P158">
        <f t="shared" si="16"/>
        <v>7.4383835300443071</v>
      </c>
      <c r="V158">
        <v>0.88580246913580196</v>
      </c>
      <c r="W158">
        <f t="shared" si="15"/>
        <v>1.2045034181107155</v>
      </c>
      <c r="X158" s="5">
        <v>1700</v>
      </c>
      <c r="Y158">
        <f t="shared" si="17"/>
        <v>7.4383835300443071</v>
      </c>
    </row>
    <row r="159" spans="1:25" x14ac:dyDescent="0.35">
      <c r="A159" s="4">
        <v>397</v>
      </c>
      <c r="B159" s="4" t="s">
        <v>4</v>
      </c>
      <c r="C159" s="5">
        <v>1350</v>
      </c>
      <c r="D159" s="5">
        <v>9700</v>
      </c>
      <c r="E159" s="2"/>
      <c r="F159" s="2"/>
      <c r="G159" s="2"/>
      <c r="H159" s="2"/>
      <c r="I159" s="2"/>
      <c r="J159" s="2"/>
      <c r="K159" s="2"/>
      <c r="L159" s="2"/>
      <c r="M159">
        <v>0.57799999999999996</v>
      </c>
      <c r="N159">
        <f t="shared" si="18"/>
        <v>0.19677962021846662</v>
      </c>
      <c r="O159" s="5">
        <v>1750</v>
      </c>
      <c r="P159">
        <f t="shared" si="16"/>
        <v>7.4673710669175595</v>
      </c>
      <c r="V159">
        <v>0.89197530864197505</v>
      </c>
      <c r="W159">
        <f t="shared" si="15"/>
        <v>1.2371015545824444</v>
      </c>
      <c r="X159" s="5">
        <v>1700</v>
      </c>
      <c r="Y159">
        <f t="shared" si="17"/>
        <v>7.4383835300443071</v>
      </c>
    </row>
    <row r="160" spans="1:25" x14ac:dyDescent="0.35">
      <c r="A160" s="4">
        <v>399</v>
      </c>
      <c r="B160" s="4" t="s">
        <v>4</v>
      </c>
      <c r="C160" s="5">
        <v>1600</v>
      </c>
      <c r="D160" s="5">
        <v>8900</v>
      </c>
      <c r="E160" s="2"/>
      <c r="F160" s="2"/>
      <c r="G160" s="2"/>
      <c r="H160" s="2"/>
      <c r="I160" s="2"/>
      <c r="J160" s="2"/>
      <c r="K160" s="2"/>
      <c r="L160" s="2"/>
      <c r="M160">
        <v>0.58199999999999996</v>
      </c>
      <c r="N160">
        <f t="shared" si="18"/>
        <v>0.20701262338518714</v>
      </c>
      <c r="O160" s="5">
        <v>1750</v>
      </c>
      <c r="P160">
        <f t="shared" si="16"/>
        <v>7.4673710669175595</v>
      </c>
      <c r="V160">
        <v>0.89814814814814803</v>
      </c>
      <c r="W160">
        <f t="shared" si="15"/>
        <v>1.2710701213098388</v>
      </c>
      <c r="X160" s="5">
        <v>1700</v>
      </c>
      <c r="Y160">
        <f t="shared" si="17"/>
        <v>7.4383835300443071</v>
      </c>
    </row>
    <row r="161" spans="1:25" x14ac:dyDescent="0.35">
      <c r="A161" s="4">
        <v>405</v>
      </c>
      <c r="B161" s="4" t="s">
        <v>4</v>
      </c>
      <c r="C161" s="5">
        <v>1600</v>
      </c>
      <c r="D161" s="5">
        <v>12000</v>
      </c>
      <c r="E161" s="2"/>
      <c r="F161" s="2"/>
      <c r="G161" s="2"/>
      <c r="H161" s="2"/>
      <c r="I161" s="2"/>
      <c r="J161" s="2"/>
      <c r="K161" s="2"/>
      <c r="L161" s="2"/>
      <c r="M161">
        <v>0.58599999999999997</v>
      </c>
      <c r="N161">
        <f t="shared" si="18"/>
        <v>0.21726735034186326</v>
      </c>
      <c r="O161" s="5">
        <v>1750</v>
      </c>
      <c r="P161">
        <f t="shared" si="16"/>
        <v>7.4673710669175595</v>
      </c>
      <c r="V161">
        <v>0.90432098765432101</v>
      </c>
      <c r="W161">
        <f t="shared" si="15"/>
        <v>1.3065722547537226</v>
      </c>
      <c r="X161" s="5">
        <v>1700</v>
      </c>
      <c r="Y161">
        <f t="shared" si="17"/>
        <v>7.4383835300443071</v>
      </c>
    </row>
    <row r="162" spans="1:25" x14ac:dyDescent="0.35">
      <c r="A162" s="4">
        <v>408</v>
      </c>
      <c r="B162" s="4" t="s">
        <v>4</v>
      </c>
      <c r="C162" s="5">
        <v>1200</v>
      </c>
      <c r="D162" s="5">
        <v>9900</v>
      </c>
      <c r="E162" s="2"/>
      <c r="F162" s="2"/>
      <c r="G162" s="2"/>
      <c r="H162" s="2"/>
      <c r="I162" s="2"/>
      <c r="J162" s="2"/>
      <c r="K162" s="2"/>
      <c r="L162" s="2"/>
      <c r="M162">
        <v>0.59</v>
      </c>
      <c r="N162">
        <f t="shared" si="18"/>
        <v>0.22754497664114934</v>
      </c>
      <c r="O162" s="5">
        <v>1750</v>
      </c>
      <c r="P162">
        <f t="shared" si="16"/>
        <v>7.4673710669175595</v>
      </c>
      <c r="V162">
        <v>0.91049382716049299</v>
      </c>
      <c r="W162">
        <f t="shared" si="15"/>
        <v>1.3438022378169983</v>
      </c>
      <c r="X162" s="5">
        <v>1700</v>
      </c>
      <c r="Y162">
        <f t="shared" si="17"/>
        <v>7.4383835300443071</v>
      </c>
    </row>
    <row r="163" spans="1:25" x14ac:dyDescent="0.35">
      <c r="A163" s="4">
        <v>409</v>
      </c>
      <c r="B163" s="4" t="s">
        <v>4</v>
      </c>
      <c r="C163" s="5">
        <v>1150</v>
      </c>
      <c r="D163" s="5">
        <v>8850</v>
      </c>
      <c r="E163" s="2"/>
      <c r="F163" s="2"/>
      <c r="G163" s="2"/>
      <c r="H163" s="2"/>
      <c r="I163" s="2"/>
      <c r="J163" s="2"/>
      <c r="K163" s="2"/>
      <c r="L163" s="2"/>
      <c r="M163">
        <v>0.59399999999999997</v>
      </c>
      <c r="N163">
        <f t="shared" si="18"/>
        <v>0.23784669541774933</v>
      </c>
      <c r="O163" s="5">
        <v>1750</v>
      </c>
      <c r="P163">
        <f t="shared" si="16"/>
        <v>7.4673710669175595</v>
      </c>
      <c r="V163">
        <v>0.91666666666666596</v>
      </c>
      <c r="W163">
        <f t="shared" si="15"/>
        <v>1.3829941271006343</v>
      </c>
      <c r="X163" s="5">
        <v>1700</v>
      </c>
      <c r="Y163">
        <f t="shared" si="17"/>
        <v>7.4383835300443071</v>
      </c>
    </row>
    <row r="164" spans="1:25" x14ac:dyDescent="0.35">
      <c r="A164" s="4">
        <v>2</v>
      </c>
      <c r="B164" s="4" t="s">
        <v>5</v>
      </c>
      <c r="C164" s="5">
        <v>1550</v>
      </c>
      <c r="D164" s="5">
        <v>15000</v>
      </c>
      <c r="E164" s="2"/>
      <c r="F164" s="2"/>
      <c r="G164" s="2"/>
      <c r="H164" s="2"/>
      <c r="I164" s="2"/>
      <c r="J164" s="2"/>
      <c r="K164" s="2"/>
      <c r="L164" s="2"/>
      <c r="M164">
        <v>0.59799999999999998</v>
      </c>
      <c r="N164">
        <f t="shared" si="18"/>
        <v>0.24817371845931255</v>
      </c>
      <c r="O164" s="5">
        <v>1750</v>
      </c>
      <c r="P164">
        <f t="shared" si="16"/>
        <v>7.4673710669175595</v>
      </c>
      <c r="V164">
        <v>0.92283950617283905</v>
      </c>
      <c r="W164">
        <f t="shared" si="15"/>
        <v>1.424433620476129</v>
      </c>
      <c r="X164" s="5">
        <v>1750</v>
      </c>
      <c r="Y164">
        <f t="shared" si="17"/>
        <v>7.4673710669175595</v>
      </c>
    </row>
    <row r="165" spans="1:25" x14ac:dyDescent="0.35">
      <c r="A165" s="4">
        <v>6</v>
      </c>
      <c r="B165" s="4" t="s">
        <v>5</v>
      </c>
      <c r="C165" s="5">
        <v>1600</v>
      </c>
      <c r="D165" s="5">
        <v>13300</v>
      </c>
      <c r="E165" s="2"/>
      <c r="F165" s="2"/>
      <c r="G165" s="2"/>
      <c r="H165" s="2"/>
      <c r="I165" s="2"/>
      <c r="J165" s="2"/>
      <c r="K165" s="2"/>
      <c r="L165" s="2"/>
      <c r="M165">
        <v>0.60199999999999998</v>
      </c>
      <c r="N165">
        <f t="shared" si="18"/>
        <v>0.2585272773163097</v>
      </c>
      <c r="O165" s="5">
        <v>1750</v>
      </c>
      <c r="P165">
        <f t="shared" si="16"/>
        <v>7.4673710669175595</v>
      </c>
      <c r="V165">
        <v>0.92901234567901203</v>
      </c>
      <c r="W165">
        <f t="shared" si="15"/>
        <v>1.4684747552511292</v>
      </c>
      <c r="X165" s="5">
        <v>1750</v>
      </c>
      <c r="Y165">
        <f t="shared" si="17"/>
        <v>7.4673710669175595</v>
      </c>
    </row>
    <row r="166" spans="1:25" x14ac:dyDescent="0.35">
      <c r="A166" s="4">
        <v>7</v>
      </c>
      <c r="B166" s="4" t="s">
        <v>5</v>
      </c>
      <c r="C166" s="5">
        <v>2300</v>
      </c>
      <c r="D166" s="5">
        <v>20250</v>
      </c>
      <c r="E166" s="2"/>
      <c r="F166" s="2"/>
      <c r="G166" s="2"/>
      <c r="H166" s="2"/>
      <c r="I166" s="2"/>
      <c r="J166" s="2"/>
      <c r="K166" s="2"/>
      <c r="L166" s="2"/>
      <c r="M166">
        <v>0.60599999999999998</v>
      </c>
      <c r="N166">
        <f t="shared" si="18"/>
        <v>0.26890862445370972</v>
      </c>
      <c r="O166" s="5">
        <v>1750</v>
      </c>
      <c r="P166">
        <f t="shared" si="16"/>
        <v>7.4673710669175595</v>
      </c>
      <c r="V166">
        <v>0.93518518518518501</v>
      </c>
      <c r="W166">
        <f t="shared" si="15"/>
        <v>1.5155640243888722</v>
      </c>
      <c r="X166" s="5">
        <v>1750</v>
      </c>
      <c r="Y166">
        <f t="shared" si="17"/>
        <v>7.4673710669175595</v>
      </c>
    </row>
    <row r="167" spans="1:25" x14ac:dyDescent="0.35">
      <c r="A167" s="4">
        <v>8</v>
      </c>
      <c r="B167" s="4" t="s">
        <v>5</v>
      </c>
      <c r="C167" s="5">
        <v>1350</v>
      </c>
      <c r="D167" s="5">
        <v>11450</v>
      </c>
      <c r="E167" s="2"/>
      <c r="F167" s="2"/>
      <c r="G167" s="2"/>
      <c r="H167" s="2"/>
      <c r="I167" s="2"/>
      <c r="J167" s="2"/>
      <c r="K167" s="2"/>
      <c r="L167" s="2"/>
      <c r="M167">
        <v>0.61</v>
      </c>
      <c r="N167">
        <f t="shared" si="18"/>
        <v>0.27931903444745415</v>
      </c>
      <c r="O167" s="5">
        <v>1750</v>
      </c>
      <c r="P167">
        <f t="shared" si="16"/>
        <v>7.4673710669175595</v>
      </c>
      <c r="V167">
        <v>0.94135802469135799</v>
      </c>
      <c r="W167">
        <f t="shared" si="15"/>
        <v>1.5662762840680544</v>
      </c>
      <c r="X167" s="5">
        <v>1750</v>
      </c>
      <c r="Y167">
        <f t="shared" si="17"/>
        <v>7.4673710669175595</v>
      </c>
    </row>
    <row r="168" spans="1:25" x14ac:dyDescent="0.35">
      <c r="A168" s="4">
        <v>9</v>
      </c>
      <c r="B168" s="4" t="s">
        <v>5</v>
      </c>
      <c r="C168" s="5">
        <v>1150</v>
      </c>
      <c r="D168" s="5">
        <v>11350</v>
      </c>
      <c r="E168" s="2"/>
      <c r="F168" s="2"/>
      <c r="G168" s="2"/>
      <c r="H168" s="2"/>
      <c r="I168" s="2"/>
      <c r="J168" s="2"/>
      <c r="K168" s="2"/>
      <c r="L168" s="2"/>
      <c r="M168">
        <v>0.61399999999999999</v>
      </c>
      <c r="N168">
        <f t="shared" si="18"/>
        <v>0.28975980522891426</v>
      </c>
      <c r="O168" s="5">
        <v>1750</v>
      </c>
      <c r="P168">
        <f t="shared" si="16"/>
        <v>7.4673710669175595</v>
      </c>
      <c r="V168">
        <v>0.94753086419752997</v>
      </c>
      <c r="W168">
        <f t="shared" si="15"/>
        <v>1.6213701823529292</v>
      </c>
      <c r="X168" s="5">
        <v>1750</v>
      </c>
      <c r="Y168">
        <f t="shared" si="17"/>
        <v>7.4673710669175595</v>
      </c>
    </row>
    <row r="169" spans="1:25" x14ac:dyDescent="0.35">
      <c r="A169" s="4">
        <v>11</v>
      </c>
      <c r="B169" s="4" t="s">
        <v>5</v>
      </c>
      <c r="C169" s="5">
        <v>1750</v>
      </c>
      <c r="D169" s="5">
        <v>13500</v>
      </c>
      <c r="E169" s="2"/>
      <c r="F169" s="2"/>
      <c r="G169" s="2"/>
      <c r="H169" s="2"/>
      <c r="I169" s="2"/>
      <c r="J169" s="2"/>
      <c r="K169" s="2"/>
      <c r="L169" s="2"/>
      <c r="M169">
        <v>0.61799999999999999</v>
      </c>
      <c r="N169">
        <f t="shared" si="18"/>
        <v>0.30023225938072184</v>
      </c>
      <c r="O169" s="5">
        <v>1800</v>
      </c>
      <c r="P169">
        <f t="shared" si="16"/>
        <v>7.4955419438842563</v>
      </c>
      <c r="V169">
        <v>0.95370370370370305</v>
      </c>
      <c r="W169">
        <f t="shared" si="15"/>
        <v>1.6818775202575924</v>
      </c>
      <c r="X169" s="5">
        <v>1800</v>
      </c>
      <c r="Y169">
        <f t="shared" si="17"/>
        <v>7.4955419438842563</v>
      </c>
    </row>
    <row r="170" spans="1:25" x14ac:dyDescent="0.35">
      <c r="A170" s="4">
        <v>12</v>
      </c>
      <c r="B170" s="4" t="s">
        <v>5</v>
      </c>
      <c r="C170" s="5">
        <v>1350</v>
      </c>
      <c r="D170" s="5">
        <v>12600</v>
      </c>
      <c r="E170" s="2"/>
      <c r="F170" s="2"/>
      <c r="G170" s="2"/>
      <c r="H170" s="2"/>
      <c r="I170" s="2"/>
      <c r="J170" s="2"/>
      <c r="K170" s="2"/>
      <c r="L170" s="2"/>
      <c r="M170">
        <v>0.622</v>
      </c>
      <c r="N170">
        <f t="shared" si="18"/>
        <v>0.31073774548759198</v>
      </c>
      <c r="O170" s="5">
        <v>1800</v>
      </c>
      <c r="P170">
        <f t="shared" si="16"/>
        <v>7.4955419438842563</v>
      </c>
      <c r="V170">
        <v>0.95987654320987603</v>
      </c>
      <c r="W170">
        <f t="shared" si="15"/>
        <v>1.7492552151733747</v>
      </c>
      <c r="X170" s="5">
        <v>1800</v>
      </c>
      <c r="Y170">
        <f t="shared" si="17"/>
        <v>7.4955419438842563</v>
      </c>
    </row>
    <row r="171" spans="1:25" x14ac:dyDescent="0.35">
      <c r="A171" s="4">
        <v>17</v>
      </c>
      <c r="B171" s="4" t="s">
        <v>5</v>
      </c>
      <c r="C171" s="5">
        <v>2150</v>
      </c>
      <c r="D171" s="5">
        <v>16500</v>
      </c>
      <c r="E171" s="2"/>
      <c r="F171" s="2"/>
      <c r="G171" s="2"/>
      <c r="H171" s="2"/>
      <c r="I171" s="2"/>
      <c r="J171" s="2"/>
      <c r="K171" s="2"/>
      <c r="L171" s="2"/>
      <c r="M171">
        <v>0.626</v>
      </c>
      <c r="N171">
        <f t="shared" si="18"/>
        <v>0.32127763954599653</v>
      </c>
      <c r="O171" s="5">
        <v>1800</v>
      </c>
      <c r="P171">
        <f t="shared" si="16"/>
        <v>7.4955419438842563</v>
      </c>
      <c r="V171">
        <v>0.96604938271604901</v>
      </c>
      <c r="W171">
        <f t="shared" si="15"/>
        <v>1.8256617074020955</v>
      </c>
      <c r="X171" s="5">
        <v>1850</v>
      </c>
      <c r="Y171">
        <f t="shared" si="17"/>
        <v>7.5229409180723703</v>
      </c>
    </row>
    <row r="172" spans="1:25" x14ac:dyDescent="0.35">
      <c r="A172" s="4">
        <v>18</v>
      </c>
      <c r="B172" s="4" t="s">
        <v>5</v>
      </c>
      <c r="C172" s="5">
        <v>1850</v>
      </c>
      <c r="D172" s="5">
        <v>14500</v>
      </c>
      <c r="E172" s="2"/>
      <c r="F172" s="2"/>
      <c r="G172" s="2"/>
      <c r="H172" s="2"/>
      <c r="I172" s="2"/>
      <c r="J172" s="2"/>
      <c r="K172" s="2"/>
      <c r="L172" s="2"/>
      <c r="M172">
        <v>0.63</v>
      </c>
      <c r="N172">
        <f t="shared" si="18"/>
        <v>0.33185334643681658</v>
      </c>
      <c r="O172" s="5">
        <v>1800</v>
      </c>
      <c r="P172">
        <f t="shared" si="16"/>
        <v>7.4955419438842563</v>
      </c>
      <c r="V172">
        <v>0.97222222222222199</v>
      </c>
      <c r="W172">
        <f t="shared" si="15"/>
        <v>1.9145058250555533</v>
      </c>
      <c r="X172" s="5">
        <v>1850</v>
      </c>
      <c r="Y172">
        <f t="shared" si="17"/>
        <v>7.5229409180723703</v>
      </c>
    </row>
    <row r="173" spans="1:25" x14ac:dyDescent="0.35">
      <c r="A173" s="4">
        <v>19</v>
      </c>
      <c r="B173" s="4" t="s">
        <v>5</v>
      </c>
      <c r="C173" s="5">
        <v>1850</v>
      </c>
      <c r="D173" s="5">
        <v>14500</v>
      </c>
      <c r="E173" s="2"/>
      <c r="F173" s="2"/>
      <c r="G173" s="2"/>
      <c r="H173" s="2"/>
      <c r="I173" s="2"/>
      <c r="J173" s="2"/>
      <c r="K173" s="2"/>
      <c r="L173" s="2"/>
      <c r="M173">
        <v>0.63400000000000001</v>
      </c>
      <c r="N173">
        <f t="shared" si="18"/>
        <v>0.34246630146539053</v>
      </c>
      <c r="O173" s="5">
        <v>1800</v>
      </c>
      <c r="P173">
        <f t="shared" si="16"/>
        <v>7.4955419438842563</v>
      </c>
      <c r="V173">
        <v>0.97839506172839497</v>
      </c>
      <c r="W173">
        <f t="shared" si="15"/>
        <v>2.0216755967473508</v>
      </c>
      <c r="X173" s="5">
        <v>1950</v>
      </c>
      <c r="Y173">
        <f t="shared" si="17"/>
        <v>7.5755846515577927</v>
      </c>
    </row>
    <row r="174" spans="1:25" x14ac:dyDescent="0.35">
      <c r="A174" s="4">
        <v>23</v>
      </c>
      <c r="B174" s="4" t="s">
        <v>5</v>
      </c>
      <c r="C174" s="5">
        <v>1500</v>
      </c>
      <c r="D174" s="5">
        <v>14900</v>
      </c>
      <c r="E174" s="2"/>
      <c r="F174" s="2"/>
      <c r="G174" s="2"/>
      <c r="H174" s="2"/>
      <c r="I174" s="2"/>
      <c r="J174" s="2"/>
      <c r="K174" s="2"/>
      <c r="L174" s="2"/>
      <c r="M174">
        <v>0.63800000000000001</v>
      </c>
      <c r="N174">
        <f t="shared" si="18"/>
        <v>0.35311797197368927</v>
      </c>
      <c r="O174" s="5">
        <v>1800</v>
      </c>
      <c r="P174">
        <f t="shared" si="16"/>
        <v>7.4955419438842563</v>
      </c>
      <c r="V174">
        <v>0.98456790123456694</v>
      </c>
      <c r="W174">
        <f t="shared" si="15"/>
        <v>2.158819184517399</v>
      </c>
      <c r="X174" s="5">
        <v>1950</v>
      </c>
      <c r="Y174">
        <f t="shared" si="17"/>
        <v>7.5755846515577927</v>
      </c>
    </row>
    <row r="175" spans="1:25" x14ac:dyDescent="0.35">
      <c r="A175" s="4">
        <v>25</v>
      </c>
      <c r="B175" s="4" t="s">
        <v>5</v>
      </c>
      <c r="C175" s="5">
        <v>1850</v>
      </c>
      <c r="D175" s="5">
        <v>13300</v>
      </c>
      <c r="E175" s="2"/>
      <c r="F175" s="2"/>
      <c r="G175" s="2"/>
      <c r="H175" s="2"/>
      <c r="I175" s="2"/>
      <c r="J175" s="2"/>
      <c r="K175" s="2"/>
      <c r="L175" s="2"/>
      <c r="M175">
        <v>0.64200000000000002</v>
      </c>
      <c r="N175">
        <f t="shared" si="18"/>
        <v>0.36380985902969581</v>
      </c>
      <c r="O175" s="5">
        <v>1800</v>
      </c>
      <c r="P175">
        <f t="shared" si="16"/>
        <v>7.4955419438842563</v>
      </c>
      <c r="V175">
        <v>0.99074074074074003</v>
      </c>
      <c r="W175">
        <f t="shared" si="15"/>
        <v>2.3550840094933423</v>
      </c>
      <c r="X175" s="5">
        <v>2100</v>
      </c>
      <c r="Y175">
        <f t="shared" si="17"/>
        <v>7.6496926237115144</v>
      </c>
    </row>
    <row r="176" spans="1:25" x14ac:dyDescent="0.35">
      <c r="A176" s="4">
        <v>27</v>
      </c>
      <c r="B176" s="4" t="s">
        <v>5</v>
      </c>
      <c r="C176" s="5">
        <v>1650</v>
      </c>
      <c r="D176" s="5">
        <v>13200</v>
      </c>
      <c r="E176" s="2"/>
      <c r="F176" s="2"/>
      <c r="G176" s="2"/>
      <c r="H176" s="2"/>
      <c r="I176" s="2"/>
      <c r="J176" s="2"/>
      <c r="K176" s="2"/>
      <c r="L176" s="2"/>
      <c r="M176">
        <v>0.64600000000000002</v>
      </c>
      <c r="N176">
        <f t="shared" si="18"/>
        <v>0.37454349919944274</v>
      </c>
      <c r="O176" s="5">
        <v>1800</v>
      </c>
      <c r="P176">
        <f t="shared" si="16"/>
        <v>7.4955419438842563</v>
      </c>
      <c r="V176">
        <v>0.99691358024691301</v>
      </c>
      <c r="W176">
        <f t="shared" si="15"/>
        <v>2.7384561319582423</v>
      </c>
      <c r="X176" s="5">
        <v>2150</v>
      </c>
      <c r="Y176">
        <f t="shared" si="17"/>
        <v>7.6732231211217083</v>
      </c>
    </row>
    <row r="177" spans="1:16" x14ac:dyDescent="0.35">
      <c r="A177" s="4">
        <v>31</v>
      </c>
      <c r="B177" s="4" t="s">
        <v>5</v>
      </c>
      <c r="C177" s="5">
        <v>2050</v>
      </c>
      <c r="D177" s="5">
        <v>17500</v>
      </c>
      <c r="E177" s="2"/>
      <c r="F177" s="2"/>
      <c r="G177" s="2"/>
      <c r="H177" s="2"/>
      <c r="I177" s="2"/>
      <c r="J177" s="2"/>
      <c r="K177" s="2"/>
      <c r="L177" s="2"/>
      <c r="M177">
        <v>0.65</v>
      </c>
      <c r="N177">
        <f t="shared" si="18"/>
        <v>0.38532046640756784</v>
      </c>
      <c r="O177" s="5">
        <v>1850</v>
      </c>
      <c r="P177">
        <f t="shared" si="16"/>
        <v>7.5229409180723703</v>
      </c>
    </row>
    <row r="178" spans="1:16" x14ac:dyDescent="0.35">
      <c r="A178" s="4">
        <v>32</v>
      </c>
      <c r="B178" s="4" t="s">
        <v>5</v>
      </c>
      <c r="C178" s="5">
        <v>2500</v>
      </c>
      <c r="D178" s="5">
        <v>21750</v>
      </c>
      <c r="E178" s="2"/>
      <c r="F178" s="2"/>
      <c r="G178" s="2"/>
      <c r="H178" s="2"/>
      <c r="I178" s="2"/>
      <c r="J178" s="2"/>
      <c r="K178" s="2"/>
      <c r="L178" s="2"/>
      <c r="M178">
        <v>0.65400000000000003</v>
      </c>
      <c r="N178">
        <f t="shared" si="18"/>
        <v>0.39614237389269841</v>
      </c>
      <c r="O178" s="5">
        <v>1850</v>
      </c>
      <c r="P178">
        <f t="shared" si="16"/>
        <v>7.5229409180723703</v>
      </c>
    </row>
    <row r="179" spans="1:16" x14ac:dyDescent="0.35">
      <c r="A179" s="4">
        <v>33</v>
      </c>
      <c r="B179" s="4" t="s">
        <v>5</v>
      </c>
      <c r="C179" s="5">
        <v>2450</v>
      </c>
      <c r="D179" s="5">
        <v>19750</v>
      </c>
      <c r="E179" s="2"/>
      <c r="F179" s="2"/>
      <c r="G179" s="2"/>
      <c r="H179" s="2"/>
      <c r="I179" s="2"/>
      <c r="J179" s="2"/>
      <c r="K179" s="2"/>
      <c r="L179" s="2"/>
      <c r="M179">
        <v>0.65800000000000003</v>
      </c>
      <c r="N179">
        <f t="shared" si="18"/>
        <v>0.40701087626446586</v>
      </c>
      <c r="O179" s="5">
        <v>1850</v>
      </c>
      <c r="P179">
        <f t="shared" si="16"/>
        <v>7.5229409180723703</v>
      </c>
    </row>
    <row r="180" spans="1:16" x14ac:dyDescent="0.35">
      <c r="A180" s="4">
        <v>34</v>
      </c>
      <c r="B180" s="4" t="s">
        <v>5</v>
      </c>
      <c r="C180" s="5">
        <v>2000</v>
      </c>
      <c r="D180" s="5">
        <v>18000</v>
      </c>
      <c r="E180" s="2"/>
      <c r="F180" s="2"/>
      <c r="G180" s="2"/>
      <c r="H180" s="2"/>
      <c r="I180" s="2"/>
      <c r="J180" s="2"/>
      <c r="K180" s="2"/>
      <c r="L180" s="2"/>
      <c r="M180">
        <v>0.66200000000000003</v>
      </c>
      <c r="N180">
        <f t="shared" si="18"/>
        <v>0.41792767166948208</v>
      </c>
      <c r="O180" s="5">
        <v>1850</v>
      </c>
      <c r="P180">
        <f t="shared" si="16"/>
        <v>7.5229409180723703</v>
      </c>
    </row>
    <row r="181" spans="1:16" x14ac:dyDescent="0.35">
      <c r="A181" s="4">
        <v>36</v>
      </c>
      <c r="B181" s="4" t="s">
        <v>5</v>
      </c>
      <c r="C181" s="5">
        <v>2150</v>
      </c>
      <c r="D181" s="5">
        <v>16200</v>
      </c>
      <c r="E181" s="2"/>
      <c r="F181" s="2"/>
      <c r="G181" s="2"/>
      <c r="H181" s="2"/>
      <c r="I181" s="2"/>
      <c r="J181" s="2"/>
      <c r="K181" s="2"/>
      <c r="L181" s="2"/>
      <c r="M181">
        <v>0.66600000000000004</v>
      </c>
      <c r="N181">
        <f t="shared" si="18"/>
        <v>0.42889450407420171</v>
      </c>
      <c r="O181" s="5">
        <v>1850</v>
      </c>
      <c r="P181">
        <f t="shared" si="16"/>
        <v>7.5229409180723703</v>
      </c>
    </row>
    <row r="182" spans="1:16" x14ac:dyDescent="0.35">
      <c r="A182" s="4">
        <v>37</v>
      </c>
      <c r="B182" s="4" t="s">
        <v>5</v>
      </c>
      <c r="C182" s="5">
        <v>900</v>
      </c>
      <c r="D182" s="5">
        <v>10900</v>
      </c>
      <c r="E182" s="2"/>
      <c r="F182" s="2"/>
      <c r="G182" s="2"/>
      <c r="H182" s="2"/>
      <c r="I182" s="2"/>
      <c r="J182" s="2"/>
      <c r="K182" s="2"/>
      <c r="L182" s="2"/>
      <c r="M182">
        <v>0.67</v>
      </c>
      <c r="N182">
        <f t="shared" si="18"/>
        <v>0.43991316567323396</v>
      </c>
      <c r="O182" s="5">
        <v>1850</v>
      </c>
      <c r="P182">
        <f t="shared" si="16"/>
        <v>7.5229409180723703</v>
      </c>
    </row>
    <row r="183" spans="1:16" x14ac:dyDescent="0.35">
      <c r="A183" s="4">
        <v>39</v>
      </c>
      <c r="B183" s="4" t="s">
        <v>5</v>
      </c>
      <c r="C183" s="5">
        <v>1700</v>
      </c>
      <c r="D183" s="5">
        <v>12600</v>
      </c>
      <c r="E183" s="2"/>
      <c r="F183" s="2"/>
      <c r="G183" s="2"/>
      <c r="H183" s="2"/>
      <c r="I183" s="2"/>
      <c r="J183" s="2"/>
      <c r="K183" s="2"/>
      <c r="L183" s="2"/>
      <c r="M183">
        <v>0.67400000000000004</v>
      </c>
      <c r="N183">
        <f t="shared" si="18"/>
        <v>0.45098549943237082</v>
      </c>
      <c r="O183" s="5">
        <v>1900</v>
      </c>
      <c r="P183">
        <f t="shared" si="16"/>
        <v>7.5496091651545321</v>
      </c>
    </row>
    <row r="184" spans="1:16" x14ac:dyDescent="0.35">
      <c r="A184" s="4">
        <v>40</v>
      </c>
      <c r="B184" s="4" t="s">
        <v>5</v>
      </c>
      <c r="C184" s="5">
        <v>1900</v>
      </c>
      <c r="D184" s="5">
        <v>14200</v>
      </c>
      <c r="E184" s="2"/>
      <c r="F184" s="2"/>
      <c r="G184" s="2"/>
      <c r="H184" s="2"/>
      <c r="I184" s="2"/>
      <c r="J184" s="2"/>
      <c r="K184" s="2"/>
      <c r="L184" s="2"/>
      <c r="M184">
        <v>0.67800000000000005</v>
      </c>
      <c r="N184">
        <f t="shared" si="18"/>
        <v>0.46211340177637744</v>
      </c>
      <c r="O184" s="5">
        <v>1900</v>
      </c>
      <c r="P184">
        <f t="shared" si="16"/>
        <v>7.5496091651545321</v>
      </c>
    </row>
    <row r="185" spans="1:16" x14ac:dyDescent="0.35">
      <c r="A185" s="4">
        <v>41</v>
      </c>
      <c r="B185" s="4" t="s">
        <v>5</v>
      </c>
      <c r="C185" s="5">
        <v>1900</v>
      </c>
      <c r="D185" s="5">
        <v>15800</v>
      </c>
      <c r="E185" s="2"/>
      <c r="F185" s="2"/>
      <c r="G185" s="2"/>
      <c r="H185" s="2"/>
      <c r="I185" s="2"/>
      <c r="J185" s="2"/>
      <c r="K185" s="2"/>
      <c r="L185" s="2"/>
      <c r="M185">
        <v>0.68200000000000005</v>
      </c>
      <c r="N185">
        <f t="shared" si="18"/>
        <v>0.47329882543243718</v>
      </c>
      <c r="O185" s="5">
        <v>1900</v>
      </c>
      <c r="P185">
        <f t="shared" si="16"/>
        <v>7.5496091651545321</v>
      </c>
    </row>
    <row r="186" spans="1:16" x14ac:dyDescent="0.35">
      <c r="A186" s="4">
        <v>44</v>
      </c>
      <c r="B186" s="4" t="s">
        <v>5</v>
      </c>
      <c r="C186" s="5">
        <v>1850</v>
      </c>
      <c r="D186" s="5">
        <v>15000</v>
      </c>
      <c r="E186" s="2"/>
      <c r="F186" s="2"/>
      <c r="G186" s="2"/>
      <c r="H186" s="2"/>
      <c r="I186" s="2"/>
      <c r="J186" s="2"/>
      <c r="K186" s="2"/>
      <c r="L186" s="2"/>
      <c r="M186">
        <v>0.68600000000000005</v>
      </c>
      <c r="N186">
        <f t="shared" si="18"/>
        <v>0.48454378244107921</v>
      </c>
      <c r="O186" s="5">
        <v>1900</v>
      </c>
      <c r="P186">
        <f t="shared" si="16"/>
        <v>7.5496091651545321</v>
      </c>
    </row>
    <row r="187" spans="1:16" x14ac:dyDescent="0.35">
      <c r="A187" s="4">
        <v>46</v>
      </c>
      <c r="B187" s="4" t="s">
        <v>5</v>
      </c>
      <c r="C187" s="5">
        <v>1100</v>
      </c>
      <c r="D187" s="5">
        <v>9650</v>
      </c>
      <c r="E187" s="2"/>
      <c r="F187" s="2"/>
      <c r="G187" s="2"/>
      <c r="H187" s="2"/>
      <c r="I187" s="2"/>
      <c r="J187" s="2"/>
      <c r="K187" s="2"/>
      <c r="L187" s="2"/>
      <c r="M187">
        <v>0.69</v>
      </c>
      <c r="N187">
        <f t="shared" si="18"/>
        <v>0.49585034734745331</v>
      </c>
      <c r="O187" s="5">
        <v>1900</v>
      </c>
      <c r="P187">
        <f t="shared" si="16"/>
        <v>7.5496091651545321</v>
      </c>
    </row>
    <row r="188" spans="1:16" x14ac:dyDescent="0.35">
      <c r="A188" s="4">
        <v>49</v>
      </c>
      <c r="B188" s="4" t="s">
        <v>5</v>
      </c>
      <c r="C188" s="5">
        <v>1400</v>
      </c>
      <c r="D188" s="5">
        <v>11400</v>
      </c>
      <c r="E188" s="2"/>
      <c r="F188" s="2"/>
      <c r="G188" s="2"/>
      <c r="H188" s="2"/>
      <c r="I188" s="2"/>
      <c r="J188" s="2"/>
      <c r="K188" s="2"/>
      <c r="L188" s="2"/>
      <c r="M188">
        <v>0.69399999999999995</v>
      </c>
      <c r="N188">
        <f t="shared" si="18"/>
        <v>0.50722066058694582</v>
      </c>
      <c r="O188" s="5">
        <v>1900</v>
      </c>
      <c r="P188">
        <f t="shared" si="16"/>
        <v>7.5496091651545321</v>
      </c>
    </row>
    <row r="189" spans="1:16" x14ac:dyDescent="0.35">
      <c r="A189" s="4">
        <v>50</v>
      </c>
      <c r="B189" s="4" t="s">
        <v>5</v>
      </c>
      <c r="C189" s="5">
        <v>1350</v>
      </c>
      <c r="D189" s="5">
        <v>11700</v>
      </c>
      <c r="E189" s="2"/>
      <c r="F189" s="2"/>
      <c r="G189" s="2"/>
      <c r="H189" s="2"/>
      <c r="I189" s="2"/>
      <c r="J189" s="2"/>
      <c r="K189" s="2"/>
      <c r="L189" s="2"/>
      <c r="M189">
        <v>0.69799999999999995</v>
      </c>
      <c r="N189">
        <f t="shared" si="18"/>
        <v>0.51865693208039088</v>
      </c>
      <c r="O189" s="5">
        <v>1900</v>
      </c>
      <c r="P189">
        <f t="shared" si="16"/>
        <v>7.5496091651545321</v>
      </c>
    </row>
    <row r="190" spans="1:16" x14ac:dyDescent="0.35">
      <c r="A190" s="4">
        <v>51</v>
      </c>
      <c r="B190" s="4" t="s">
        <v>5</v>
      </c>
      <c r="C190" s="5">
        <v>2150</v>
      </c>
      <c r="D190" s="5">
        <v>16600</v>
      </c>
      <c r="E190" s="2"/>
      <c r="F190" s="2"/>
      <c r="G190" s="2"/>
      <c r="H190" s="2"/>
      <c r="I190" s="2"/>
      <c r="J190" s="2"/>
      <c r="K190" s="2"/>
      <c r="L190" s="2"/>
      <c r="M190">
        <v>0.70199999999999996</v>
      </c>
      <c r="N190">
        <f t="shared" si="18"/>
        <v>0.53016144505551943</v>
      </c>
      <c r="O190" s="5">
        <v>1900</v>
      </c>
      <c r="P190">
        <f t="shared" si="16"/>
        <v>7.5496091651545321</v>
      </c>
    </row>
    <row r="191" spans="1:16" x14ac:dyDescent="0.35">
      <c r="A191" s="4">
        <v>52</v>
      </c>
      <c r="B191" s="4" t="s">
        <v>5</v>
      </c>
      <c r="C191" s="5">
        <v>1450</v>
      </c>
      <c r="D191" s="5">
        <v>13700</v>
      </c>
      <c r="E191" s="2"/>
      <c r="F191" s="2"/>
      <c r="G191" s="2"/>
      <c r="H191" s="2"/>
      <c r="I191" s="2"/>
      <c r="J191" s="2"/>
      <c r="K191" s="2"/>
      <c r="L191" s="2"/>
      <c r="M191">
        <v>0.70599999999999996</v>
      </c>
      <c r="N191">
        <f t="shared" si="18"/>
        <v>0.54173656011281679</v>
      </c>
      <c r="O191" s="5">
        <v>1900</v>
      </c>
      <c r="P191">
        <f t="shared" si="16"/>
        <v>7.5496091651545321</v>
      </c>
    </row>
    <row r="192" spans="1:16" x14ac:dyDescent="0.35">
      <c r="A192" s="4">
        <v>53</v>
      </c>
      <c r="B192" s="4" t="s">
        <v>5</v>
      </c>
      <c r="C192" s="5">
        <v>2500</v>
      </c>
      <c r="D192" s="5">
        <v>20750</v>
      </c>
      <c r="E192" s="2"/>
      <c r="F192" s="2"/>
      <c r="G192" s="2"/>
      <c r="H192" s="2"/>
      <c r="I192" s="2"/>
      <c r="J192" s="2"/>
      <c r="K192" s="2"/>
      <c r="L192" s="2"/>
      <c r="M192">
        <v>0.71</v>
      </c>
      <c r="N192">
        <f t="shared" si="18"/>
        <v>0.5533847195556727</v>
      </c>
      <c r="O192" s="5">
        <v>1900</v>
      </c>
      <c r="P192">
        <f t="shared" si="16"/>
        <v>7.5496091651545321</v>
      </c>
    </row>
    <row r="193" spans="1:16" x14ac:dyDescent="0.35">
      <c r="A193" s="4">
        <v>55</v>
      </c>
      <c r="B193" s="4" t="s">
        <v>5</v>
      </c>
      <c r="C193" s="5">
        <v>1100</v>
      </c>
      <c r="D193" s="5">
        <v>10550</v>
      </c>
      <c r="E193" s="2"/>
      <c r="F193" s="2"/>
      <c r="G193" s="2"/>
      <c r="H193" s="2"/>
      <c r="I193" s="2"/>
      <c r="J193" s="2"/>
      <c r="K193" s="2"/>
      <c r="L193" s="2"/>
      <c r="M193">
        <v>0.71399999999999997</v>
      </c>
      <c r="N193">
        <f t="shared" si="18"/>
        <v>0.56510845200658355</v>
      </c>
      <c r="O193" s="5">
        <v>1900</v>
      </c>
      <c r="P193">
        <f t="shared" si="16"/>
        <v>7.5496091651545321</v>
      </c>
    </row>
    <row r="194" spans="1:16" x14ac:dyDescent="0.35">
      <c r="A194" s="4">
        <v>56</v>
      </c>
      <c r="B194" s="4" t="s">
        <v>5</v>
      </c>
      <c r="C194" s="5">
        <v>2850</v>
      </c>
      <c r="D194" s="5">
        <v>25000</v>
      </c>
      <c r="E194" s="2"/>
      <c r="F194" s="2"/>
      <c r="G194" s="2"/>
      <c r="H194" s="2"/>
      <c r="I194" s="2"/>
      <c r="J194" s="2"/>
      <c r="K194" s="2"/>
      <c r="L194" s="2"/>
      <c r="M194">
        <v>0.71799999999999997</v>
      </c>
      <c r="N194">
        <f t="shared" si="18"/>
        <v>0.57691037733327144</v>
      </c>
      <c r="O194" s="5">
        <v>1900</v>
      </c>
      <c r="P194">
        <f t="shared" si="16"/>
        <v>7.5496091651545321</v>
      </c>
    </row>
    <row r="195" spans="1:16" x14ac:dyDescent="0.35">
      <c r="A195" s="4">
        <v>57</v>
      </c>
      <c r="B195" s="4" t="s">
        <v>5</v>
      </c>
      <c r="C195" s="5">
        <v>1550</v>
      </c>
      <c r="D195" s="5">
        <v>14200</v>
      </c>
      <c r="E195" s="2"/>
      <c r="F195" s="2"/>
      <c r="G195" s="2"/>
      <c r="H195" s="2"/>
      <c r="I195" s="2"/>
      <c r="J195" s="2"/>
      <c r="K195" s="2"/>
      <c r="L195" s="2"/>
      <c r="M195">
        <v>0.72199999999999998</v>
      </c>
      <c r="N195">
        <f t="shared" si="18"/>
        <v>0.58879321191091971</v>
      </c>
      <c r="O195" s="5">
        <v>1950</v>
      </c>
      <c r="P195">
        <f t="shared" si="16"/>
        <v>7.5755846515577927</v>
      </c>
    </row>
    <row r="196" spans="1:16" x14ac:dyDescent="0.35">
      <c r="A196" s="4">
        <v>59</v>
      </c>
      <c r="B196" s="4" t="s">
        <v>5</v>
      </c>
      <c r="C196" s="5">
        <v>1350</v>
      </c>
      <c r="D196" s="5">
        <v>12700</v>
      </c>
      <c r="F196" s="2"/>
      <c r="G196" s="2"/>
      <c r="H196" s="2"/>
      <c r="I196" s="2"/>
      <c r="J196" s="2"/>
      <c r="K196" s="2"/>
      <c r="L196" s="2"/>
      <c r="M196">
        <v>0.72599999999999998</v>
      </c>
      <c r="N196">
        <f t="shared" si="18"/>
        <v>0.6007597742493187</v>
      </c>
      <c r="O196" s="5">
        <v>1950</v>
      </c>
      <c r="P196">
        <f t="shared" si="16"/>
        <v>7.5755846515577927</v>
      </c>
    </row>
    <row r="197" spans="1:16" x14ac:dyDescent="0.35">
      <c r="A197" s="4">
        <v>61</v>
      </c>
      <c r="B197" s="4" t="s">
        <v>5</v>
      </c>
      <c r="C197" s="5">
        <v>1900</v>
      </c>
      <c r="D197" s="5">
        <v>17750</v>
      </c>
      <c r="F197" s="2"/>
      <c r="G197" s="2"/>
      <c r="H197" s="2"/>
      <c r="I197" s="2"/>
      <c r="J197" s="2"/>
      <c r="K197" s="2"/>
      <c r="L197" s="2"/>
      <c r="M197">
        <v>0.73</v>
      </c>
      <c r="N197">
        <f t="shared" si="18"/>
        <v>0.61281299101662734</v>
      </c>
      <c r="O197" s="5">
        <v>1950</v>
      </c>
      <c r="P197">
        <f t="shared" si="16"/>
        <v>7.5755846515577927</v>
      </c>
    </row>
    <row r="198" spans="1:16" x14ac:dyDescent="0.35">
      <c r="A198" s="4">
        <v>62</v>
      </c>
      <c r="B198" s="4" t="s">
        <v>5</v>
      </c>
      <c r="C198" s="5">
        <v>1950</v>
      </c>
      <c r="D198" s="5">
        <v>15300</v>
      </c>
      <c r="F198" s="2"/>
      <c r="G198" s="2"/>
      <c r="H198" s="2"/>
      <c r="I198" s="2"/>
      <c r="J198" s="2"/>
      <c r="K198" s="2"/>
      <c r="L198" s="2"/>
      <c r="M198">
        <v>0.73399999999999999</v>
      </c>
      <c r="N198">
        <f t="shared" si="18"/>
        <v>0.62495590349468755</v>
      </c>
      <c r="O198" s="5">
        <v>1950</v>
      </c>
      <c r="P198">
        <f t="shared" si="16"/>
        <v>7.5755846515577927</v>
      </c>
    </row>
    <row r="199" spans="1:16" x14ac:dyDescent="0.35">
      <c r="A199" s="4">
        <v>63</v>
      </c>
      <c r="B199" s="4" t="s">
        <v>5</v>
      </c>
      <c r="C199" s="5">
        <v>1500</v>
      </c>
      <c r="D199" s="5">
        <v>12700</v>
      </c>
      <c r="F199" s="2"/>
      <c r="G199" s="2"/>
      <c r="H199" s="2"/>
      <c r="I199" s="2"/>
      <c r="J199" s="2"/>
      <c r="K199" s="2"/>
      <c r="L199" s="2"/>
      <c r="M199">
        <v>0.73799999999999999</v>
      </c>
      <c r="N199">
        <f t="shared" si="18"/>
        <v>0.63719167450447467</v>
      </c>
      <c r="O199" s="5">
        <v>1950</v>
      </c>
      <c r="P199">
        <f t="shared" si="16"/>
        <v>7.5755846515577927</v>
      </c>
    </row>
    <row r="200" spans="1:16" x14ac:dyDescent="0.35">
      <c r="A200" s="4">
        <v>64</v>
      </c>
      <c r="B200" s="4" t="s">
        <v>5</v>
      </c>
      <c r="C200" s="5">
        <v>1950</v>
      </c>
      <c r="D200" s="5">
        <v>15100</v>
      </c>
      <c r="F200" s="2"/>
      <c r="G200" s="2"/>
      <c r="H200" s="2"/>
      <c r="I200" s="2"/>
      <c r="J200" s="2"/>
      <c r="K200" s="2"/>
      <c r="L200" s="2"/>
      <c r="M200">
        <v>0.74199999999999999</v>
      </c>
      <c r="N200">
        <f t="shared" si="18"/>
        <v>0.6495235958443254</v>
      </c>
      <c r="O200" s="5">
        <v>1950</v>
      </c>
      <c r="P200">
        <f t="shared" si="16"/>
        <v>7.5755846515577927</v>
      </c>
    </row>
    <row r="201" spans="1:16" x14ac:dyDescent="0.35">
      <c r="A201" s="4">
        <v>65</v>
      </c>
      <c r="B201" s="4" t="s">
        <v>5</v>
      </c>
      <c r="C201" s="5">
        <v>1650</v>
      </c>
      <c r="D201" s="5">
        <v>14600</v>
      </c>
      <c r="F201" s="2"/>
      <c r="G201" s="2"/>
      <c r="H201" s="2"/>
      <c r="I201" s="2"/>
      <c r="J201" s="2"/>
      <c r="K201" s="2"/>
      <c r="L201" s="2"/>
      <c r="M201">
        <v>0.746</v>
      </c>
      <c r="N201">
        <f t="shared" si="18"/>
        <v>0.66195509628816196</v>
      </c>
      <c r="O201" s="5">
        <v>1950</v>
      </c>
      <c r="P201">
        <f t="shared" si="16"/>
        <v>7.5755846515577927</v>
      </c>
    </row>
    <row r="202" spans="1:16" x14ac:dyDescent="0.35">
      <c r="A202" s="4">
        <v>66</v>
      </c>
      <c r="B202" s="4" t="s">
        <v>5</v>
      </c>
      <c r="C202" s="5">
        <v>1800</v>
      </c>
      <c r="D202" s="5">
        <v>13300</v>
      </c>
      <c r="F202" s="2"/>
      <c r="G202" s="2"/>
      <c r="H202" s="2"/>
      <c r="I202" s="2"/>
      <c r="J202" s="2"/>
      <c r="K202" s="2"/>
      <c r="L202" s="2"/>
      <c r="M202">
        <v>0.75</v>
      </c>
      <c r="N202">
        <f t="shared" si="18"/>
        <v>0.67448975019608193</v>
      </c>
      <c r="O202" s="5">
        <v>1950</v>
      </c>
      <c r="P202">
        <f t="shared" si="16"/>
        <v>7.5755846515577927</v>
      </c>
    </row>
    <row r="203" spans="1:16" x14ac:dyDescent="0.35">
      <c r="A203" s="4">
        <v>70</v>
      </c>
      <c r="B203" s="4" t="s">
        <v>5</v>
      </c>
      <c r="C203" s="5">
        <v>1450</v>
      </c>
      <c r="D203" s="5">
        <v>12100</v>
      </c>
      <c r="F203" s="2"/>
      <c r="G203" s="2"/>
      <c r="H203" s="2"/>
      <c r="I203" s="2"/>
      <c r="J203" s="2"/>
      <c r="K203" s="2"/>
      <c r="L203" s="2"/>
      <c r="M203">
        <v>0.754</v>
      </c>
      <c r="N203">
        <f t="shared" si="18"/>
        <v>0.68713128679546953</v>
      </c>
      <c r="O203" s="5">
        <v>1950</v>
      </c>
      <c r="P203">
        <f t="shared" si="16"/>
        <v>7.5755846515577927</v>
      </c>
    </row>
    <row r="204" spans="1:16" x14ac:dyDescent="0.35">
      <c r="A204" s="4">
        <v>73</v>
      </c>
      <c r="B204" s="4" t="s">
        <v>5</v>
      </c>
      <c r="C204" s="5">
        <v>2100</v>
      </c>
      <c r="D204" s="5">
        <v>15500</v>
      </c>
      <c r="F204" s="2"/>
      <c r="G204" s="2"/>
      <c r="H204" s="2"/>
      <c r="I204" s="2"/>
      <c r="J204" s="2"/>
      <c r="K204" s="2"/>
      <c r="L204" s="2"/>
      <c r="M204">
        <v>0.75800000000000001</v>
      </c>
      <c r="N204">
        <f t="shared" si="18"/>
        <v>0.69988360019734119</v>
      </c>
      <c r="O204" s="5">
        <v>1950</v>
      </c>
      <c r="P204">
        <f t="shared" si="16"/>
        <v>7.5755846515577927</v>
      </c>
    </row>
    <row r="205" spans="1:16" x14ac:dyDescent="0.35">
      <c r="A205" s="4">
        <v>74</v>
      </c>
      <c r="B205" s="4" t="s">
        <v>5</v>
      </c>
      <c r="C205" s="5">
        <v>2350</v>
      </c>
      <c r="D205" s="5">
        <v>19500</v>
      </c>
      <c r="F205" s="2"/>
      <c r="G205" s="2"/>
      <c r="H205" s="2"/>
      <c r="I205" s="2"/>
      <c r="J205" s="2"/>
      <c r="K205" s="2"/>
      <c r="L205" s="2"/>
      <c r="M205">
        <v>0.76200000000000001</v>
      </c>
      <c r="N205">
        <f t="shared" si="18"/>
        <v>0.71275076022004324</v>
      </c>
      <c r="O205" s="5">
        <v>2000</v>
      </c>
      <c r="P205">
        <f t="shared" si="16"/>
        <v>7.6009024595420822</v>
      </c>
    </row>
    <row r="206" spans="1:16" x14ac:dyDescent="0.35">
      <c r="A206" s="4">
        <v>76</v>
      </c>
      <c r="B206" s="4" t="s">
        <v>5</v>
      </c>
      <c r="C206" s="5">
        <v>1400</v>
      </c>
      <c r="D206" s="5">
        <v>12400</v>
      </c>
      <c r="F206" s="2"/>
      <c r="G206" s="2"/>
      <c r="H206" s="2"/>
      <c r="I206" s="2"/>
      <c r="J206" s="2"/>
      <c r="K206" s="2"/>
      <c r="L206" s="2"/>
      <c r="M206">
        <v>0.76600000000000001</v>
      </c>
      <c r="N206">
        <f t="shared" si="18"/>
        <v>0.72573702410080487</v>
      </c>
      <c r="O206" s="5">
        <v>2000</v>
      </c>
      <c r="P206">
        <f t="shared" si="16"/>
        <v>7.6009024595420822</v>
      </c>
    </row>
    <row r="207" spans="1:16" x14ac:dyDescent="0.35">
      <c r="A207" s="4">
        <v>77</v>
      </c>
      <c r="B207" s="4" t="s">
        <v>5</v>
      </c>
      <c r="C207" s="5">
        <v>1700</v>
      </c>
      <c r="D207" s="5">
        <v>14700</v>
      </c>
      <c r="M207">
        <v>0.77</v>
      </c>
      <c r="N207">
        <f t="shared" si="18"/>
        <v>0.73884684918521393</v>
      </c>
      <c r="O207" s="5">
        <v>2000</v>
      </c>
      <c r="P207">
        <f t="shared" si="16"/>
        <v>7.6009024595420822</v>
      </c>
    </row>
    <row r="208" spans="1:16" x14ac:dyDescent="0.35">
      <c r="A208" s="4">
        <v>78</v>
      </c>
      <c r="B208" s="4" t="s">
        <v>5</v>
      </c>
      <c r="C208" s="5">
        <v>1150</v>
      </c>
      <c r="D208" s="5">
        <v>9450</v>
      </c>
      <c r="M208">
        <v>0.77400000000000002</v>
      </c>
      <c r="N208">
        <f t="shared" si="18"/>
        <v>0.75208490669549144</v>
      </c>
      <c r="O208" s="5">
        <v>2000</v>
      </c>
      <c r="P208">
        <f t="shared" ref="P208:P264" si="19">LN(O208)</f>
        <v>7.6009024595420822</v>
      </c>
    </row>
    <row r="209" spans="1:16" x14ac:dyDescent="0.35">
      <c r="A209" s="4">
        <v>79</v>
      </c>
      <c r="B209" s="4" t="s">
        <v>5</v>
      </c>
      <c r="C209" s="5">
        <v>1250</v>
      </c>
      <c r="D209" s="5">
        <v>12500</v>
      </c>
      <c r="M209">
        <v>0.77800000000000002</v>
      </c>
      <c r="N209">
        <f t="shared" ref="N209:N264" si="20">_xlfn.NORM.S.INV(M209)</f>
        <v>0.76545609669087822</v>
      </c>
      <c r="O209" s="5">
        <v>2000</v>
      </c>
      <c r="P209">
        <f t="shared" si="19"/>
        <v>7.6009024595420822</v>
      </c>
    </row>
    <row r="210" spans="1:16" x14ac:dyDescent="0.35">
      <c r="A210" s="4">
        <v>83</v>
      </c>
      <c r="B210" s="4" t="s">
        <v>5</v>
      </c>
      <c r="C210" s="5">
        <v>1800</v>
      </c>
      <c r="D210" s="5">
        <v>14900</v>
      </c>
      <c r="M210">
        <v>0.78200000000000003</v>
      </c>
      <c r="N210">
        <f t="shared" si="20"/>
        <v>0.77896556434754571</v>
      </c>
      <c r="O210" s="5">
        <v>2050</v>
      </c>
      <c r="P210">
        <f t="shared" si="19"/>
        <v>7.6255950721324535</v>
      </c>
    </row>
    <row r="211" spans="1:16" x14ac:dyDescent="0.35">
      <c r="A211" s="4">
        <v>85</v>
      </c>
      <c r="B211" s="4" t="s">
        <v>5</v>
      </c>
      <c r="C211" s="5">
        <v>1650</v>
      </c>
      <c r="D211" s="5">
        <v>13500</v>
      </c>
      <c r="M211">
        <v>0.78600000000000003</v>
      </c>
      <c r="N211">
        <f t="shared" si="20"/>
        <v>0.79261871770171222</v>
      </c>
      <c r="O211" s="5">
        <v>2050</v>
      </c>
      <c r="P211">
        <f t="shared" si="19"/>
        <v>7.6255950721324535</v>
      </c>
    </row>
    <row r="212" spans="1:16" x14ac:dyDescent="0.35">
      <c r="A212" s="4">
        <v>86</v>
      </c>
      <c r="B212" s="4" t="s">
        <v>5</v>
      </c>
      <c r="C212" s="5">
        <v>2050</v>
      </c>
      <c r="D212" s="5">
        <v>17750</v>
      </c>
      <c r="M212">
        <v>0.79</v>
      </c>
      <c r="N212">
        <f t="shared" si="20"/>
        <v>0.80642124701824058</v>
      </c>
      <c r="O212" s="5">
        <v>2050</v>
      </c>
      <c r="P212">
        <f t="shared" si="19"/>
        <v>7.6255950721324535</v>
      </c>
    </row>
    <row r="213" spans="1:16" x14ac:dyDescent="0.35">
      <c r="A213" s="4">
        <v>87</v>
      </c>
      <c r="B213" s="4" t="s">
        <v>5</v>
      </c>
      <c r="C213" s="5">
        <v>2400</v>
      </c>
      <c r="D213" s="5">
        <v>20000</v>
      </c>
      <c r="M213">
        <v>0.79400000000000004</v>
      </c>
      <c r="N213">
        <f t="shared" si="20"/>
        <v>0.82037914596846162</v>
      </c>
      <c r="O213" s="5">
        <v>2050</v>
      </c>
      <c r="P213">
        <f t="shared" si="19"/>
        <v>7.6255950721324535</v>
      </c>
    </row>
    <row r="214" spans="1:16" x14ac:dyDescent="0.35">
      <c r="A214" s="4">
        <v>89</v>
      </c>
      <c r="B214" s="4" t="s">
        <v>5</v>
      </c>
      <c r="C214" s="5">
        <v>1050</v>
      </c>
      <c r="D214" s="5">
        <v>10400</v>
      </c>
      <c r="M214">
        <v>0.79800000000000004</v>
      </c>
      <c r="N214">
        <f t="shared" si="20"/>
        <v>0.83449873482574077</v>
      </c>
      <c r="O214" s="5">
        <v>2050</v>
      </c>
      <c r="P214">
        <f t="shared" si="19"/>
        <v>7.6255950721324535</v>
      </c>
    </row>
    <row r="215" spans="1:16" x14ac:dyDescent="0.35">
      <c r="A215" s="4">
        <v>91</v>
      </c>
      <c r="B215" s="4" t="s">
        <v>5</v>
      </c>
      <c r="C215" s="5">
        <v>1300</v>
      </c>
      <c r="D215" s="5">
        <v>12100</v>
      </c>
      <c r="M215">
        <v>0.80200000000000005</v>
      </c>
      <c r="N215">
        <f t="shared" si="20"/>
        <v>0.84878668591596729</v>
      </c>
      <c r="O215" s="5">
        <v>2050</v>
      </c>
      <c r="P215">
        <f t="shared" si="19"/>
        <v>7.6255950721324535</v>
      </c>
    </row>
    <row r="216" spans="1:16" x14ac:dyDescent="0.35">
      <c r="A216" s="4">
        <v>92</v>
      </c>
      <c r="B216" s="4" t="s">
        <v>5</v>
      </c>
      <c r="C216" s="5">
        <v>1750</v>
      </c>
      <c r="D216" s="5">
        <v>12400</v>
      </c>
      <c r="M216">
        <v>0.80600000000000005</v>
      </c>
      <c r="N216">
        <f t="shared" si="20"/>
        <v>0.86325005159342083</v>
      </c>
      <c r="O216" s="5">
        <v>2050</v>
      </c>
      <c r="P216">
        <f t="shared" si="19"/>
        <v>7.6255950721324535</v>
      </c>
    </row>
    <row r="217" spans="1:16" x14ac:dyDescent="0.35">
      <c r="A217" s="4">
        <v>93</v>
      </c>
      <c r="B217" s="4" t="s">
        <v>5</v>
      </c>
      <c r="C217" s="5">
        <v>2050</v>
      </c>
      <c r="D217" s="5">
        <v>15500</v>
      </c>
      <c r="M217">
        <v>0.81</v>
      </c>
      <c r="N217">
        <f t="shared" si="20"/>
        <v>0.87789629505122857</v>
      </c>
      <c r="O217" s="5">
        <v>2050</v>
      </c>
      <c r="P217">
        <f t="shared" si="19"/>
        <v>7.6255950721324535</v>
      </c>
    </row>
    <row r="218" spans="1:16" x14ac:dyDescent="0.35">
      <c r="A218" s="4">
        <v>95</v>
      </c>
      <c r="B218" s="4" t="s">
        <v>5</v>
      </c>
      <c r="C218" s="5">
        <v>1450</v>
      </c>
      <c r="D218" s="5">
        <v>12100</v>
      </c>
      <c r="M218">
        <v>0.81399999999999995</v>
      </c>
      <c r="N218">
        <f t="shared" si="20"/>
        <v>0.8927333243208565</v>
      </c>
      <c r="O218" s="5">
        <v>2050</v>
      </c>
      <c r="P218">
        <f t="shared" si="19"/>
        <v>7.6255950721324535</v>
      </c>
    </row>
    <row r="219" spans="1:16" x14ac:dyDescent="0.35">
      <c r="A219" s="4">
        <v>96</v>
      </c>
      <c r="B219" s="4" t="s">
        <v>5</v>
      </c>
      <c r="C219" s="5">
        <v>2450</v>
      </c>
      <c r="D219" s="5">
        <v>20000</v>
      </c>
      <c r="M219">
        <v>0.81799999999999995</v>
      </c>
      <c r="N219">
        <f t="shared" si="20"/>
        <v>0.90776952986805526</v>
      </c>
      <c r="O219" s="5">
        <v>2100</v>
      </c>
      <c r="P219">
        <f t="shared" si="19"/>
        <v>7.6496926237115144</v>
      </c>
    </row>
    <row r="220" spans="1:16" x14ac:dyDescent="0.35">
      <c r="A220" s="4">
        <v>97</v>
      </c>
      <c r="B220" s="4" t="s">
        <v>5</v>
      </c>
      <c r="C220" s="5">
        <v>2350</v>
      </c>
      <c r="D220" s="5">
        <v>17750</v>
      </c>
      <c r="M220">
        <v>0.82199999999999995</v>
      </c>
      <c r="N220">
        <f t="shared" si="20"/>
        <v>0.92301382625497874</v>
      </c>
      <c r="O220" s="5">
        <v>2100</v>
      </c>
      <c r="P220">
        <f t="shared" si="19"/>
        <v>7.6496926237115144</v>
      </c>
    </row>
    <row r="221" spans="1:16" x14ac:dyDescent="0.35">
      <c r="A221" s="4">
        <v>98</v>
      </c>
      <c r="B221" s="4" t="s">
        <v>5</v>
      </c>
      <c r="C221" s="5">
        <v>1500</v>
      </c>
      <c r="D221" s="5">
        <v>12400</v>
      </c>
      <c r="M221">
        <v>0.82599999999999996</v>
      </c>
      <c r="N221">
        <f t="shared" si="20"/>
        <v>0.93847569841156686</v>
      </c>
      <c r="O221" s="5">
        <v>2100</v>
      </c>
      <c r="P221">
        <f t="shared" si="19"/>
        <v>7.6496926237115144</v>
      </c>
    </row>
    <row r="222" spans="1:16" x14ac:dyDescent="0.35">
      <c r="A222" s="4">
        <v>99</v>
      </c>
      <c r="B222" s="4" t="s">
        <v>5</v>
      </c>
      <c r="C222" s="5">
        <v>1100</v>
      </c>
      <c r="D222" s="5">
        <v>11150</v>
      </c>
      <c r="M222">
        <v>0.83</v>
      </c>
      <c r="N222">
        <f t="shared" si="20"/>
        <v>0.95416525314619549</v>
      </c>
      <c r="O222" s="5">
        <v>2100</v>
      </c>
      <c r="P222">
        <f t="shared" si="19"/>
        <v>7.6496926237115144</v>
      </c>
    </row>
    <row r="223" spans="1:16" x14ac:dyDescent="0.35">
      <c r="A223" s="4">
        <v>100</v>
      </c>
      <c r="B223" s="4" t="s">
        <v>5</v>
      </c>
      <c r="C223" s="5">
        <v>1700</v>
      </c>
      <c r="D223" s="5">
        <v>16300</v>
      </c>
      <c r="M223">
        <v>0.83399999999999996</v>
      </c>
      <c r="N223">
        <f t="shared" si="20"/>
        <v>0.9700932766287379</v>
      </c>
      <c r="O223" s="5">
        <v>2100</v>
      </c>
      <c r="P223">
        <f t="shared" si="19"/>
        <v>7.6496926237115144</v>
      </c>
    </row>
    <row r="224" spans="1:16" x14ac:dyDescent="0.35">
      <c r="A224" s="4">
        <v>101</v>
      </c>
      <c r="B224" s="4" t="s">
        <v>5</v>
      </c>
      <c r="C224" s="5">
        <v>1500</v>
      </c>
      <c r="D224" s="5">
        <v>14000</v>
      </c>
      <c r="M224">
        <v>0.83799999999999997</v>
      </c>
      <c r="N224">
        <f t="shared" si="20"/>
        <v>0.98627129870223729</v>
      </c>
      <c r="O224" s="5">
        <v>2150</v>
      </c>
      <c r="P224">
        <f t="shared" si="19"/>
        <v>7.6732231211217083</v>
      </c>
    </row>
    <row r="225" spans="1:16" x14ac:dyDescent="0.35">
      <c r="A225" s="4">
        <v>102</v>
      </c>
      <c r="B225" s="4" t="s">
        <v>5</v>
      </c>
      <c r="C225" s="5">
        <v>2000</v>
      </c>
      <c r="D225" s="5">
        <v>14300</v>
      </c>
      <c r="M225">
        <v>0.84199999999999997</v>
      </c>
      <c r="N225">
        <f t="shared" si="20"/>
        <v>1.0027116650265504</v>
      </c>
      <c r="O225" s="5">
        <v>2150</v>
      </c>
      <c r="P225">
        <f t="shared" si="19"/>
        <v>7.6732231211217083</v>
      </c>
    </row>
    <row r="226" spans="1:16" x14ac:dyDescent="0.35">
      <c r="A226" s="4">
        <v>103</v>
      </c>
      <c r="B226" s="4" t="s">
        <v>5</v>
      </c>
      <c r="C226" s="5">
        <v>1950</v>
      </c>
      <c r="D226" s="5">
        <v>16900</v>
      </c>
      <c r="M226">
        <v>0.84599999999999997</v>
      </c>
      <c r="N226">
        <f t="shared" si="20"/>
        <v>1.0194276182343693</v>
      </c>
      <c r="O226" s="5">
        <v>2150</v>
      </c>
      <c r="P226">
        <f t="shared" si="19"/>
        <v>7.6732231211217083</v>
      </c>
    </row>
    <row r="227" spans="1:16" x14ac:dyDescent="0.35">
      <c r="A227" s="4">
        <v>107</v>
      </c>
      <c r="B227" s="4" t="s">
        <v>5</v>
      </c>
      <c r="C227" s="5">
        <v>1900</v>
      </c>
      <c r="D227" s="5">
        <v>14400</v>
      </c>
      <c r="M227">
        <v>0.85</v>
      </c>
      <c r="N227">
        <f t="shared" si="20"/>
        <v>1.0364333894937898</v>
      </c>
      <c r="O227" s="5">
        <v>2150</v>
      </c>
      <c r="P227">
        <f t="shared" si="19"/>
        <v>7.6732231211217083</v>
      </c>
    </row>
    <row r="228" spans="1:16" x14ac:dyDescent="0.35">
      <c r="A228" s="4">
        <v>108</v>
      </c>
      <c r="B228" s="4" t="s">
        <v>5</v>
      </c>
      <c r="C228" s="5">
        <v>1700</v>
      </c>
      <c r="D228" s="5">
        <v>14700</v>
      </c>
      <c r="M228">
        <v>0.85399999999999998</v>
      </c>
      <c r="N228">
        <f t="shared" si="20"/>
        <v>1.0537443021306669</v>
      </c>
      <c r="O228" s="5">
        <v>2150</v>
      </c>
      <c r="P228">
        <f t="shared" si="19"/>
        <v>7.6732231211217083</v>
      </c>
    </row>
    <row r="229" spans="1:16" x14ac:dyDescent="0.35">
      <c r="A229" s="4">
        <v>109</v>
      </c>
      <c r="B229" s="4" t="s">
        <v>5</v>
      </c>
      <c r="C229" s="5">
        <v>1650</v>
      </c>
      <c r="D229" s="5">
        <v>13900</v>
      </c>
      <c r="M229">
        <v>0.85799999999999998</v>
      </c>
      <c r="N229">
        <f t="shared" si="20"/>
        <v>1.0713768892802134</v>
      </c>
      <c r="O229" s="5">
        <v>2150</v>
      </c>
      <c r="P229">
        <f t="shared" si="19"/>
        <v>7.6732231211217083</v>
      </c>
    </row>
    <row r="230" spans="1:16" x14ac:dyDescent="0.35">
      <c r="A230" s="4">
        <v>110</v>
      </c>
      <c r="B230" s="4" t="s">
        <v>5</v>
      </c>
      <c r="C230" s="5">
        <v>2050</v>
      </c>
      <c r="D230" s="5">
        <v>13400</v>
      </c>
      <c r="M230">
        <v>0.86199999999999999</v>
      </c>
      <c r="N230">
        <f t="shared" si="20"/>
        <v>1.0893490279242772</v>
      </c>
      <c r="O230" s="5">
        <v>2150</v>
      </c>
      <c r="P230">
        <f t="shared" si="19"/>
        <v>7.6732231211217083</v>
      </c>
    </row>
    <row r="231" spans="1:16" x14ac:dyDescent="0.35">
      <c r="A231" s="4">
        <v>111</v>
      </c>
      <c r="B231" s="4" t="s">
        <v>5</v>
      </c>
      <c r="C231" s="5">
        <v>1950</v>
      </c>
      <c r="D231" s="5">
        <v>17500</v>
      </c>
      <c r="M231">
        <v>0.86599999999999999</v>
      </c>
      <c r="N231">
        <f t="shared" si="20"/>
        <v>1.1076800921478009</v>
      </c>
      <c r="O231" s="5">
        <v>2150</v>
      </c>
      <c r="P231">
        <f t="shared" si="19"/>
        <v>7.6732231211217083</v>
      </c>
    </row>
    <row r="232" spans="1:16" x14ac:dyDescent="0.35">
      <c r="A232" s="4">
        <v>114</v>
      </c>
      <c r="B232" s="4" t="s">
        <v>5</v>
      </c>
      <c r="C232" s="5">
        <v>1550</v>
      </c>
      <c r="D232" s="5">
        <v>12400</v>
      </c>
      <c r="M232">
        <v>0.87</v>
      </c>
      <c r="N232">
        <f t="shared" si="20"/>
        <v>1.1263911290388013</v>
      </c>
      <c r="O232" s="5">
        <v>2150</v>
      </c>
      <c r="P232">
        <f t="shared" si="19"/>
        <v>7.6732231211217083</v>
      </c>
    </row>
    <row r="233" spans="1:16" x14ac:dyDescent="0.35">
      <c r="A233" s="4">
        <v>115</v>
      </c>
      <c r="B233" s="4" t="s">
        <v>5</v>
      </c>
      <c r="C233" s="5">
        <v>2050</v>
      </c>
      <c r="D233" s="5">
        <v>16400</v>
      </c>
      <c r="M233">
        <v>0.874</v>
      </c>
      <c r="N233">
        <f t="shared" si="20"/>
        <v>1.1455050613926971</v>
      </c>
      <c r="O233" s="5">
        <v>2150</v>
      </c>
      <c r="P233">
        <f t="shared" si="19"/>
        <v>7.6732231211217083</v>
      </c>
    </row>
    <row r="234" spans="1:16" x14ac:dyDescent="0.35">
      <c r="A234" s="4">
        <v>121</v>
      </c>
      <c r="B234" s="4" t="s">
        <v>5</v>
      </c>
      <c r="C234" s="5">
        <v>1000</v>
      </c>
      <c r="D234" s="5">
        <v>11000</v>
      </c>
      <c r="M234">
        <v>0.878</v>
      </c>
      <c r="N234">
        <f t="shared" si="20"/>
        <v>1.1650469223056026</v>
      </c>
      <c r="O234" s="5">
        <v>2150</v>
      </c>
      <c r="P234">
        <f t="shared" si="19"/>
        <v>7.6732231211217083</v>
      </c>
    </row>
    <row r="235" spans="1:16" x14ac:dyDescent="0.35">
      <c r="A235" s="4">
        <v>123</v>
      </c>
      <c r="B235" s="4" t="s">
        <v>5</v>
      </c>
      <c r="C235" s="5">
        <v>1550</v>
      </c>
      <c r="D235" s="5">
        <v>13400</v>
      </c>
      <c r="M235">
        <v>0.88200000000000001</v>
      </c>
      <c r="N235">
        <f t="shared" si="20"/>
        <v>1.1850441279078103</v>
      </c>
      <c r="O235" s="5">
        <v>2200</v>
      </c>
      <c r="P235">
        <f t="shared" si="19"/>
        <v>7.696212639346407</v>
      </c>
    </row>
    <row r="236" spans="1:16" x14ac:dyDescent="0.35">
      <c r="A236" s="4">
        <v>125</v>
      </c>
      <c r="B236" s="4" t="s">
        <v>5</v>
      </c>
      <c r="C236" s="5">
        <v>1450</v>
      </c>
      <c r="D236" s="5">
        <v>12200</v>
      </c>
      <c r="M236">
        <v>0.88600000000000001</v>
      </c>
      <c r="N236">
        <f t="shared" si="20"/>
        <v>1.205526795972518</v>
      </c>
      <c r="O236" s="5">
        <v>2200</v>
      </c>
      <c r="P236">
        <f t="shared" si="19"/>
        <v>7.696212639346407</v>
      </c>
    </row>
    <row r="237" spans="1:16" x14ac:dyDescent="0.35">
      <c r="A237" s="4">
        <v>132</v>
      </c>
      <c r="B237" s="4" t="s">
        <v>5</v>
      </c>
      <c r="C237" s="5">
        <v>1600</v>
      </c>
      <c r="D237" s="5">
        <v>13400</v>
      </c>
      <c r="M237">
        <v>0.89</v>
      </c>
      <c r="N237">
        <f t="shared" si="20"/>
        <v>1.2265281200366105</v>
      </c>
      <c r="O237" s="5">
        <v>2200</v>
      </c>
      <c r="P237">
        <f t="shared" si="19"/>
        <v>7.696212639346407</v>
      </c>
    </row>
    <row r="238" spans="1:16" x14ac:dyDescent="0.35">
      <c r="A238" s="4">
        <v>134</v>
      </c>
      <c r="B238" s="4" t="s">
        <v>5</v>
      </c>
      <c r="C238" s="5">
        <v>2600</v>
      </c>
      <c r="D238" s="5">
        <v>21000</v>
      </c>
      <c r="M238">
        <v>0.89400000000000002</v>
      </c>
      <c r="N238">
        <f t="shared" si="20"/>
        <v>1.248084811127548</v>
      </c>
      <c r="O238" s="5">
        <v>2250</v>
      </c>
      <c r="P238">
        <f t="shared" si="19"/>
        <v>7.718685495198466</v>
      </c>
    </row>
    <row r="239" spans="1:16" x14ac:dyDescent="0.35">
      <c r="A239" s="4">
        <v>136</v>
      </c>
      <c r="B239" s="4" t="s">
        <v>5</v>
      </c>
      <c r="C239" s="5">
        <v>1850</v>
      </c>
      <c r="D239" s="5">
        <v>14500</v>
      </c>
      <c r="M239">
        <v>0.89800000000000002</v>
      </c>
      <c r="N239">
        <f t="shared" si="20"/>
        <v>1.2702376223931489</v>
      </c>
      <c r="O239" s="5">
        <v>2250</v>
      </c>
      <c r="P239">
        <f t="shared" si="19"/>
        <v>7.718685495198466</v>
      </c>
    </row>
    <row r="240" spans="1:16" x14ac:dyDescent="0.35">
      <c r="A240" s="4">
        <v>139</v>
      </c>
      <c r="B240" s="4" t="s">
        <v>5</v>
      </c>
      <c r="C240" s="5">
        <v>1700</v>
      </c>
      <c r="D240" s="5">
        <v>12300</v>
      </c>
      <c r="M240">
        <v>0.90200000000000002</v>
      </c>
      <c r="N240">
        <f t="shared" si="20"/>
        <v>1.293031976144243</v>
      </c>
      <c r="O240" s="5">
        <v>2250</v>
      </c>
      <c r="P240">
        <f t="shared" si="19"/>
        <v>7.718685495198466</v>
      </c>
    </row>
    <row r="241" spans="1:16" x14ac:dyDescent="0.35">
      <c r="A241" s="4">
        <v>140</v>
      </c>
      <c r="B241" s="4" t="s">
        <v>5</v>
      </c>
      <c r="C241" s="5">
        <v>1500</v>
      </c>
      <c r="D241" s="5">
        <v>14300</v>
      </c>
      <c r="M241">
        <v>0.90600000000000003</v>
      </c>
      <c r="N241">
        <f t="shared" si="20"/>
        <v>1.316518718418261</v>
      </c>
      <c r="O241" s="5">
        <v>2300</v>
      </c>
      <c r="P241">
        <f t="shared" si="19"/>
        <v>7.7406644019172415</v>
      </c>
    </row>
    <row r="242" spans="1:16" x14ac:dyDescent="0.35">
      <c r="A242" s="4">
        <v>143</v>
      </c>
      <c r="B242" s="4" t="s">
        <v>5</v>
      </c>
      <c r="C242" s="5">
        <v>1650</v>
      </c>
      <c r="D242" s="5">
        <v>13400</v>
      </c>
      <c r="M242">
        <v>0.91</v>
      </c>
      <c r="N242">
        <f t="shared" si="20"/>
        <v>1.3407550336902161</v>
      </c>
      <c r="O242" s="5">
        <v>2300</v>
      </c>
      <c r="P242">
        <f t="shared" si="19"/>
        <v>7.7406644019172415</v>
      </c>
    </row>
    <row r="243" spans="1:16" x14ac:dyDescent="0.35">
      <c r="A243" s="4">
        <v>144</v>
      </c>
      <c r="B243" s="4" t="s">
        <v>5</v>
      </c>
      <c r="C243" s="5">
        <v>1450</v>
      </c>
      <c r="D243" s="5">
        <v>10650</v>
      </c>
      <c r="M243">
        <v>0.91400000000000003</v>
      </c>
      <c r="N243">
        <f t="shared" si="20"/>
        <v>1.3658055625722731</v>
      </c>
      <c r="O243" s="5">
        <v>2300</v>
      </c>
      <c r="P243">
        <f t="shared" si="19"/>
        <v>7.7406644019172415</v>
      </c>
    </row>
    <row r="244" spans="1:16" x14ac:dyDescent="0.35">
      <c r="A244" s="4">
        <v>146</v>
      </c>
      <c r="B244" s="4" t="s">
        <v>5</v>
      </c>
      <c r="C244" s="5">
        <v>2100</v>
      </c>
      <c r="D244" s="5">
        <v>16100</v>
      </c>
      <c r="M244">
        <v>0.91800000000000004</v>
      </c>
      <c r="N244">
        <f t="shared" si="20"/>
        <v>1.3917437793963261</v>
      </c>
      <c r="O244" s="5">
        <v>2350</v>
      </c>
      <c r="P244">
        <f t="shared" si="19"/>
        <v>7.7621706071382048</v>
      </c>
    </row>
    <row r="245" spans="1:16" x14ac:dyDescent="0.35">
      <c r="A245" s="4">
        <v>147</v>
      </c>
      <c r="B245" s="4" t="s">
        <v>5</v>
      </c>
      <c r="C245" s="5">
        <v>1300</v>
      </c>
      <c r="D245" s="5">
        <v>12800</v>
      </c>
      <c r="M245">
        <v>0.92200000000000004</v>
      </c>
      <c r="N245">
        <f t="shared" si="20"/>
        <v>1.4186537061727382</v>
      </c>
      <c r="O245" s="5">
        <v>2350</v>
      </c>
      <c r="P245">
        <f t="shared" si="19"/>
        <v>7.7621706071382048</v>
      </c>
    </row>
    <row r="246" spans="1:16" x14ac:dyDescent="0.35">
      <c r="A246" s="4">
        <v>148</v>
      </c>
      <c r="B246" s="4" t="s">
        <v>5</v>
      </c>
      <c r="C246" s="5">
        <v>2750</v>
      </c>
      <c r="D246" s="5">
        <v>19250</v>
      </c>
      <c r="M246">
        <v>0.92600000000000005</v>
      </c>
      <c r="N246">
        <f t="shared" si="20"/>
        <v>1.4466320671589787</v>
      </c>
      <c r="O246" s="5">
        <v>2350</v>
      </c>
      <c r="P246">
        <f t="shared" si="19"/>
        <v>7.7621706071382048</v>
      </c>
    </row>
    <row r="247" spans="1:16" x14ac:dyDescent="0.35">
      <c r="A247" s="4">
        <v>150</v>
      </c>
      <c r="B247" s="4" t="s">
        <v>5</v>
      </c>
      <c r="C247" s="5">
        <v>1800</v>
      </c>
      <c r="D247" s="5">
        <v>13400</v>
      </c>
      <c r="M247">
        <v>0.93</v>
      </c>
      <c r="N247">
        <f t="shared" si="20"/>
        <v>1.4757910281791713</v>
      </c>
      <c r="O247" s="5">
        <v>2350</v>
      </c>
      <c r="P247">
        <f t="shared" si="19"/>
        <v>7.7621706071382048</v>
      </c>
    </row>
    <row r="248" spans="1:16" x14ac:dyDescent="0.35">
      <c r="A248" s="4">
        <v>151</v>
      </c>
      <c r="B248" s="4" t="s">
        <v>5</v>
      </c>
      <c r="C248" s="5">
        <v>1200</v>
      </c>
      <c r="D248" s="5">
        <v>11950</v>
      </c>
      <c r="M248">
        <v>0.93400000000000005</v>
      </c>
      <c r="N248">
        <f t="shared" si="20"/>
        <v>1.5062617232782449</v>
      </c>
      <c r="O248" s="5">
        <v>2400</v>
      </c>
      <c r="P248">
        <f t="shared" si="19"/>
        <v>7.7832240163360371</v>
      </c>
    </row>
    <row r="249" spans="1:16" x14ac:dyDescent="0.35">
      <c r="A249" s="4">
        <v>153</v>
      </c>
      <c r="B249" s="4" t="s">
        <v>5</v>
      </c>
      <c r="C249" s="5">
        <v>1700</v>
      </c>
      <c r="D249" s="5">
        <v>13600</v>
      </c>
      <c r="M249">
        <v>0.93799999999999994</v>
      </c>
      <c r="N249">
        <f t="shared" si="20"/>
        <v>1.5381988585840638</v>
      </c>
      <c r="O249" s="5">
        <v>2400</v>
      </c>
      <c r="P249">
        <f t="shared" si="19"/>
        <v>7.7832240163360371</v>
      </c>
    </row>
    <row r="250" spans="1:16" x14ac:dyDescent="0.35">
      <c r="A250" s="4">
        <v>154</v>
      </c>
      <c r="B250" s="4" t="s">
        <v>5</v>
      </c>
      <c r="C250" s="5">
        <v>2350</v>
      </c>
      <c r="D250" s="5">
        <v>19250</v>
      </c>
      <c r="M250">
        <v>0.94199999999999995</v>
      </c>
      <c r="N250">
        <f t="shared" si="20"/>
        <v>1.571786816509859</v>
      </c>
      <c r="O250" s="5">
        <v>2450</v>
      </c>
      <c r="P250">
        <f t="shared" si="19"/>
        <v>7.8038433035387724</v>
      </c>
    </row>
    <row r="251" spans="1:16" x14ac:dyDescent="0.35">
      <c r="A251" s="4">
        <v>155</v>
      </c>
      <c r="B251" s="4" t="s">
        <v>5</v>
      </c>
      <c r="C251" s="5">
        <v>1550</v>
      </c>
      <c r="D251" s="5">
        <v>14500</v>
      </c>
      <c r="M251">
        <v>0.94599999999999995</v>
      </c>
      <c r="N251">
        <f t="shared" si="20"/>
        <v>1.6072478919002178</v>
      </c>
      <c r="O251" s="5">
        <v>2450</v>
      </c>
      <c r="P251">
        <f t="shared" si="19"/>
        <v>7.8038433035387724</v>
      </c>
    </row>
    <row r="252" spans="1:16" x14ac:dyDescent="0.35">
      <c r="A252" s="4">
        <v>156</v>
      </c>
      <c r="B252" s="4" t="s">
        <v>5</v>
      </c>
      <c r="C252" s="5">
        <v>2150</v>
      </c>
      <c r="D252" s="5">
        <v>18250</v>
      </c>
      <c r="M252">
        <v>0.95</v>
      </c>
      <c r="N252">
        <f t="shared" si="20"/>
        <v>1.6448536269514715</v>
      </c>
      <c r="O252" s="5">
        <v>2500</v>
      </c>
      <c r="P252">
        <f t="shared" si="19"/>
        <v>7.8240460108562919</v>
      </c>
    </row>
    <row r="253" spans="1:16" x14ac:dyDescent="0.35">
      <c r="A253" s="4">
        <v>158</v>
      </c>
      <c r="B253" s="4" t="s">
        <v>5</v>
      </c>
      <c r="C253" s="5">
        <v>1900</v>
      </c>
      <c r="D253" s="5">
        <v>14300</v>
      </c>
      <c r="M253">
        <v>0.95399999999999996</v>
      </c>
      <c r="N253">
        <f t="shared" si="20"/>
        <v>1.6849407678719139</v>
      </c>
      <c r="O253" s="5">
        <v>2500</v>
      </c>
      <c r="P253">
        <f t="shared" si="19"/>
        <v>7.8240460108562919</v>
      </c>
    </row>
    <row r="254" spans="1:16" x14ac:dyDescent="0.35">
      <c r="A254" s="4">
        <v>160</v>
      </c>
      <c r="B254" s="4" t="s">
        <v>5</v>
      </c>
      <c r="C254" s="5">
        <v>1350</v>
      </c>
      <c r="D254" s="5">
        <v>12000</v>
      </c>
      <c r="M254">
        <v>0.95799999999999996</v>
      </c>
      <c r="N254">
        <f t="shared" si="20"/>
        <v>1.727934322388418</v>
      </c>
      <c r="O254" s="5">
        <v>2500</v>
      </c>
      <c r="P254">
        <f t="shared" si="19"/>
        <v>7.8240460108562919</v>
      </c>
    </row>
    <row r="255" spans="1:16" x14ac:dyDescent="0.35">
      <c r="A255" s="4">
        <v>161</v>
      </c>
      <c r="B255" s="4" t="s">
        <v>5</v>
      </c>
      <c r="C255" s="5">
        <v>2600</v>
      </c>
      <c r="D255" s="5">
        <v>21000</v>
      </c>
      <c r="M255">
        <v>0.96199999999999997</v>
      </c>
      <c r="N255">
        <f t="shared" si="20"/>
        <v>1.7743819103449567</v>
      </c>
      <c r="O255" s="5">
        <v>2600</v>
      </c>
      <c r="P255">
        <f t="shared" si="19"/>
        <v>7.8632667240095735</v>
      </c>
    </row>
    <row r="256" spans="1:16" x14ac:dyDescent="0.35">
      <c r="A256" s="4">
        <v>162</v>
      </c>
      <c r="B256" s="4" t="s">
        <v>5</v>
      </c>
      <c r="C256" s="5">
        <v>2150</v>
      </c>
      <c r="D256" s="5">
        <v>14500</v>
      </c>
      <c r="M256">
        <v>0.96599999999999997</v>
      </c>
      <c r="N256">
        <f t="shared" si="20"/>
        <v>1.8250068211464028</v>
      </c>
      <c r="O256" s="5">
        <v>2600</v>
      </c>
      <c r="P256">
        <f t="shared" si="19"/>
        <v>7.8632667240095735</v>
      </c>
    </row>
    <row r="257" spans="1:16" x14ac:dyDescent="0.35">
      <c r="A257" s="4">
        <v>165</v>
      </c>
      <c r="B257" s="4" t="s">
        <v>5</v>
      </c>
      <c r="C257" s="5">
        <v>1550</v>
      </c>
      <c r="D257" s="5">
        <v>11850</v>
      </c>
      <c r="M257">
        <v>0.97</v>
      </c>
      <c r="N257">
        <f t="shared" si="20"/>
        <v>1.8807936081512504</v>
      </c>
      <c r="O257" s="5">
        <v>2600</v>
      </c>
      <c r="P257">
        <f t="shared" si="19"/>
        <v>7.8632667240095735</v>
      </c>
    </row>
    <row r="258" spans="1:16" x14ac:dyDescent="0.35">
      <c r="A258" s="4">
        <v>166</v>
      </c>
      <c r="B258" s="4" t="s">
        <v>5</v>
      </c>
      <c r="C258" s="5">
        <v>1150</v>
      </c>
      <c r="D258" s="5">
        <v>10750</v>
      </c>
      <c r="M258">
        <v>0.97399999999999998</v>
      </c>
      <c r="N258">
        <f t="shared" si="20"/>
        <v>1.9431337511050664</v>
      </c>
      <c r="O258" s="5">
        <v>2650</v>
      </c>
      <c r="P258">
        <f t="shared" si="19"/>
        <v>7.8823149189802679</v>
      </c>
    </row>
    <row r="259" spans="1:16" x14ac:dyDescent="0.35">
      <c r="A259" s="4">
        <v>167</v>
      </c>
      <c r="B259" s="4" t="s">
        <v>5</v>
      </c>
      <c r="C259" s="5">
        <v>2800</v>
      </c>
      <c r="D259" s="5">
        <v>21500</v>
      </c>
      <c r="M259">
        <v>0.97799999999999998</v>
      </c>
      <c r="N259">
        <f t="shared" si="20"/>
        <v>2.0140908120181384</v>
      </c>
      <c r="O259" s="5">
        <v>2650</v>
      </c>
      <c r="P259">
        <f t="shared" si="19"/>
        <v>7.8823149189802679</v>
      </c>
    </row>
    <row r="260" spans="1:16" x14ac:dyDescent="0.35">
      <c r="A260" s="4">
        <v>169</v>
      </c>
      <c r="B260" s="4" t="s">
        <v>5</v>
      </c>
      <c r="C260" s="5">
        <v>2200</v>
      </c>
      <c r="D260" s="5">
        <v>18250</v>
      </c>
      <c r="M260">
        <v>0.98199999999999998</v>
      </c>
      <c r="N260">
        <f t="shared" si="20"/>
        <v>2.0969274291643414</v>
      </c>
      <c r="O260" s="5">
        <v>2750</v>
      </c>
      <c r="P260">
        <f t="shared" si="19"/>
        <v>7.9193561906606167</v>
      </c>
    </row>
    <row r="261" spans="1:16" x14ac:dyDescent="0.35">
      <c r="A261" s="4">
        <v>170</v>
      </c>
      <c r="B261" s="4" t="s">
        <v>5</v>
      </c>
      <c r="C261" s="5">
        <v>1650</v>
      </c>
      <c r="D261" s="5">
        <v>12700</v>
      </c>
      <c r="M261">
        <v>0.98599999999999999</v>
      </c>
      <c r="N261">
        <f t="shared" si="20"/>
        <v>2.1972863766410513</v>
      </c>
      <c r="O261" s="5">
        <v>2750</v>
      </c>
      <c r="P261">
        <f t="shared" si="19"/>
        <v>7.9193561906606167</v>
      </c>
    </row>
    <row r="262" spans="1:16" x14ac:dyDescent="0.35">
      <c r="A262" s="4">
        <v>172</v>
      </c>
      <c r="B262" s="4" t="s">
        <v>5</v>
      </c>
      <c r="C262" s="5">
        <v>1450</v>
      </c>
      <c r="D262" s="5">
        <v>13700</v>
      </c>
      <c r="M262">
        <v>0.99</v>
      </c>
      <c r="N262">
        <f t="shared" si="20"/>
        <v>2.3263478740408408</v>
      </c>
      <c r="O262" s="5">
        <v>2800</v>
      </c>
      <c r="P262">
        <f t="shared" si="19"/>
        <v>7.9373746961632952</v>
      </c>
    </row>
    <row r="263" spans="1:16" x14ac:dyDescent="0.35">
      <c r="A263" s="4">
        <v>173</v>
      </c>
      <c r="B263" s="4" t="s">
        <v>5</v>
      </c>
      <c r="C263" s="5">
        <v>2150</v>
      </c>
      <c r="D263" s="5">
        <v>18250</v>
      </c>
      <c r="M263">
        <v>0.99399999999999999</v>
      </c>
      <c r="N263">
        <f t="shared" si="20"/>
        <v>2.5121443279304616</v>
      </c>
      <c r="O263" s="5">
        <v>2850</v>
      </c>
      <c r="P263">
        <f t="shared" si="19"/>
        <v>7.9550742732626958</v>
      </c>
    </row>
    <row r="264" spans="1:16" x14ac:dyDescent="0.35">
      <c r="A264" s="4">
        <v>176</v>
      </c>
      <c r="B264" s="4" t="s">
        <v>5</v>
      </c>
      <c r="C264" s="5">
        <v>1550</v>
      </c>
      <c r="D264" s="5">
        <v>12700</v>
      </c>
      <c r="M264">
        <v>0.998</v>
      </c>
      <c r="N264">
        <f t="shared" si="20"/>
        <v>2.8781617390954826</v>
      </c>
      <c r="O264" s="5">
        <v>2950</v>
      </c>
      <c r="P264">
        <f t="shared" si="19"/>
        <v>7.9895604493338652</v>
      </c>
    </row>
    <row r="265" spans="1:16" x14ac:dyDescent="0.35">
      <c r="A265" s="4">
        <v>177</v>
      </c>
      <c r="B265" s="4" t="s">
        <v>5</v>
      </c>
      <c r="C265" s="5">
        <v>2000</v>
      </c>
      <c r="D265" s="5">
        <v>14900</v>
      </c>
    </row>
    <row r="266" spans="1:16" x14ac:dyDescent="0.35">
      <c r="A266" s="4">
        <v>178</v>
      </c>
      <c r="B266" s="4" t="s">
        <v>5</v>
      </c>
      <c r="C266" s="5">
        <v>1250</v>
      </c>
      <c r="D266" s="5">
        <v>11300</v>
      </c>
    </row>
    <row r="267" spans="1:16" x14ac:dyDescent="0.35">
      <c r="A267" s="4">
        <v>180</v>
      </c>
      <c r="B267" s="4" t="s">
        <v>5</v>
      </c>
      <c r="C267" s="5">
        <v>1800</v>
      </c>
      <c r="D267" s="5">
        <v>14800</v>
      </c>
    </row>
    <row r="268" spans="1:16" x14ac:dyDescent="0.35">
      <c r="A268" s="4">
        <v>183</v>
      </c>
      <c r="B268" s="4" t="s">
        <v>5</v>
      </c>
      <c r="C268" s="5">
        <v>2650</v>
      </c>
      <c r="D268" s="5">
        <v>20000</v>
      </c>
    </row>
    <row r="269" spans="1:16" x14ac:dyDescent="0.35">
      <c r="A269" s="4">
        <v>184</v>
      </c>
      <c r="B269" s="4" t="s">
        <v>5</v>
      </c>
      <c r="C269" s="5">
        <v>1500</v>
      </c>
      <c r="D269" s="5">
        <v>12100</v>
      </c>
    </row>
    <row r="270" spans="1:16" x14ac:dyDescent="0.35">
      <c r="A270" s="4">
        <v>185</v>
      </c>
      <c r="B270" s="4" t="s">
        <v>5</v>
      </c>
      <c r="C270" s="5">
        <v>1950</v>
      </c>
      <c r="D270" s="5">
        <v>16300</v>
      </c>
    </row>
    <row r="271" spans="1:16" x14ac:dyDescent="0.35">
      <c r="A271" s="4">
        <v>187</v>
      </c>
      <c r="B271" s="4" t="s">
        <v>5</v>
      </c>
      <c r="C271" s="5">
        <v>2950</v>
      </c>
      <c r="D271" s="5">
        <v>24000</v>
      </c>
    </row>
    <row r="272" spans="1:16" x14ac:dyDescent="0.35">
      <c r="A272" s="4">
        <v>188</v>
      </c>
      <c r="B272" s="4" t="s">
        <v>5</v>
      </c>
      <c r="C272" s="5">
        <v>1650</v>
      </c>
      <c r="D272" s="5">
        <v>13700</v>
      </c>
    </row>
    <row r="273" spans="1:4" x14ac:dyDescent="0.35">
      <c r="A273" s="4">
        <v>189</v>
      </c>
      <c r="B273" s="4" t="s">
        <v>5</v>
      </c>
      <c r="C273" s="5">
        <v>1900</v>
      </c>
      <c r="D273" s="5">
        <v>16000</v>
      </c>
    </row>
    <row r="274" spans="1:4" x14ac:dyDescent="0.35">
      <c r="A274" s="4">
        <v>190</v>
      </c>
      <c r="B274" s="4" t="s">
        <v>5</v>
      </c>
      <c r="C274" s="5">
        <v>2100</v>
      </c>
      <c r="D274" s="5">
        <v>13400</v>
      </c>
    </row>
    <row r="275" spans="1:4" x14ac:dyDescent="0.35">
      <c r="A275" s="4">
        <v>191</v>
      </c>
      <c r="B275" s="4" t="s">
        <v>5</v>
      </c>
      <c r="C275" s="5">
        <v>1150</v>
      </c>
      <c r="D275" s="5">
        <v>11950</v>
      </c>
    </row>
    <row r="276" spans="1:4" x14ac:dyDescent="0.35">
      <c r="A276" s="4">
        <v>193</v>
      </c>
      <c r="B276" s="4" t="s">
        <v>5</v>
      </c>
      <c r="C276" s="5">
        <v>1300</v>
      </c>
      <c r="D276" s="5">
        <v>11100</v>
      </c>
    </row>
    <row r="277" spans="1:4" x14ac:dyDescent="0.35">
      <c r="A277" s="4">
        <v>196</v>
      </c>
      <c r="B277" s="4" t="s">
        <v>5</v>
      </c>
      <c r="C277" s="5">
        <v>1700</v>
      </c>
      <c r="D277" s="5">
        <v>13100</v>
      </c>
    </row>
    <row r="278" spans="1:4" x14ac:dyDescent="0.35">
      <c r="A278" s="4">
        <v>201</v>
      </c>
      <c r="B278" s="4" t="s">
        <v>5</v>
      </c>
      <c r="C278" s="5">
        <v>1500</v>
      </c>
      <c r="D278" s="5">
        <v>12500</v>
      </c>
    </row>
    <row r="279" spans="1:4" x14ac:dyDescent="0.35">
      <c r="A279" s="4">
        <v>202</v>
      </c>
      <c r="B279" s="4" t="s">
        <v>5</v>
      </c>
      <c r="C279" s="5">
        <v>1750</v>
      </c>
      <c r="D279" s="5">
        <v>14200</v>
      </c>
    </row>
    <row r="280" spans="1:4" x14ac:dyDescent="0.35">
      <c r="A280" s="4">
        <v>204</v>
      </c>
      <c r="B280" s="4" t="s">
        <v>5</v>
      </c>
      <c r="C280" s="5">
        <v>1500</v>
      </c>
      <c r="D280" s="5">
        <v>11650</v>
      </c>
    </row>
    <row r="281" spans="1:4" x14ac:dyDescent="0.35">
      <c r="A281" s="4">
        <v>205</v>
      </c>
      <c r="B281" s="4" t="s">
        <v>5</v>
      </c>
      <c r="C281" s="5">
        <v>2750</v>
      </c>
      <c r="D281" s="5">
        <v>24000</v>
      </c>
    </row>
    <row r="282" spans="1:4" x14ac:dyDescent="0.35">
      <c r="A282" s="4">
        <v>206</v>
      </c>
      <c r="B282" s="4" t="s">
        <v>5</v>
      </c>
      <c r="C282" s="5">
        <v>1950</v>
      </c>
      <c r="D282" s="5">
        <v>16100</v>
      </c>
    </row>
    <row r="283" spans="1:4" x14ac:dyDescent="0.35">
      <c r="A283" s="4">
        <v>207</v>
      </c>
      <c r="B283" s="4" t="s">
        <v>5</v>
      </c>
      <c r="C283" s="5">
        <v>1650</v>
      </c>
      <c r="D283" s="5">
        <v>13400</v>
      </c>
    </row>
    <row r="284" spans="1:4" x14ac:dyDescent="0.35">
      <c r="A284" s="4">
        <v>208</v>
      </c>
      <c r="B284" s="4" t="s">
        <v>5</v>
      </c>
      <c r="C284" s="5">
        <v>1250</v>
      </c>
      <c r="D284" s="5">
        <v>11450</v>
      </c>
    </row>
    <row r="285" spans="1:4" x14ac:dyDescent="0.35">
      <c r="A285" s="4">
        <v>209</v>
      </c>
      <c r="B285" s="4" t="s">
        <v>5</v>
      </c>
      <c r="C285" s="5">
        <v>1400</v>
      </c>
      <c r="D285" s="5">
        <v>11700</v>
      </c>
    </row>
    <row r="286" spans="1:4" x14ac:dyDescent="0.35">
      <c r="A286" s="4">
        <v>210</v>
      </c>
      <c r="B286" s="4" t="s">
        <v>5</v>
      </c>
      <c r="C286" s="5">
        <v>1750</v>
      </c>
      <c r="D286" s="5">
        <v>15300</v>
      </c>
    </row>
    <row r="287" spans="1:4" x14ac:dyDescent="0.35">
      <c r="A287" s="4">
        <v>211</v>
      </c>
      <c r="B287" s="4" t="s">
        <v>5</v>
      </c>
      <c r="C287" s="5">
        <v>2250</v>
      </c>
      <c r="D287" s="5">
        <v>19500</v>
      </c>
    </row>
    <row r="288" spans="1:4" x14ac:dyDescent="0.35">
      <c r="A288" s="4">
        <v>212</v>
      </c>
      <c r="B288" s="4" t="s">
        <v>5</v>
      </c>
      <c r="C288" s="5">
        <v>2100</v>
      </c>
      <c r="D288" s="5">
        <v>17750</v>
      </c>
    </row>
    <row r="289" spans="1:4" x14ac:dyDescent="0.35">
      <c r="A289" s="4">
        <v>214</v>
      </c>
      <c r="B289" s="4" t="s">
        <v>5</v>
      </c>
      <c r="C289" s="5">
        <v>1400</v>
      </c>
      <c r="D289" s="5">
        <v>10950</v>
      </c>
    </row>
    <row r="290" spans="1:4" x14ac:dyDescent="0.35">
      <c r="A290" s="4">
        <v>215</v>
      </c>
      <c r="B290" s="4" t="s">
        <v>5</v>
      </c>
      <c r="C290" s="5">
        <v>1200</v>
      </c>
      <c r="D290" s="5">
        <v>11350</v>
      </c>
    </row>
    <row r="291" spans="1:4" x14ac:dyDescent="0.35">
      <c r="A291" s="4">
        <v>216</v>
      </c>
      <c r="B291" s="4" t="s">
        <v>5</v>
      </c>
      <c r="C291" s="5">
        <v>1650</v>
      </c>
      <c r="D291" s="5">
        <v>14800</v>
      </c>
    </row>
    <row r="292" spans="1:4" x14ac:dyDescent="0.35">
      <c r="A292" s="4">
        <v>217</v>
      </c>
      <c r="B292" s="4" t="s">
        <v>5</v>
      </c>
      <c r="C292" s="5">
        <v>1900</v>
      </c>
      <c r="D292" s="5">
        <v>18250</v>
      </c>
    </row>
    <row r="293" spans="1:4" x14ac:dyDescent="0.35">
      <c r="A293" s="4">
        <v>218</v>
      </c>
      <c r="B293" s="4" t="s">
        <v>5</v>
      </c>
      <c r="C293" s="5">
        <v>2300</v>
      </c>
      <c r="D293" s="5">
        <v>18250</v>
      </c>
    </row>
    <row r="294" spans="1:4" x14ac:dyDescent="0.35">
      <c r="A294" s="4">
        <v>219</v>
      </c>
      <c r="B294" s="4" t="s">
        <v>5</v>
      </c>
      <c r="C294" s="5">
        <v>1900</v>
      </c>
      <c r="D294" s="5">
        <v>15200</v>
      </c>
    </row>
    <row r="295" spans="1:4" x14ac:dyDescent="0.35">
      <c r="A295" s="4">
        <v>221</v>
      </c>
      <c r="B295" s="4" t="s">
        <v>5</v>
      </c>
      <c r="C295" s="5">
        <v>1650</v>
      </c>
      <c r="D295" s="5">
        <v>13400</v>
      </c>
    </row>
    <row r="296" spans="1:4" x14ac:dyDescent="0.35">
      <c r="A296" s="4">
        <v>222</v>
      </c>
      <c r="B296" s="4" t="s">
        <v>5</v>
      </c>
      <c r="C296" s="5">
        <v>1950</v>
      </c>
      <c r="D296" s="5">
        <v>16000</v>
      </c>
    </row>
    <row r="297" spans="1:4" x14ac:dyDescent="0.35">
      <c r="A297" s="4">
        <v>224</v>
      </c>
      <c r="B297" s="4" t="s">
        <v>5</v>
      </c>
      <c r="C297" s="5">
        <v>1350</v>
      </c>
      <c r="D297" s="5">
        <v>13200</v>
      </c>
    </row>
    <row r="298" spans="1:4" x14ac:dyDescent="0.35">
      <c r="A298" s="4">
        <v>226</v>
      </c>
      <c r="B298" s="4" t="s">
        <v>5</v>
      </c>
      <c r="C298" s="5">
        <v>1150</v>
      </c>
      <c r="D298" s="5">
        <v>11050</v>
      </c>
    </row>
    <row r="299" spans="1:4" x14ac:dyDescent="0.35">
      <c r="A299" s="4">
        <v>227</v>
      </c>
      <c r="B299" s="4" t="s">
        <v>5</v>
      </c>
      <c r="C299" s="5">
        <v>1150</v>
      </c>
      <c r="D299" s="5">
        <v>11650</v>
      </c>
    </row>
    <row r="300" spans="1:4" x14ac:dyDescent="0.35">
      <c r="A300" s="4">
        <v>230</v>
      </c>
      <c r="B300" s="4" t="s">
        <v>5</v>
      </c>
      <c r="C300" s="5">
        <v>2150</v>
      </c>
      <c r="D300" s="5">
        <v>17750</v>
      </c>
    </row>
    <row r="301" spans="1:4" x14ac:dyDescent="0.35">
      <c r="A301" s="4">
        <v>233</v>
      </c>
      <c r="B301" s="4" t="s">
        <v>5</v>
      </c>
      <c r="C301" s="5">
        <v>1600</v>
      </c>
      <c r="D301" s="5">
        <v>13900</v>
      </c>
    </row>
    <row r="302" spans="1:4" x14ac:dyDescent="0.35">
      <c r="A302" s="4">
        <v>235</v>
      </c>
      <c r="B302" s="4" t="s">
        <v>5</v>
      </c>
      <c r="C302" s="5">
        <v>1700</v>
      </c>
      <c r="D302" s="5">
        <v>14300</v>
      </c>
    </row>
    <row r="303" spans="1:4" x14ac:dyDescent="0.35">
      <c r="A303" s="4">
        <v>237</v>
      </c>
      <c r="B303" s="4" t="s">
        <v>5</v>
      </c>
      <c r="C303" s="5">
        <v>1450</v>
      </c>
      <c r="D303" s="5">
        <v>10800</v>
      </c>
    </row>
    <row r="304" spans="1:4" x14ac:dyDescent="0.35">
      <c r="A304" s="4">
        <v>238</v>
      </c>
      <c r="B304" s="4" t="s">
        <v>5</v>
      </c>
      <c r="C304" s="5">
        <v>2150</v>
      </c>
      <c r="D304" s="5">
        <v>17500</v>
      </c>
    </row>
    <row r="305" spans="1:4" x14ac:dyDescent="0.35">
      <c r="A305" s="4">
        <v>240</v>
      </c>
      <c r="B305" s="4" t="s">
        <v>5</v>
      </c>
      <c r="C305" s="5">
        <v>1350</v>
      </c>
      <c r="D305" s="5">
        <v>11700</v>
      </c>
    </row>
    <row r="306" spans="1:4" x14ac:dyDescent="0.35">
      <c r="A306" s="4">
        <v>241</v>
      </c>
      <c r="B306" s="4" t="s">
        <v>5</v>
      </c>
      <c r="C306" s="5">
        <v>1200</v>
      </c>
      <c r="D306" s="5">
        <v>11450</v>
      </c>
    </row>
    <row r="307" spans="1:4" x14ac:dyDescent="0.35">
      <c r="A307" s="4">
        <v>243</v>
      </c>
      <c r="B307" s="4" t="s">
        <v>5</v>
      </c>
      <c r="C307" s="5">
        <v>1650</v>
      </c>
      <c r="D307" s="5">
        <v>13700</v>
      </c>
    </row>
    <row r="308" spans="1:4" x14ac:dyDescent="0.35">
      <c r="A308" s="4">
        <v>244</v>
      </c>
      <c r="B308" s="4" t="s">
        <v>5</v>
      </c>
      <c r="C308" s="5">
        <v>1300</v>
      </c>
      <c r="D308" s="5">
        <v>12100</v>
      </c>
    </row>
    <row r="309" spans="1:4" x14ac:dyDescent="0.35">
      <c r="A309" s="4">
        <v>250</v>
      </c>
      <c r="B309" s="4" t="s">
        <v>5</v>
      </c>
      <c r="C309" s="5">
        <v>1200</v>
      </c>
      <c r="D309" s="5">
        <v>11450</v>
      </c>
    </row>
    <row r="310" spans="1:4" x14ac:dyDescent="0.35">
      <c r="A310" s="4">
        <v>251</v>
      </c>
      <c r="B310" s="4" t="s">
        <v>5</v>
      </c>
      <c r="C310" s="5">
        <v>1950</v>
      </c>
      <c r="D310" s="5">
        <v>18250</v>
      </c>
    </row>
    <row r="311" spans="1:4" x14ac:dyDescent="0.35">
      <c r="A311" s="4">
        <v>252</v>
      </c>
      <c r="B311" s="4" t="s">
        <v>5</v>
      </c>
      <c r="C311" s="5">
        <v>1600</v>
      </c>
      <c r="D311" s="5">
        <v>14700</v>
      </c>
    </row>
    <row r="312" spans="1:4" x14ac:dyDescent="0.35">
      <c r="A312" s="4">
        <v>254</v>
      </c>
      <c r="B312" s="4" t="s">
        <v>5</v>
      </c>
      <c r="C312" s="5">
        <v>2300</v>
      </c>
      <c r="D312" s="5">
        <v>15700</v>
      </c>
    </row>
    <row r="313" spans="1:4" x14ac:dyDescent="0.35">
      <c r="A313" s="4">
        <v>257</v>
      </c>
      <c r="B313" s="4" t="s">
        <v>5</v>
      </c>
      <c r="C313" s="5">
        <v>1950</v>
      </c>
      <c r="D313" s="5">
        <v>16100</v>
      </c>
    </row>
    <row r="314" spans="1:4" x14ac:dyDescent="0.35">
      <c r="A314" s="4">
        <v>258</v>
      </c>
      <c r="B314" s="4" t="s">
        <v>5</v>
      </c>
      <c r="C314" s="5">
        <v>1400</v>
      </c>
      <c r="D314" s="5">
        <v>11000</v>
      </c>
    </row>
    <row r="315" spans="1:4" x14ac:dyDescent="0.35">
      <c r="A315" s="4">
        <v>261</v>
      </c>
      <c r="B315" s="4" t="s">
        <v>5</v>
      </c>
      <c r="C315" s="5">
        <v>1550</v>
      </c>
      <c r="D315" s="5">
        <v>14200</v>
      </c>
    </row>
    <row r="316" spans="1:4" x14ac:dyDescent="0.35">
      <c r="A316" s="4">
        <v>262</v>
      </c>
      <c r="B316" s="4" t="s">
        <v>5</v>
      </c>
      <c r="C316" s="5">
        <v>1350</v>
      </c>
      <c r="D316" s="5">
        <v>13000</v>
      </c>
    </row>
    <row r="317" spans="1:4" x14ac:dyDescent="0.35">
      <c r="A317" s="4">
        <v>263</v>
      </c>
      <c r="B317" s="4" t="s">
        <v>5</v>
      </c>
      <c r="C317" s="5">
        <v>1500</v>
      </c>
      <c r="D317" s="5">
        <v>11950</v>
      </c>
    </row>
    <row r="318" spans="1:4" x14ac:dyDescent="0.35">
      <c r="A318" s="4">
        <v>264</v>
      </c>
      <c r="B318" s="4" t="s">
        <v>5</v>
      </c>
      <c r="C318" s="5">
        <v>2050</v>
      </c>
      <c r="D318" s="5">
        <v>17250</v>
      </c>
    </row>
    <row r="319" spans="1:4" x14ac:dyDescent="0.35">
      <c r="A319" s="4">
        <v>265</v>
      </c>
      <c r="B319" s="4" t="s">
        <v>5</v>
      </c>
      <c r="C319" s="5">
        <v>1150</v>
      </c>
      <c r="D319" s="5">
        <v>12400</v>
      </c>
    </row>
    <row r="320" spans="1:4" x14ac:dyDescent="0.35">
      <c r="A320" s="4">
        <v>267</v>
      </c>
      <c r="B320" s="4" t="s">
        <v>5</v>
      </c>
      <c r="C320" s="5">
        <v>2050</v>
      </c>
      <c r="D320" s="5">
        <v>19000</v>
      </c>
    </row>
    <row r="321" spans="1:4" x14ac:dyDescent="0.35">
      <c r="A321" s="4">
        <v>268</v>
      </c>
      <c r="B321" s="4" t="s">
        <v>5</v>
      </c>
      <c r="C321" s="5">
        <v>2200</v>
      </c>
      <c r="D321" s="5">
        <v>19500</v>
      </c>
    </row>
    <row r="322" spans="1:4" x14ac:dyDescent="0.35">
      <c r="A322" s="4">
        <v>274</v>
      </c>
      <c r="B322" s="4" t="s">
        <v>5</v>
      </c>
      <c r="C322" s="5">
        <v>1550</v>
      </c>
      <c r="D322" s="5">
        <v>12500</v>
      </c>
    </row>
    <row r="323" spans="1:4" x14ac:dyDescent="0.35">
      <c r="A323" s="4">
        <v>276</v>
      </c>
      <c r="B323" s="4" t="s">
        <v>5</v>
      </c>
      <c r="C323" s="5">
        <v>1350</v>
      </c>
      <c r="D323" s="5">
        <v>11850</v>
      </c>
    </row>
    <row r="324" spans="1:4" x14ac:dyDescent="0.35">
      <c r="A324" s="4">
        <v>277</v>
      </c>
      <c r="B324" s="4" t="s">
        <v>5</v>
      </c>
      <c r="C324" s="5">
        <v>1900</v>
      </c>
      <c r="D324" s="5">
        <v>14900</v>
      </c>
    </row>
    <row r="325" spans="1:4" x14ac:dyDescent="0.35">
      <c r="A325" s="4">
        <v>278</v>
      </c>
      <c r="B325" s="4" t="s">
        <v>5</v>
      </c>
      <c r="C325" s="5">
        <v>1250</v>
      </c>
      <c r="D325" s="5">
        <v>12400</v>
      </c>
    </row>
    <row r="326" spans="1:4" x14ac:dyDescent="0.35">
      <c r="A326" s="4">
        <v>279</v>
      </c>
      <c r="B326" s="4" t="s">
        <v>5</v>
      </c>
      <c r="C326" s="5">
        <v>1400</v>
      </c>
      <c r="D326" s="5">
        <v>11000</v>
      </c>
    </row>
    <row r="327" spans="1:4" x14ac:dyDescent="0.35">
      <c r="A327" s="4">
        <v>281</v>
      </c>
      <c r="B327" s="4" t="s">
        <v>5</v>
      </c>
      <c r="C327" s="5">
        <v>1050</v>
      </c>
      <c r="D327" s="5">
        <v>11450</v>
      </c>
    </row>
    <row r="328" spans="1:4" x14ac:dyDescent="0.35">
      <c r="A328" s="4">
        <v>282</v>
      </c>
      <c r="B328" s="4" t="s">
        <v>5</v>
      </c>
      <c r="C328" s="5">
        <v>1550</v>
      </c>
      <c r="D328" s="5">
        <v>13700</v>
      </c>
    </row>
    <row r="329" spans="1:4" x14ac:dyDescent="0.35">
      <c r="A329" s="4">
        <v>285</v>
      </c>
      <c r="B329" s="4" t="s">
        <v>5</v>
      </c>
      <c r="C329" s="5">
        <v>1150</v>
      </c>
      <c r="D329" s="5">
        <v>10950</v>
      </c>
    </row>
    <row r="330" spans="1:4" x14ac:dyDescent="0.35">
      <c r="A330" s="4">
        <v>288</v>
      </c>
      <c r="B330" s="4" t="s">
        <v>5</v>
      </c>
      <c r="C330" s="5">
        <v>2600</v>
      </c>
      <c r="D330" s="5">
        <v>23500</v>
      </c>
    </row>
    <row r="331" spans="1:4" x14ac:dyDescent="0.35">
      <c r="A331" s="4">
        <v>291</v>
      </c>
      <c r="B331" s="4" t="s">
        <v>5</v>
      </c>
      <c r="C331" s="5">
        <v>1800</v>
      </c>
      <c r="D331" s="5">
        <v>14500</v>
      </c>
    </row>
    <row r="332" spans="1:4" x14ac:dyDescent="0.35">
      <c r="A332" s="4">
        <v>293</v>
      </c>
      <c r="B332" s="4" t="s">
        <v>5</v>
      </c>
      <c r="C332" s="5">
        <v>1500</v>
      </c>
      <c r="D332" s="5">
        <v>11850</v>
      </c>
    </row>
    <row r="333" spans="1:4" x14ac:dyDescent="0.35">
      <c r="A333" s="4">
        <v>295</v>
      </c>
      <c r="B333" s="4" t="s">
        <v>5</v>
      </c>
      <c r="C333" s="5">
        <v>1300</v>
      </c>
      <c r="D333" s="5">
        <v>12300</v>
      </c>
    </row>
    <row r="334" spans="1:4" x14ac:dyDescent="0.35">
      <c r="A334" s="4">
        <v>296</v>
      </c>
      <c r="B334" s="4" t="s">
        <v>5</v>
      </c>
      <c r="C334" s="5">
        <v>1700</v>
      </c>
      <c r="D334" s="5">
        <v>14200</v>
      </c>
    </row>
    <row r="335" spans="1:4" x14ac:dyDescent="0.35">
      <c r="A335" s="4">
        <v>298</v>
      </c>
      <c r="B335" s="4" t="s">
        <v>5</v>
      </c>
      <c r="C335" s="5">
        <v>1150</v>
      </c>
      <c r="D335" s="5">
        <v>11350</v>
      </c>
    </row>
    <row r="336" spans="1:4" x14ac:dyDescent="0.35">
      <c r="A336" s="4">
        <v>299</v>
      </c>
      <c r="B336" s="4" t="s">
        <v>5</v>
      </c>
      <c r="C336" s="5">
        <v>2400</v>
      </c>
      <c r="D336" s="5">
        <v>20750</v>
      </c>
    </row>
    <row r="337" spans="1:4" x14ac:dyDescent="0.35">
      <c r="A337" s="4">
        <v>300</v>
      </c>
      <c r="B337" s="4" t="s">
        <v>5</v>
      </c>
      <c r="C337" s="5">
        <v>1950</v>
      </c>
      <c r="D337" s="5">
        <v>14300</v>
      </c>
    </row>
    <row r="338" spans="1:4" x14ac:dyDescent="0.35">
      <c r="A338" s="4">
        <v>302</v>
      </c>
      <c r="B338" s="4" t="s">
        <v>5</v>
      </c>
      <c r="C338" s="5">
        <v>1400</v>
      </c>
      <c r="D338" s="5">
        <v>12300</v>
      </c>
    </row>
    <row r="339" spans="1:4" x14ac:dyDescent="0.35">
      <c r="A339" s="4">
        <v>303</v>
      </c>
      <c r="B339" s="4" t="s">
        <v>5</v>
      </c>
      <c r="C339" s="5">
        <v>2250</v>
      </c>
      <c r="D339" s="5">
        <v>16200</v>
      </c>
    </row>
    <row r="340" spans="1:4" x14ac:dyDescent="0.35">
      <c r="A340" s="4">
        <v>304</v>
      </c>
      <c r="B340" s="4" t="s">
        <v>5</v>
      </c>
      <c r="C340" s="5">
        <v>1500</v>
      </c>
      <c r="D340" s="5">
        <v>11000</v>
      </c>
    </row>
    <row r="341" spans="1:4" x14ac:dyDescent="0.35">
      <c r="A341" s="4">
        <v>306</v>
      </c>
      <c r="B341" s="4" t="s">
        <v>5</v>
      </c>
      <c r="C341" s="5">
        <v>2150</v>
      </c>
      <c r="D341" s="5">
        <v>16600</v>
      </c>
    </row>
    <row r="342" spans="1:4" x14ac:dyDescent="0.35">
      <c r="A342" s="4">
        <v>307</v>
      </c>
      <c r="B342" s="4" t="s">
        <v>5</v>
      </c>
      <c r="C342" s="5">
        <v>2050</v>
      </c>
      <c r="D342" s="5">
        <v>16100</v>
      </c>
    </row>
    <row r="343" spans="1:4" x14ac:dyDescent="0.35">
      <c r="A343" s="4">
        <v>308</v>
      </c>
      <c r="B343" s="4" t="s">
        <v>5</v>
      </c>
      <c r="C343" s="5">
        <v>1650</v>
      </c>
      <c r="D343" s="5">
        <v>14400</v>
      </c>
    </row>
    <row r="344" spans="1:4" x14ac:dyDescent="0.35">
      <c r="A344" s="4">
        <v>309</v>
      </c>
      <c r="B344" s="4" t="s">
        <v>5</v>
      </c>
      <c r="C344" s="5">
        <v>1350</v>
      </c>
      <c r="D344" s="5">
        <v>12600</v>
      </c>
    </row>
    <row r="345" spans="1:4" x14ac:dyDescent="0.35">
      <c r="A345" s="4">
        <v>310</v>
      </c>
      <c r="B345" s="4" t="s">
        <v>5</v>
      </c>
      <c r="C345" s="5">
        <v>2150</v>
      </c>
      <c r="D345" s="5">
        <v>16800</v>
      </c>
    </row>
    <row r="346" spans="1:4" x14ac:dyDescent="0.35">
      <c r="A346" s="4">
        <v>311</v>
      </c>
      <c r="B346" s="4" t="s">
        <v>5</v>
      </c>
      <c r="C346" s="5">
        <v>1750</v>
      </c>
      <c r="D346" s="5">
        <v>14200</v>
      </c>
    </row>
    <row r="347" spans="1:4" x14ac:dyDescent="0.35">
      <c r="A347" s="4">
        <v>312</v>
      </c>
      <c r="B347" s="4" t="s">
        <v>5</v>
      </c>
      <c r="C347" s="5">
        <v>1750</v>
      </c>
      <c r="D347" s="5">
        <v>11600</v>
      </c>
    </row>
    <row r="348" spans="1:4" x14ac:dyDescent="0.35">
      <c r="A348" s="4">
        <v>316</v>
      </c>
      <c r="B348" s="4" t="s">
        <v>5</v>
      </c>
      <c r="C348" s="5">
        <v>2350</v>
      </c>
      <c r="D348" s="5">
        <v>20500</v>
      </c>
    </row>
    <row r="349" spans="1:4" x14ac:dyDescent="0.35">
      <c r="A349" s="4">
        <v>318</v>
      </c>
      <c r="B349" s="4" t="s">
        <v>5</v>
      </c>
      <c r="C349" s="5">
        <v>1900</v>
      </c>
      <c r="D349" s="5">
        <v>13700</v>
      </c>
    </row>
    <row r="350" spans="1:4" x14ac:dyDescent="0.35">
      <c r="A350" s="4">
        <v>319</v>
      </c>
      <c r="B350" s="4" t="s">
        <v>5</v>
      </c>
      <c r="C350" s="5">
        <v>1550</v>
      </c>
      <c r="D350" s="5">
        <v>10200</v>
      </c>
    </row>
    <row r="351" spans="1:4" x14ac:dyDescent="0.35">
      <c r="A351" s="4">
        <v>320</v>
      </c>
      <c r="B351" s="4" t="s">
        <v>5</v>
      </c>
      <c r="C351" s="5">
        <v>2000</v>
      </c>
      <c r="D351" s="5">
        <v>15700</v>
      </c>
    </row>
    <row r="352" spans="1:4" x14ac:dyDescent="0.35">
      <c r="A352" s="4">
        <v>321</v>
      </c>
      <c r="B352" s="4" t="s">
        <v>5</v>
      </c>
      <c r="C352" s="5">
        <v>1100</v>
      </c>
      <c r="D352" s="5">
        <v>11800</v>
      </c>
    </row>
    <row r="353" spans="1:4" x14ac:dyDescent="0.35">
      <c r="A353" s="4">
        <v>323</v>
      </c>
      <c r="B353" s="4" t="s">
        <v>5</v>
      </c>
      <c r="C353" s="5">
        <v>1650</v>
      </c>
      <c r="D353" s="5">
        <v>14900</v>
      </c>
    </row>
    <row r="354" spans="1:4" x14ac:dyDescent="0.35">
      <c r="A354" s="4">
        <v>324</v>
      </c>
      <c r="B354" s="4" t="s">
        <v>5</v>
      </c>
      <c r="C354" s="5">
        <v>1200</v>
      </c>
      <c r="D354" s="5">
        <v>12400</v>
      </c>
    </row>
    <row r="355" spans="1:4" x14ac:dyDescent="0.35">
      <c r="A355" s="4">
        <v>325</v>
      </c>
      <c r="B355" s="4" t="s">
        <v>5</v>
      </c>
      <c r="C355" s="5">
        <v>1600</v>
      </c>
      <c r="D355" s="5">
        <v>12700</v>
      </c>
    </row>
    <row r="356" spans="1:4" x14ac:dyDescent="0.35">
      <c r="A356" s="4">
        <v>326</v>
      </c>
      <c r="B356" s="4" t="s">
        <v>5</v>
      </c>
      <c r="C356" s="5">
        <v>1750</v>
      </c>
      <c r="D356" s="5">
        <v>13600</v>
      </c>
    </row>
    <row r="357" spans="1:4" x14ac:dyDescent="0.35">
      <c r="A357" s="4">
        <v>327</v>
      </c>
      <c r="B357" s="4" t="s">
        <v>5</v>
      </c>
      <c r="C357" s="5">
        <v>1800</v>
      </c>
      <c r="D357" s="5">
        <v>12600</v>
      </c>
    </row>
    <row r="358" spans="1:4" x14ac:dyDescent="0.35">
      <c r="A358" s="4">
        <v>328</v>
      </c>
      <c r="B358" s="4" t="s">
        <v>5</v>
      </c>
      <c r="C358" s="5">
        <v>1350</v>
      </c>
      <c r="D358" s="5">
        <v>13100</v>
      </c>
    </row>
    <row r="359" spans="1:4" x14ac:dyDescent="0.35">
      <c r="A359" s="4">
        <v>329</v>
      </c>
      <c r="B359" s="4" t="s">
        <v>5</v>
      </c>
      <c r="C359" s="5">
        <v>1600</v>
      </c>
      <c r="D359" s="5">
        <v>14400</v>
      </c>
    </row>
    <row r="360" spans="1:4" x14ac:dyDescent="0.35">
      <c r="A360" s="4">
        <v>331</v>
      </c>
      <c r="B360" s="4" t="s">
        <v>5</v>
      </c>
      <c r="C360" s="5">
        <v>2650</v>
      </c>
      <c r="D360" s="5">
        <v>23500</v>
      </c>
    </row>
    <row r="361" spans="1:4" x14ac:dyDescent="0.35">
      <c r="A361" s="4">
        <v>332</v>
      </c>
      <c r="B361" s="4" t="s">
        <v>5</v>
      </c>
      <c r="C361" s="5">
        <v>1300</v>
      </c>
      <c r="D361" s="5">
        <v>12900</v>
      </c>
    </row>
    <row r="362" spans="1:4" x14ac:dyDescent="0.35">
      <c r="A362" s="4">
        <v>336</v>
      </c>
      <c r="B362" s="4" t="s">
        <v>5</v>
      </c>
      <c r="C362" s="5">
        <v>2100</v>
      </c>
      <c r="D362" s="5">
        <v>15300</v>
      </c>
    </row>
    <row r="363" spans="1:4" x14ac:dyDescent="0.35">
      <c r="A363" s="4">
        <v>337</v>
      </c>
      <c r="B363" s="4" t="s">
        <v>5</v>
      </c>
      <c r="C363" s="5">
        <v>1300</v>
      </c>
      <c r="D363" s="5">
        <v>12200</v>
      </c>
    </row>
    <row r="364" spans="1:4" x14ac:dyDescent="0.35">
      <c r="A364" s="4">
        <v>340</v>
      </c>
      <c r="B364" s="4" t="s">
        <v>5</v>
      </c>
      <c r="C364" s="5">
        <v>1100</v>
      </c>
      <c r="D364" s="5">
        <v>10900</v>
      </c>
    </row>
    <row r="365" spans="1:4" x14ac:dyDescent="0.35">
      <c r="A365" s="4">
        <v>341</v>
      </c>
      <c r="B365" s="4" t="s">
        <v>5</v>
      </c>
      <c r="C365" s="5">
        <v>1700</v>
      </c>
      <c r="D365" s="5">
        <v>15900</v>
      </c>
    </row>
    <row r="366" spans="1:4" x14ac:dyDescent="0.35">
      <c r="A366" s="4">
        <v>342</v>
      </c>
      <c r="B366" s="4" t="s">
        <v>5</v>
      </c>
      <c r="C366" s="5">
        <v>1600</v>
      </c>
      <c r="D366" s="5">
        <v>11850</v>
      </c>
    </row>
    <row r="367" spans="1:4" x14ac:dyDescent="0.35">
      <c r="A367" s="4">
        <v>343</v>
      </c>
      <c r="B367" s="4" t="s">
        <v>5</v>
      </c>
      <c r="C367" s="5">
        <v>1500</v>
      </c>
      <c r="D367" s="5">
        <v>10300</v>
      </c>
    </row>
    <row r="368" spans="1:4" x14ac:dyDescent="0.35">
      <c r="A368" s="4">
        <v>345</v>
      </c>
      <c r="B368" s="4" t="s">
        <v>5</v>
      </c>
      <c r="C368" s="5">
        <v>1250</v>
      </c>
      <c r="D368" s="5">
        <v>10450</v>
      </c>
    </row>
    <row r="369" spans="1:4" x14ac:dyDescent="0.35">
      <c r="A369" s="4">
        <v>346</v>
      </c>
      <c r="B369" s="4" t="s">
        <v>5</v>
      </c>
      <c r="C369" s="5">
        <v>1350</v>
      </c>
      <c r="D369" s="5">
        <v>12600</v>
      </c>
    </row>
    <row r="370" spans="1:4" x14ac:dyDescent="0.35">
      <c r="A370" s="4">
        <v>347</v>
      </c>
      <c r="B370" s="4" t="s">
        <v>5</v>
      </c>
      <c r="C370" s="5">
        <v>1350</v>
      </c>
      <c r="D370" s="5">
        <v>13600</v>
      </c>
    </row>
    <row r="371" spans="1:4" x14ac:dyDescent="0.35">
      <c r="A371" s="4">
        <v>348</v>
      </c>
      <c r="B371" s="4" t="s">
        <v>5</v>
      </c>
      <c r="C371" s="5">
        <v>1650</v>
      </c>
      <c r="D371" s="5">
        <v>12100</v>
      </c>
    </row>
    <row r="372" spans="1:4" x14ac:dyDescent="0.35">
      <c r="A372" s="4">
        <v>350</v>
      </c>
      <c r="B372" s="4" t="s">
        <v>5</v>
      </c>
      <c r="C372" s="5">
        <v>1750</v>
      </c>
      <c r="D372" s="5">
        <v>13200</v>
      </c>
    </row>
    <row r="373" spans="1:4" x14ac:dyDescent="0.35">
      <c r="A373" s="4">
        <v>352</v>
      </c>
      <c r="B373" s="4" t="s">
        <v>5</v>
      </c>
      <c r="C373" s="5">
        <v>1550</v>
      </c>
      <c r="D373" s="5">
        <v>12300</v>
      </c>
    </row>
    <row r="374" spans="1:4" x14ac:dyDescent="0.35">
      <c r="A374" s="4">
        <v>355</v>
      </c>
      <c r="B374" s="4" t="s">
        <v>5</v>
      </c>
      <c r="C374" s="5">
        <v>1600</v>
      </c>
      <c r="D374" s="5">
        <v>12600</v>
      </c>
    </row>
    <row r="375" spans="1:4" x14ac:dyDescent="0.35">
      <c r="A375" s="4">
        <v>357</v>
      </c>
      <c r="B375" s="4" t="s">
        <v>5</v>
      </c>
      <c r="C375" s="5">
        <v>1650</v>
      </c>
      <c r="D375" s="5">
        <v>13700</v>
      </c>
    </row>
    <row r="376" spans="1:4" x14ac:dyDescent="0.35">
      <c r="A376" s="4">
        <v>359</v>
      </c>
      <c r="B376" s="4" t="s">
        <v>5</v>
      </c>
      <c r="C376" s="5">
        <v>1300</v>
      </c>
      <c r="D376" s="5">
        <v>11600</v>
      </c>
    </row>
    <row r="377" spans="1:4" x14ac:dyDescent="0.35">
      <c r="A377" s="4">
        <v>360</v>
      </c>
      <c r="B377" s="4" t="s">
        <v>5</v>
      </c>
      <c r="C377" s="5">
        <v>2050</v>
      </c>
      <c r="D377" s="5">
        <v>17250</v>
      </c>
    </row>
    <row r="378" spans="1:4" x14ac:dyDescent="0.35">
      <c r="A378" s="4">
        <v>361</v>
      </c>
      <c r="B378" s="4" t="s">
        <v>5</v>
      </c>
      <c r="C378" s="5">
        <v>1600</v>
      </c>
      <c r="D378" s="5">
        <v>12400</v>
      </c>
    </row>
    <row r="379" spans="1:4" x14ac:dyDescent="0.35">
      <c r="A379" s="4">
        <v>362</v>
      </c>
      <c r="B379" s="4" t="s">
        <v>5</v>
      </c>
      <c r="C379" s="5">
        <v>1550</v>
      </c>
      <c r="D379" s="5">
        <v>12700</v>
      </c>
    </row>
    <row r="380" spans="1:4" x14ac:dyDescent="0.35">
      <c r="A380" s="4">
        <v>365</v>
      </c>
      <c r="B380" s="4" t="s">
        <v>5</v>
      </c>
      <c r="C380" s="5">
        <v>1800</v>
      </c>
      <c r="D380" s="5">
        <v>13400</v>
      </c>
    </row>
    <row r="381" spans="1:4" x14ac:dyDescent="0.35">
      <c r="A381" s="4">
        <v>366</v>
      </c>
      <c r="B381" s="4" t="s">
        <v>5</v>
      </c>
      <c r="C381" s="5">
        <v>1600</v>
      </c>
      <c r="D381" s="5">
        <v>13100</v>
      </c>
    </row>
    <row r="382" spans="1:4" x14ac:dyDescent="0.35">
      <c r="A382" s="4">
        <v>367</v>
      </c>
      <c r="B382" s="4" t="s">
        <v>5</v>
      </c>
      <c r="C382" s="5">
        <v>1800</v>
      </c>
      <c r="D382" s="5">
        <v>16400</v>
      </c>
    </row>
    <row r="383" spans="1:4" x14ac:dyDescent="0.35">
      <c r="A383" s="4">
        <v>368</v>
      </c>
      <c r="B383" s="4" t="s">
        <v>5</v>
      </c>
      <c r="C383" s="5">
        <v>2150</v>
      </c>
      <c r="D383" s="5">
        <v>17250</v>
      </c>
    </row>
    <row r="384" spans="1:4" x14ac:dyDescent="0.35">
      <c r="A384" s="4">
        <v>369</v>
      </c>
      <c r="B384" s="4" t="s">
        <v>5</v>
      </c>
      <c r="C384" s="5">
        <v>1850</v>
      </c>
      <c r="D384" s="5">
        <v>15100</v>
      </c>
    </row>
    <row r="385" spans="1:4" x14ac:dyDescent="0.35">
      <c r="A385" s="4">
        <v>370</v>
      </c>
      <c r="B385" s="4" t="s">
        <v>5</v>
      </c>
      <c r="C385" s="5">
        <v>1350</v>
      </c>
      <c r="D385" s="5">
        <v>11600</v>
      </c>
    </row>
    <row r="386" spans="1:4" x14ac:dyDescent="0.35">
      <c r="A386" s="4">
        <v>371</v>
      </c>
      <c r="B386" s="4" t="s">
        <v>5</v>
      </c>
      <c r="C386" s="5">
        <v>2250</v>
      </c>
      <c r="D386" s="5">
        <v>16900</v>
      </c>
    </row>
    <row r="387" spans="1:4" x14ac:dyDescent="0.35">
      <c r="A387" s="4">
        <v>372</v>
      </c>
      <c r="B387" s="4" t="s">
        <v>5</v>
      </c>
      <c r="C387" s="5">
        <v>1550</v>
      </c>
      <c r="D387" s="5">
        <v>13200</v>
      </c>
    </row>
    <row r="388" spans="1:4" x14ac:dyDescent="0.35">
      <c r="A388" s="4">
        <v>373</v>
      </c>
      <c r="B388" s="4" t="s">
        <v>5</v>
      </c>
      <c r="C388" s="5">
        <v>1100</v>
      </c>
      <c r="D388" s="5">
        <v>11150</v>
      </c>
    </row>
    <row r="389" spans="1:4" x14ac:dyDescent="0.35">
      <c r="A389" s="4">
        <v>375</v>
      </c>
      <c r="B389" s="4" t="s">
        <v>5</v>
      </c>
      <c r="C389" s="5">
        <v>1100</v>
      </c>
      <c r="D389" s="5">
        <v>10750</v>
      </c>
    </row>
    <row r="390" spans="1:4" x14ac:dyDescent="0.35">
      <c r="A390" s="4">
        <v>376</v>
      </c>
      <c r="B390" s="4" t="s">
        <v>5</v>
      </c>
      <c r="C390" s="5">
        <v>1700</v>
      </c>
      <c r="D390" s="5">
        <v>13000</v>
      </c>
    </row>
    <row r="391" spans="1:4" x14ac:dyDescent="0.35">
      <c r="A391" s="4">
        <v>378</v>
      </c>
      <c r="B391" s="4" t="s">
        <v>5</v>
      </c>
      <c r="C391" s="5">
        <v>1650</v>
      </c>
      <c r="D391" s="5">
        <v>13900</v>
      </c>
    </row>
    <row r="392" spans="1:4" x14ac:dyDescent="0.35">
      <c r="A392" s="4">
        <v>381</v>
      </c>
      <c r="B392" s="4" t="s">
        <v>5</v>
      </c>
      <c r="C392" s="5">
        <v>1650</v>
      </c>
      <c r="D392" s="5">
        <v>13700</v>
      </c>
    </row>
    <row r="393" spans="1:4" x14ac:dyDescent="0.35">
      <c r="A393" s="4">
        <v>383</v>
      </c>
      <c r="B393" s="4" t="s">
        <v>5</v>
      </c>
      <c r="C393" s="5">
        <v>1750</v>
      </c>
      <c r="D393" s="5">
        <v>14500</v>
      </c>
    </row>
    <row r="394" spans="1:4" x14ac:dyDescent="0.35">
      <c r="A394" s="4">
        <v>386</v>
      </c>
      <c r="B394" s="4" t="s">
        <v>5</v>
      </c>
      <c r="C394" s="5">
        <v>2000</v>
      </c>
      <c r="D394" s="5">
        <v>18500</v>
      </c>
    </row>
    <row r="395" spans="1:4" x14ac:dyDescent="0.35">
      <c r="A395" s="4">
        <v>387</v>
      </c>
      <c r="B395" s="4" t="s">
        <v>5</v>
      </c>
      <c r="C395" s="5">
        <v>1900</v>
      </c>
      <c r="D395" s="5">
        <v>17250</v>
      </c>
    </row>
    <row r="396" spans="1:4" x14ac:dyDescent="0.35">
      <c r="A396" s="4">
        <v>388</v>
      </c>
      <c r="B396" s="4" t="s">
        <v>5</v>
      </c>
      <c r="C396" s="5">
        <v>1550</v>
      </c>
      <c r="D396" s="5">
        <v>12800</v>
      </c>
    </row>
    <row r="397" spans="1:4" x14ac:dyDescent="0.35">
      <c r="A397" s="4">
        <v>389</v>
      </c>
      <c r="B397" s="4" t="s">
        <v>5</v>
      </c>
      <c r="C397" s="5">
        <v>1300</v>
      </c>
      <c r="D397" s="5">
        <v>12500</v>
      </c>
    </row>
    <row r="398" spans="1:4" x14ac:dyDescent="0.35">
      <c r="A398" s="4">
        <v>390</v>
      </c>
      <c r="B398" s="4" t="s">
        <v>5</v>
      </c>
      <c r="C398" s="5">
        <v>1600</v>
      </c>
      <c r="D398" s="5">
        <v>14600</v>
      </c>
    </row>
    <row r="399" spans="1:4" x14ac:dyDescent="0.35">
      <c r="A399" s="4">
        <v>392</v>
      </c>
      <c r="B399" s="4" t="s">
        <v>5</v>
      </c>
      <c r="C399" s="5">
        <v>2500</v>
      </c>
      <c r="D399" s="5">
        <v>22000</v>
      </c>
    </row>
    <row r="400" spans="1:4" x14ac:dyDescent="0.35">
      <c r="A400" s="4">
        <v>394</v>
      </c>
      <c r="B400" s="4" t="s">
        <v>5</v>
      </c>
      <c r="C400" s="5">
        <v>1700</v>
      </c>
      <c r="D400" s="5">
        <v>14300</v>
      </c>
    </row>
    <row r="401" spans="1:4" x14ac:dyDescent="0.35">
      <c r="A401" s="4">
        <v>396</v>
      </c>
      <c r="B401" s="4" t="s">
        <v>5</v>
      </c>
      <c r="C401" s="5">
        <v>1000</v>
      </c>
      <c r="D401" s="5">
        <v>11150</v>
      </c>
    </row>
    <row r="402" spans="1:4" x14ac:dyDescent="0.35">
      <c r="A402" s="4">
        <v>398</v>
      </c>
      <c r="B402" s="4" t="s">
        <v>5</v>
      </c>
      <c r="C402" s="5">
        <v>1700</v>
      </c>
      <c r="D402" s="5">
        <v>13200</v>
      </c>
    </row>
    <row r="403" spans="1:4" x14ac:dyDescent="0.35">
      <c r="A403" s="4">
        <v>400</v>
      </c>
      <c r="B403" s="4" t="s">
        <v>5</v>
      </c>
      <c r="C403" s="5">
        <v>1650</v>
      </c>
      <c r="D403" s="5">
        <v>13000</v>
      </c>
    </row>
    <row r="404" spans="1:4" x14ac:dyDescent="0.35">
      <c r="A404" s="4">
        <v>401</v>
      </c>
      <c r="B404" s="4" t="s">
        <v>5</v>
      </c>
      <c r="C404" s="5">
        <v>2200</v>
      </c>
      <c r="D404" s="5">
        <v>17750</v>
      </c>
    </row>
    <row r="405" spans="1:4" x14ac:dyDescent="0.35">
      <c r="A405" s="4">
        <v>402</v>
      </c>
      <c r="B405" s="4" t="s">
        <v>5</v>
      </c>
      <c r="C405" s="5">
        <v>1100</v>
      </c>
      <c r="D405" s="5">
        <v>11200</v>
      </c>
    </row>
    <row r="406" spans="1:4" x14ac:dyDescent="0.35">
      <c r="A406" s="4">
        <v>403</v>
      </c>
      <c r="B406" s="4" t="s">
        <v>5</v>
      </c>
      <c r="C406" s="5">
        <v>1900</v>
      </c>
      <c r="D406" s="5">
        <v>18750</v>
      </c>
    </row>
    <row r="407" spans="1:4" x14ac:dyDescent="0.35">
      <c r="A407" s="4">
        <v>404</v>
      </c>
      <c r="B407" s="4" t="s">
        <v>5</v>
      </c>
      <c r="C407" s="5">
        <v>1450</v>
      </c>
      <c r="D407" s="5">
        <v>12700</v>
      </c>
    </row>
    <row r="408" spans="1:4" x14ac:dyDescent="0.35">
      <c r="A408" s="4">
        <v>406</v>
      </c>
      <c r="B408" s="4" t="s">
        <v>5</v>
      </c>
      <c r="C408" s="5">
        <v>1450</v>
      </c>
      <c r="D408" s="5">
        <v>11950</v>
      </c>
    </row>
    <row r="409" spans="1:4" x14ac:dyDescent="0.35">
      <c r="A409" s="4">
        <v>407</v>
      </c>
      <c r="B409" s="4" t="s">
        <v>5</v>
      </c>
      <c r="C409" s="5">
        <v>1750</v>
      </c>
      <c r="D409" s="5">
        <v>13700</v>
      </c>
    </row>
    <row r="410" spans="1:4" x14ac:dyDescent="0.35">
      <c r="A410" s="4">
        <v>410</v>
      </c>
      <c r="B410" s="4" t="s">
        <v>5</v>
      </c>
      <c r="C410" s="5">
        <v>1600</v>
      </c>
      <c r="D410" s="5">
        <v>15000</v>
      </c>
    </row>
    <row r="411" spans="1:4" x14ac:dyDescent="0.35">
      <c r="A411" s="4">
        <v>411</v>
      </c>
      <c r="B411" s="4" t="s">
        <v>5</v>
      </c>
      <c r="C411" s="5">
        <v>1600</v>
      </c>
      <c r="D411" s="5">
        <v>12100</v>
      </c>
    </row>
    <row r="412" spans="1:4" x14ac:dyDescent="0.35">
      <c r="A412" s="4">
        <v>412</v>
      </c>
      <c r="B412" s="4" t="s">
        <v>5</v>
      </c>
      <c r="C412" s="5">
        <v>1650</v>
      </c>
      <c r="D412" s="5">
        <v>14100</v>
      </c>
    </row>
    <row r="413" spans="1:4" x14ac:dyDescent="0.35">
      <c r="A413" s="4">
        <v>413</v>
      </c>
      <c r="B413" s="4" t="s">
        <v>5</v>
      </c>
      <c r="C413" s="5">
        <v>1150</v>
      </c>
      <c r="D413" s="5">
        <v>10150</v>
      </c>
    </row>
    <row r="414" spans="1:4" x14ac:dyDescent="0.35">
      <c r="A414" s="4"/>
    </row>
    <row r="415" spans="1:4" x14ac:dyDescent="0.35">
      <c r="A415" s="4">
        <v>256</v>
      </c>
      <c r="B415" s="4" t="s">
        <v>5</v>
      </c>
      <c r="C415" s="5">
        <v>2700</v>
      </c>
      <c r="D415" s="5">
        <v>11100</v>
      </c>
    </row>
    <row r="416" spans="1:4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</sheetData>
  <sortState ref="X15:X176">
    <sortCondition ref="X14"/>
  </sortState>
  <mergeCells count="5">
    <mergeCell ref="F1:L4"/>
    <mergeCell ref="F6:L8"/>
    <mergeCell ref="F10:L11"/>
    <mergeCell ref="F13:L14"/>
    <mergeCell ref="F16:L1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U10" workbookViewId="0">
      <selection activeCell="AE18" sqref="AE18"/>
    </sheetView>
  </sheetViews>
  <sheetFormatPr defaultRowHeight="14.5" x14ac:dyDescent="0.35"/>
  <cols>
    <col min="10" max="11" width="11.36328125" bestFit="1" customWidth="1"/>
  </cols>
  <sheetData>
    <row r="1" spans="1:3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441</v>
      </c>
      <c r="G1" s="1" t="s">
        <v>456</v>
      </c>
      <c r="H1" s="1" t="s">
        <v>442</v>
      </c>
      <c r="I1" s="2"/>
      <c r="J1" s="17" t="s">
        <v>371</v>
      </c>
      <c r="K1" s="17"/>
      <c r="L1" s="17"/>
      <c r="M1" s="17"/>
      <c r="N1" s="17"/>
      <c r="O1" s="17"/>
      <c r="P1" s="17"/>
      <c r="R1" t="s">
        <v>373</v>
      </c>
      <c r="AE1" t="s">
        <v>373</v>
      </c>
    </row>
    <row r="2" spans="1:39" ht="15" thickBot="1" x14ac:dyDescent="0.4">
      <c r="A2" s="4">
        <v>1</v>
      </c>
      <c r="B2" s="4" t="s">
        <v>4</v>
      </c>
      <c r="C2" s="5">
        <v>1500</v>
      </c>
      <c r="D2" s="5">
        <v>8800</v>
      </c>
      <c r="E2" s="5">
        <f>IF(B2=$E$1,1,0)</f>
        <v>1</v>
      </c>
      <c r="F2" s="5">
        <f>LN(C2)</f>
        <v>7.3132203870903014</v>
      </c>
      <c r="G2" s="5">
        <f>F2^2</f>
        <v>53.483192430153217</v>
      </c>
      <c r="H2" s="5">
        <f>LN(D2)</f>
        <v>9.0825070004662987</v>
      </c>
      <c r="I2" s="2"/>
      <c r="J2" s="17"/>
      <c r="K2" s="17"/>
      <c r="L2" s="17"/>
      <c r="M2" s="17"/>
      <c r="N2" s="17"/>
      <c r="O2" s="17"/>
      <c r="P2" s="17"/>
    </row>
    <row r="3" spans="1:39" x14ac:dyDescent="0.35">
      <c r="A3" s="4">
        <v>3</v>
      </c>
      <c r="B3" s="4" t="s">
        <v>4</v>
      </c>
      <c r="C3" s="5">
        <v>1050</v>
      </c>
      <c r="D3" s="5">
        <v>9900</v>
      </c>
      <c r="E3" s="5">
        <f t="shared" ref="E3:E66" si="0">IF(B3=$E$1,1,0)</f>
        <v>1</v>
      </c>
      <c r="F3" s="5">
        <f t="shared" ref="F3:F66" si="1">LN(C3)</f>
        <v>6.956545443151569</v>
      </c>
      <c r="G3" s="5">
        <f t="shared" ref="G3:G66" si="2">F3^2</f>
        <v>48.393524502632857</v>
      </c>
      <c r="H3" s="5">
        <f t="shared" ref="H3:H66" si="3">LN(D3)</f>
        <v>9.2002900361226807</v>
      </c>
      <c r="I3" s="6"/>
      <c r="J3" s="17"/>
      <c r="K3" s="17"/>
      <c r="L3" s="17"/>
      <c r="M3" s="17"/>
      <c r="N3" s="17"/>
      <c r="O3" s="17"/>
      <c r="P3" s="17"/>
      <c r="R3" s="23" t="s">
        <v>374</v>
      </c>
      <c r="S3" s="23"/>
      <c r="AE3" s="23" t="s">
        <v>374</v>
      </c>
      <c r="AF3" s="23"/>
    </row>
    <row r="4" spans="1:39" x14ac:dyDescent="0.35">
      <c r="A4" s="4">
        <v>4</v>
      </c>
      <c r="B4" s="4" t="s">
        <v>4</v>
      </c>
      <c r="C4" s="5">
        <v>1350</v>
      </c>
      <c r="D4" s="5">
        <v>9000</v>
      </c>
      <c r="E4" s="5">
        <f t="shared" si="0"/>
        <v>1</v>
      </c>
      <c r="F4" s="5">
        <f t="shared" si="1"/>
        <v>7.2078598714324755</v>
      </c>
      <c r="G4" s="5">
        <f t="shared" si="2"/>
        <v>51.953243926206582</v>
      </c>
      <c r="H4" s="5">
        <f t="shared" si="3"/>
        <v>9.1049798563183568</v>
      </c>
      <c r="I4" s="6"/>
      <c r="J4" s="17"/>
      <c r="K4" s="17"/>
      <c r="L4" s="17"/>
      <c r="M4" s="17"/>
      <c r="N4" s="17"/>
      <c r="O4" s="17"/>
      <c r="P4" s="17"/>
      <c r="R4" s="20" t="s">
        <v>375</v>
      </c>
      <c r="S4" s="20">
        <v>0.91414525114192202</v>
      </c>
      <c r="AE4" s="20" t="s">
        <v>375</v>
      </c>
      <c r="AF4" s="20">
        <v>0.94108842356061573</v>
      </c>
    </row>
    <row r="5" spans="1:39" x14ac:dyDescent="0.35">
      <c r="A5" s="4">
        <v>5</v>
      </c>
      <c r="B5" s="4" t="s">
        <v>4</v>
      </c>
      <c r="C5" s="5">
        <v>1650</v>
      </c>
      <c r="D5" s="5">
        <v>8750</v>
      </c>
      <c r="E5" s="5">
        <f t="shared" si="0"/>
        <v>1</v>
      </c>
      <c r="F5" s="5">
        <f t="shared" si="1"/>
        <v>7.4085305668946262</v>
      </c>
      <c r="G5" s="5">
        <f t="shared" si="2"/>
        <v>54.88632516061201</v>
      </c>
      <c r="H5" s="5">
        <f t="shared" si="3"/>
        <v>9.0768089793516609</v>
      </c>
      <c r="I5" s="6"/>
      <c r="J5" s="16"/>
      <c r="K5" s="16"/>
      <c r="L5" s="16"/>
      <c r="M5" s="16"/>
      <c r="N5" s="16"/>
      <c r="O5" s="16"/>
      <c r="P5" s="16"/>
      <c r="R5" s="20" t="s">
        <v>376</v>
      </c>
      <c r="S5" s="20">
        <v>0.83566154018532768</v>
      </c>
      <c r="AE5" s="20" t="s">
        <v>376</v>
      </c>
      <c r="AF5" s="20">
        <v>0.88564742095980487</v>
      </c>
    </row>
    <row r="6" spans="1:39" x14ac:dyDescent="0.35">
      <c r="A6" s="4">
        <v>10</v>
      </c>
      <c r="B6" s="4" t="s">
        <v>4</v>
      </c>
      <c r="C6" s="5">
        <v>1600</v>
      </c>
      <c r="D6" s="5">
        <v>9200</v>
      </c>
      <c r="E6" s="5">
        <f t="shared" si="0"/>
        <v>1</v>
      </c>
      <c r="F6" s="5">
        <f t="shared" si="1"/>
        <v>7.3777589082278725</v>
      </c>
      <c r="G6" s="5">
        <f t="shared" si="2"/>
        <v>54.431326507935729</v>
      </c>
      <c r="H6" s="5">
        <f t="shared" si="3"/>
        <v>9.1269587630371323</v>
      </c>
      <c r="I6" s="6"/>
      <c r="J6" s="17" t="s">
        <v>6</v>
      </c>
      <c r="K6" s="17"/>
      <c r="L6" s="17"/>
      <c r="M6" s="17"/>
      <c r="N6" s="17"/>
      <c r="O6" s="17"/>
      <c r="P6" s="17"/>
      <c r="R6" s="20" t="s">
        <v>377</v>
      </c>
      <c r="S6" s="20">
        <v>0.8348579291348891</v>
      </c>
      <c r="AE6" s="20" t="s">
        <v>377</v>
      </c>
      <c r="AF6" s="20">
        <v>0.88480659317274468</v>
      </c>
    </row>
    <row r="7" spans="1:39" x14ac:dyDescent="0.35">
      <c r="A7" s="4">
        <v>13</v>
      </c>
      <c r="B7" s="4" t="s">
        <v>4</v>
      </c>
      <c r="C7" s="5">
        <v>1200</v>
      </c>
      <c r="D7" s="5">
        <v>9950</v>
      </c>
      <c r="E7" s="5">
        <f t="shared" si="0"/>
        <v>1</v>
      </c>
      <c r="F7" s="5">
        <f t="shared" si="1"/>
        <v>7.0900768357760917</v>
      </c>
      <c r="G7" s="5">
        <f t="shared" si="2"/>
        <v>50.269189537208717</v>
      </c>
      <c r="H7" s="5">
        <f t="shared" si="3"/>
        <v>9.2053278301526387</v>
      </c>
      <c r="I7" s="6"/>
      <c r="J7" s="17"/>
      <c r="K7" s="17"/>
      <c r="L7" s="17"/>
      <c r="M7" s="17"/>
      <c r="N7" s="17"/>
      <c r="O7" s="17"/>
      <c r="P7" s="17"/>
      <c r="R7" s="20" t="s">
        <v>378</v>
      </c>
      <c r="S7" s="20">
        <v>0.10577135740831101</v>
      </c>
      <c r="AE7" s="20" t="s">
        <v>378</v>
      </c>
      <c r="AF7" s="20">
        <v>8.8339111330675929E-2</v>
      </c>
    </row>
    <row r="8" spans="1:39" ht="15" thickBot="1" x14ac:dyDescent="0.4">
      <c r="A8" s="4">
        <v>14</v>
      </c>
      <c r="B8" s="4" t="s">
        <v>4</v>
      </c>
      <c r="C8" s="5">
        <v>1100</v>
      </c>
      <c r="D8" s="5">
        <v>9900</v>
      </c>
      <c r="E8" s="5">
        <f t="shared" si="0"/>
        <v>1</v>
      </c>
      <c r="F8" s="5">
        <f t="shared" si="1"/>
        <v>7.0030654587864616</v>
      </c>
      <c r="G8" s="5">
        <f t="shared" si="2"/>
        <v>49.042925820048033</v>
      </c>
      <c r="H8" s="5">
        <f t="shared" si="3"/>
        <v>9.2002900361226807</v>
      </c>
      <c r="I8" s="6"/>
      <c r="J8" s="17"/>
      <c r="K8" s="17"/>
      <c r="L8" s="17"/>
      <c r="M8" s="17"/>
      <c r="N8" s="17"/>
      <c r="O8" s="17"/>
      <c r="P8" s="17"/>
      <c r="R8" s="21" t="s">
        <v>379</v>
      </c>
      <c r="S8" s="21">
        <v>412</v>
      </c>
      <c r="AE8" s="21" t="s">
        <v>379</v>
      </c>
      <c r="AF8" s="21">
        <v>412</v>
      </c>
    </row>
    <row r="9" spans="1:39" x14ac:dyDescent="0.35">
      <c r="A9" s="4">
        <v>15</v>
      </c>
      <c r="B9" s="4" t="s">
        <v>4</v>
      </c>
      <c r="C9" s="5">
        <v>1350</v>
      </c>
      <c r="D9" s="5">
        <v>8500</v>
      </c>
      <c r="E9" s="5">
        <f t="shared" si="0"/>
        <v>1</v>
      </c>
      <c r="F9" s="5">
        <f t="shared" si="1"/>
        <v>7.2078598714324755</v>
      </c>
      <c r="G9" s="5">
        <f t="shared" si="2"/>
        <v>51.953243926206582</v>
      </c>
      <c r="H9" s="5">
        <f t="shared" si="3"/>
        <v>9.0478214424784085</v>
      </c>
      <c r="I9" s="6"/>
      <c r="J9" s="3"/>
      <c r="K9" s="3"/>
      <c r="L9" s="3"/>
      <c r="M9" s="3"/>
      <c r="N9" s="3"/>
      <c r="O9" s="3"/>
      <c r="P9" s="3"/>
    </row>
    <row r="10" spans="1:39" ht="15" thickBot="1" x14ac:dyDescent="0.4">
      <c r="A10" s="4">
        <v>16</v>
      </c>
      <c r="B10" s="4" t="s">
        <v>4</v>
      </c>
      <c r="C10" s="5">
        <v>1500</v>
      </c>
      <c r="D10" s="5">
        <v>8550</v>
      </c>
      <c r="E10" s="5">
        <f t="shared" si="0"/>
        <v>1</v>
      </c>
      <c r="F10" s="5">
        <f t="shared" si="1"/>
        <v>7.3132203870903014</v>
      </c>
      <c r="G10" s="5">
        <f t="shared" si="2"/>
        <v>53.483192430153217</v>
      </c>
      <c r="H10" s="5">
        <f t="shared" si="3"/>
        <v>9.0536865619308067</v>
      </c>
      <c r="I10" s="6"/>
      <c r="J10" s="17" t="s">
        <v>7</v>
      </c>
      <c r="K10" s="17"/>
      <c r="L10" s="17"/>
      <c r="M10" s="17"/>
      <c r="N10" s="17"/>
      <c r="O10" s="17"/>
      <c r="P10" s="17"/>
      <c r="R10" t="s">
        <v>380</v>
      </c>
      <c r="AE10" t="s">
        <v>380</v>
      </c>
    </row>
    <row r="11" spans="1:39" x14ac:dyDescent="0.35">
      <c r="A11" s="4">
        <v>20</v>
      </c>
      <c r="B11" s="4" t="s">
        <v>4</v>
      </c>
      <c r="C11" s="5">
        <v>1300</v>
      </c>
      <c r="D11" s="5">
        <v>9350</v>
      </c>
      <c r="E11" s="5">
        <f t="shared" si="0"/>
        <v>1</v>
      </c>
      <c r="F11" s="5">
        <f t="shared" si="1"/>
        <v>7.1701195434496281</v>
      </c>
      <c r="G11" s="5">
        <f t="shared" si="2"/>
        <v>51.410614267358305</v>
      </c>
      <c r="H11" s="5">
        <f t="shared" si="3"/>
        <v>9.1431316222827324</v>
      </c>
      <c r="I11" s="6"/>
      <c r="J11" s="17"/>
      <c r="K11" s="17"/>
      <c r="L11" s="17"/>
      <c r="M11" s="17"/>
      <c r="N11" s="17"/>
      <c r="O11" s="17"/>
      <c r="P11" s="17"/>
      <c r="R11" s="22"/>
      <c r="S11" s="22" t="s">
        <v>385</v>
      </c>
      <c r="T11" s="22" t="s">
        <v>386</v>
      </c>
      <c r="U11" s="22" t="s">
        <v>387</v>
      </c>
      <c r="V11" s="22" t="s">
        <v>4</v>
      </c>
      <c r="W11" s="22" t="s">
        <v>388</v>
      </c>
      <c r="AE11" s="22"/>
      <c r="AF11" s="22" t="s">
        <v>385</v>
      </c>
      <c r="AG11" s="22" t="s">
        <v>386</v>
      </c>
      <c r="AH11" s="22" t="s">
        <v>387</v>
      </c>
      <c r="AI11" s="22" t="s">
        <v>4</v>
      </c>
      <c r="AJ11" s="22" t="s">
        <v>388</v>
      </c>
    </row>
    <row r="12" spans="1:39" x14ac:dyDescent="0.35">
      <c r="A12" s="4">
        <v>21</v>
      </c>
      <c r="B12" s="4" t="s">
        <v>4</v>
      </c>
      <c r="C12" s="5">
        <v>1600</v>
      </c>
      <c r="D12" s="5">
        <v>9500</v>
      </c>
      <c r="E12" s="5">
        <f t="shared" si="0"/>
        <v>1</v>
      </c>
      <c r="F12" s="5">
        <f t="shared" si="1"/>
        <v>7.3777589082278725</v>
      </c>
      <c r="G12" s="5">
        <f t="shared" si="2"/>
        <v>54.431326507935729</v>
      </c>
      <c r="H12" s="5">
        <f t="shared" si="3"/>
        <v>9.1590470775886317</v>
      </c>
      <c r="I12" s="6"/>
      <c r="J12" s="16"/>
      <c r="K12" s="16"/>
      <c r="L12" s="16"/>
      <c r="M12" s="16"/>
      <c r="N12" s="16"/>
      <c r="O12" s="16"/>
      <c r="P12" s="16"/>
      <c r="R12" s="20" t="s">
        <v>381</v>
      </c>
      <c r="S12" s="20">
        <v>2</v>
      </c>
      <c r="T12" s="20">
        <v>23.2675505613174</v>
      </c>
      <c r="U12" s="20">
        <v>11.6337752806587</v>
      </c>
      <c r="V12" s="20">
        <v>1039.8830873833106</v>
      </c>
      <c r="W12" s="20">
        <v>4.1559368801371986E-161</v>
      </c>
      <c r="AE12" s="20" t="s">
        <v>381</v>
      </c>
      <c r="AF12" s="20">
        <v>3</v>
      </c>
      <c r="AG12" s="20">
        <v>24.659320975945068</v>
      </c>
      <c r="AH12" s="20">
        <v>8.2197736586483554</v>
      </c>
      <c r="AI12" s="20">
        <v>1053.30417784627</v>
      </c>
      <c r="AJ12" s="20">
        <v>1.1588065509007556E-191</v>
      </c>
    </row>
    <row r="13" spans="1:39" x14ac:dyDescent="0.35">
      <c r="A13" s="4">
        <v>22</v>
      </c>
      <c r="B13" s="4" t="s">
        <v>4</v>
      </c>
      <c r="C13" s="5">
        <v>1350</v>
      </c>
      <c r="D13" s="5">
        <v>7750</v>
      </c>
      <c r="E13" s="5">
        <f t="shared" si="0"/>
        <v>1</v>
      </c>
      <c r="F13" s="5">
        <f t="shared" si="1"/>
        <v>7.2078598714324755</v>
      </c>
      <c r="G13" s="5">
        <f t="shared" si="2"/>
        <v>51.953243926206582</v>
      </c>
      <c r="H13" s="5">
        <f t="shared" si="3"/>
        <v>8.9554481223473932</v>
      </c>
      <c r="I13" s="6"/>
      <c r="J13" s="17" t="s">
        <v>8</v>
      </c>
      <c r="K13" s="17"/>
      <c r="L13" s="17"/>
      <c r="M13" s="17"/>
      <c r="N13" s="17"/>
      <c r="O13" s="17"/>
      <c r="P13" s="17"/>
      <c r="R13" s="20" t="s">
        <v>382</v>
      </c>
      <c r="S13" s="20">
        <v>409</v>
      </c>
      <c r="T13" s="20">
        <v>4.5757202396306367</v>
      </c>
      <c r="U13" s="20">
        <v>1.1187580047996666E-2</v>
      </c>
      <c r="V13" s="20"/>
      <c r="W13" s="20"/>
      <c r="AE13" s="20" t="s">
        <v>382</v>
      </c>
      <c r="AF13" s="20">
        <v>408</v>
      </c>
      <c r="AG13" s="20">
        <v>3.1839498250029705</v>
      </c>
      <c r="AH13" s="20">
        <v>7.8037985906935555E-3</v>
      </c>
      <c r="AI13" s="20"/>
      <c r="AJ13" s="20"/>
    </row>
    <row r="14" spans="1:39" ht="15" thickBot="1" x14ac:dyDescent="0.4">
      <c r="A14" s="4">
        <v>24</v>
      </c>
      <c r="B14" s="4" t="s">
        <v>4</v>
      </c>
      <c r="C14" s="5">
        <v>1800</v>
      </c>
      <c r="D14" s="5">
        <v>10300</v>
      </c>
      <c r="E14" s="5">
        <f t="shared" si="0"/>
        <v>1</v>
      </c>
      <c r="F14" s="5">
        <f t="shared" si="1"/>
        <v>7.4955419438842563</v>
      </c>
      <c r="G14" s="5">
        <f t="shared" si="2"/>
        <v>56.183149032528178</v>
      </c>
      <c r="H14" s="5">
        <f t="shared" si="3"/>
        <v>9.2398991742177277</v>
      </c>
      <c r="I14" s="6"/>
      <c r="J14" s="17"/>
      <c r="K14" s="17"/>
      <c r="L14" s="17"/>
      <c r="M14" s="17"/>
      <c r="N14" s="17"/>
      <c r="O14" s="17"/>
      <c r="P14" s="17"/>
      <c r="R14" s="21" t="s">
        <v>383</v>
      </c>
      <c r="S14" s="21">
        <v>411</v>
      </c>
      <c r="T14" s="21">
        <v>27.843270800948037</v>
      </c>
      <c r="U14" s="21"/>
      <c r="V14" s="21"/>
      <c r="W14" s="21"/>
      <c r="AE14" s="21" t="s">
        <v>383</v>
      </c>
      <c r="AF14" s="21">
        <v>411</v>
      </c>
      <c r="AG14" s="21">
        <v>27.843270800948037</v>
      </c>
      <c r="AH14" s="21"/>
      <c r="AI14" s="21"/>
      <c r="AJ14" s="21"/>
    </row>
    <row r="15" spans="1:39" ht="15" thickBot="1" x14ac:dyDescent="0.4">
      <c r="A15" s="4">
        <v>26</v>
      </c>
      <c r="B15" s="4" t="s">
        <v>4</v>
      </c>
      <c r="C15" s="5">
        <v>1500</v>
      </c>
      <c r="D15" s="5">
        <v>10100</v>
      </c>
      <c r="E15" s="5">
        <f t="shared" si="0"/>
        <v>1</v>
      </c>
      <c r="F15" s="5">
        <f t="shared" si="1"/>
        <v>7.3132203870903014</v>
      </c>
      <c r="G15" s="5">
        <f t="shared" si="2"/>
        <v>53.483192430153217</v>
      </c>
      <c r="H15" s="5">
        <f t="shared" si="3"/>
        <v>9.2202907028293506</v>
      </c>
      <c r="I15" s="6"/>
      <c r="J15" s="16"/>
      <c r="K15" s="16"/>
      <c r="L15" s="16"/>
      <c r="M15" s="16"/>
      <c r="N15" s="16"/>
      <c r="O15" s="16"/>
      <c r="P15" s="16"/>
    </row>
    <row r="16" spans="1:39" x14ac:dyDescent="0.35">
      <c r="A16" s="4">
        <v>28</v>
      </c>
      <c r="B16" s="4" t="s">
        <v>4</v>
      </c>
      <c r="C16" s="5">
        <v>1400</v>
      </c>
      <c r="D16" s="5">
        <v>7050</v>
      </c>
      <c r="E16" s="5">
        <f t="shared" si="0"/>
        <v>1</v>
      </c>
      <c r="F16" s="5">
        <f t="shared" si="1"/>
        <v>7.2442275156033498</v>
      </c>
      <c r="G16" s="5">
        <f t="shared" si="2"/>
        <v>52.478832297824681</v>
      </c>
      <c r="H16" s="5">
        <f t="shared" si="3"/>
        <v>8.8607828958063148</v>
      </c>
      <c r="I16" s="6"/>
      <c r="J16" s="17" t="s">
        <v>9</v>
      </c>
      <c r="K16" s="17"/>
      <c r="L16" s="17"/>
      <c r="M16" s="17"/>
      <c r="N16" s="17"/>
      <c r="O16" s="17"/>
      <c r="P16" s="17"/>
      <c r="R16" s="22"/>
      <c r="S16" s="22" t="s">
        <v>389</v>
      </c>
      <c r="T16" s="22" t="s">
        <v>378</v>
      </c>
      <c r="U16" s="22" t="s">
        <v>390</v>
      </c>
      <c r="V16" s="22" t="s">
        <v>391</v>
      </c>
      <c r="W16" s="22" t="s">
        <v>392</v>
      </c>
      <c r="X16" s="22" t="s">
        <v>393</v>
      </c>
      <c r="Y16" s="22" t="s">
        <v>394</v>
      </c>
      <c r="Z16" s="22" t="s">
        <v>395</v>
      </c>
      <c r="AE16" s="22"/>
      <c r="AF16" s="22" t="s">
        <v>389</v>
      </c>
      <c r="AG16" s="22" t="s">
        <v>378</v>
      </c>
      <c r="AH16" s="22" t="s">
        <v>390</v>
      </c>
      <c r="AI16" s="22" t="s">
        <v>391</v>
      </c>
      <c r="AJ16" s="22" t="s">
        <v>392</v>
      </c>
      <c r="AK16" s="22" t="s">
        <v>393</v>
      </c>
      <c r="AL16" s="22" t="s">
        <v>394</v>
      </c>
      <c r="AM16" s="22" t="s">
        <v>395</v>
      </c>
    </row>
    <row r="17" spans="1:39" x14ac:dyDescent="0.35">
      <c r="A17" s="4">
        <v>29</v>
      </c>
      <c r="B17" s="4" t="s">
        <v>4</v>
      </c>
      <c r="C17" s="5">
        <v>1250</v>
      </c>
      <c r="D17" s="5">
        <v>9100</v>
      </c>
      <c r="E17" s="5">
        <f t="shared" si="0"/>
        <v>1</v>
      </c>
      <c r="F17" s="5">
        <f t="shared" si="1"/>
        <v>7.1308988302963465</v>
      </c>
      <c r="G17" s="5">
        <f t="shared" si="2"/>
        <v>50.849718127921804</v>
      </c>
      <c r="H17" s="5">
        <f t="shared" si="3"/>
        <v>9.1160296925049416</v>
      </c>
      <c r="I17" s="6"/>
      <c r="J17" s="17"/>
      <c r="K17" s="17"/>
      <c r="L17" s="17"/>
      <c r="M17" s="17"/>
      <c r="N17" s="17"/>
      <c r="O17" s="17"/>
      <c r="P17" s="17"/>
      <c r="R17" s="20" t="s">
        <v>384</v>
      </c>
      <c r="S17" s="20">
        <v>4.8837600732627378</v>
      </c>
      <c r="T17" s="20">
        <v>0.18058440522842292</v>
      </c>
      <c r="U17" s="20">
        <v>27.044196131361527</v>
      </c>
      <c r="V17" s="20">
        <v>4.1858710943676063E-93</v>
      </c>
      <c r="W17" s="20">
        <v>4.5287706681244924</v>
      </c>
      <c r="X17" s="20">
        <v>5.2387494784009832</v>
      </c>
      <c r="Y17" s="20">
        <v>4.5287706681244924</v>
      </c>
      <c r="Z17" s="20">
        <v>5.2387494784009832</v>
      </c>
      <c r="AE17" s="20" t="s">
        <v>384</v>
      </c>
      <c r="AF17" s="20">
        <v>48.146131107927744</v>
      </c>
      <c r="AG17" s="20">
        <v>3.2430206499050485</v>
      </c>
      <c r="AH17" s="20">
        <v>14.846076021544112</v>
      </c>
      <c r="AI17" s="20">
        <v>3.5938852319624608E-40</v>
      </c>
      <c r="AJ17" s="20">
        <v>41.77101613566149</v>
      </c>
      <c r="AK17" s="20">
        <v>54.521246080193997</v>
      </c>
      <c r="AL17" s="20">
        <v>41.77101613566149</v>
      </c>
      <c r="AM17" s="20">
        <v>54.521246080193997</v>
      </c>
    </row>
    <row r="18" spans="1:39" x14ac:dyDescent="0.35">
      <c r="A18" s="4">
        <v>30</v>
      </c>
      <c r="B18" s="4" t="s">
        <v>4</v>
      </c>
      <c r="C18" s="5">
        <v>1350</v>
      </c>
      <c r="D18" s="5">
        <v>9100</v>
      </c>
      <c r="E18" s="5">
        <f t="shared" si="0"/>
        <v>1</v>
      </c>
      <c r="F18" s="5">
        <f t="shared" si="1"/>
        <v>7.2078598714324755</v>
      </c>
      <c r="G18" s="5">
        <f t="shared" si="2"/>
        <v>51.953243926206582</v>
      </c>
      <c r="H18" s="5">
        <f t="shared" si="3"/>
        <v>9.1160296925049416</v>
      </c>
      <c r="I18" s="6"/>
      <c r="J18" s="3"/>
      <c r="K18" s="3"/>
      <c r="L18" s="3"/>
      <c r="M18" s="3"/>
      <c r="N18" s="3"/>
      <c r="O18" s="3"/>
      <c r="P18" s="3"/>
      <c r="R18" s="20" t="s">
        <v>4</v>
      </c>
      <c r="S18" s="20">
        <v>-0.2745003599731819</v>
      </c>
      <c r="T18" s="20">
        <v>1.1727761646456766E-2</v>
      </c>
      <c r="U18" s="20">
        <v>-23.406031623785168</v>
      </c>
      <c r="V18" s="20">
        <v>1.7048259713574584E-77</v>
      </c>
      <c r="W18" s="20">
        <v>-0.29755457179846495</v>
      </c>
      <c r="X18" s="20">
        <v>-0.25144614814789884</v>
      </c>
      <c r="Y18" s="20">
        <v>-0.29755457179846495</v>
      </c>
      <c r="Z18" s="20">
        <v>-0.25144614814789884</v>
      </c>
      <c r="AE18" s="20" t="s">
        <v>4</v>
      </c>
      <c r="AF18" s="20">
        <v>-0.26952747986353465</v>
      </c>
      <c r="AG18" s="20">
        <v>9.8019773054294993E-3</v>
      </c>
      <c r="AH18" s="20">
        <v>-27.497256060186785</v>
      </c>
      <c r="AI18" s="20">
        <v>6.3416638378978066E-95</v>
      </c>
      <c r="AJ18" s="20">
        <v>-0.28879616144886072</v>
      </c>
      <c r="AK18" s="20">
        <v>-0.25025879827820857</v>
      </c>
      <c r="AL18" s="20">
        <v>-0.28879616144886072</v>
      </c>
      <c r="AM18" s="20">
        <v>-0.25025879827820857</v>
      </c>
    </row>
    <row r="19" spans="1:39" ht="15" thickBot="1" x14ac:dyDescent="0.4">
      <c r="A19" s="4">
        <v>35</v>
      </c>
      <c r="B19" s="4" t="s">
        <v>4</v>
      </c>
      <c r="C19" s="5">
        <v>1550</v>
      </c>
      <c r="D19" s="5">
        <v>9100</v>
      </c>
      <c r="E19" s="5">
        <f t="shared" si="0"/>
        <v>1</v>
      </c>
      <c r="F19" s="5">
        <f t="shared" si="1"/>
        <v>7.3460102099132927</v>
      </c>
      <c r="G19" s="5">
        <f t="shared" si="2"/>
        <v>53.96386600415034</v>
      </c>
      <c r="H19" s="5">
        <f t="shared" si="3"/>
        <v>9.1160296925049416</v>
      </c>
      <c r="I19" s="6"/>
      <c r="J19" s="16" t="s">
        <v>4</v>
      </c>
      <c r="K19" s="16" t="s">
        <v>5</v>
      </c>
      <c r="L19" s="16"/>
      <c r="M19" s="16"/>
      <c r="N19" s="16"/>
      <c r="O19" s="16"/>
      <c r="P19" s="16"/>
      <c r="R19" s="21" t="s">
        <v>441</v>
      </c>
      <c r="S19" s="21">
        <v>0.62952814114195532</v>
      </c>
      <c r="T19" s="21">
        <v>2.4323789062951504E-2</v>
      </c>
      <c r="U19" s="21">
        <v>25.881170878134846</v>
      </c>
      <c r="V19" s="21">
        <v>3.6039317327228263E-88</v>
      </c>
      <c r="W19" s="21">
        <v>0.58171289707786678</v>
      </c>
      <c r="X19" s="21">
        <v>0.67734338520604387</v>
      </c>
      <c r="Y19" s="21">
        <v>0.58171289707786678</v>
      </c>
      <c r="Z19" s="21">
        <v>0.67734338520604387</v>
      </c>
      <c r="AE19" s="20" t="s">
        <v>441</v>
      </c>
      <c r="AF19" s="20">
        <v>-11.138657668406429</v>
      </c>
      <c r="AG19" s="20">
        <v>0.88144276701945501</v>
      </c>
      <c r="AH19" s="20">
        <v>-12.636847320298653</v>
      </c>
      <c r="AI19" s="20">
        <v>4.0279916257557921E-31</v>
      </c>
      <c r="AJ19" s="20">
        <v>-12.871393777066746</v>
      </c>
      <c r="AK19" s="20">
        <v>-9.4059215597461119</v>
      </c>
      <c r="AL19" s="20">
        <v>-12.871393777066746</v>
      </c>
      <c r="AM19" s="20">
        <v>-9.4059215597461119</v>
      </c>
    </row>
    <row r="20" spans="1:39" ht="15" thickBot="1" x14ac:dyDescent="0.4">
      <c r="A20" s="4">
        <v>38</v>
      </c>
      <c r="B20" s="4" t="s">
        <v>4</v>
      </c>
      <c r="C20" s="5">
        <v>1400</v>
      </c>
      <c r="D20" s="5">
        <v>11850</v>
      </c>
      <c r="E20" s="5">
        <f t="shared" si="0"/>
        <v>1</v>
      </c>
      <c r="F20" s="5">
        <f t="shared" si="1"/>
        <v>7.2442275156033498</v>
      </c>
      <c r="G20" s="5">
        <f t="shared" si="2"/>
        <v>52.478832297824681</v>
      </c>
      <c r="H20" s="5">
        <f t="shared" si="3"/>
        <v>9.3800831465632779</v>
      </c>
      <c r="I20" s="6"/>
      <c r="J20" s="32">
        <f>AVERAGE(F2:F163)</f>
        <v>7.2188184628713739</v>
      </c>
      <c r="K20" s="32">
        <f>AVERAGE(F164:F413)</f>
        <v>7.4190932201897546</v>
      </c>
      <c r="L20" s="32" t="s">
        <v>419</v>
      </c>
      <c r="M20" s="16"/>
      <c r="N20" s="16"/>
      <c r="O20" s="16"/>
      <c r="P20" s="16"/>
      <c r="AE20" s="21" t="s">
        <v>456</v>
      </c>
      <c r="AF20" s="21">
        <v>0.79943104416103805</v>
      </c>
      <c r="AG20" s="21">
        <v>5.9861863875983412E-2</v>
      </c>
      <c r="AH20" s="21">
        <v>13.354596606233805</v>
      </c>
      <c r="AI20" s="21">
        <v>5.2939101233704193E-34</v>
      </c>
      <c r="AJ20" s="21">
        <v>0.68175486942723862</v>
      </c>
      <c r="AK20" s="21">
        <v>0.91710721889483748</v>
      </c>
      <c r="AL20" s="21">
        <v>0.68175486942723862</v>
      </c>
      <c r="AM20" s="21">
        <v>0.91710721889483748</v>
      </c>
    </row>
    <row r="21" spans="1:39" x14ac:dyDescent="0.35">
      <c r="A21" s="4">
        <v>42</v>
      </c>
      <c r="B21" s="4" t="s">
        <v>4</v>
      </c>
      <c r="C21" s="5">
        <v>1600</v>
      </c>
      <c r="D21" s="5">
        <v>8700</v>
      </c>
      <c r="E21" s="5">
        <f t="shared" si="0"/>
        <v>1</v>
      </c>
      <c r="F21" s="5">
        <f t="shared" si="1"/>
        <v>7.3777589082278725</v>
      </c>
      <c r="G21" s="5">
        <f t="shared" si="2"/>
        <v>54.431326507935729</v>
      </c>
      <c r="H21" s="5">
        <f t="shared" si="3"/>
        <v>9.0710783046426755</v>
      </c>
      <c r="I21" s="6"/>
      <c r="J21" s="32">
        <f>_xlfn.STDEV.S(F2:F163)</f>
        <v>0.17960957870314759</v>
      </c>
      <c r="K21" s="32">
        <f>_xlfn.STDEV.S(F164:F413)</f>
        <v>0.23469563246056857</v>
      </c>
      <c r="L21" s="32" t="s">
        <v>420</v>
      </c>
      <c r="M21" s="16"/>
      <c r="N21" s="16"/>
      <c r="O21" s="16"/>
      <c r="P21" s="16"/>
    </row>
    <row r="22" spans="1:39" x14ac:dyDescent="0.35">
      <c r="A22" s="4">
        <v>43</v>
      </c>
      <c r="B22" s="4" t="s">
        <v>4</v>
      </c>
      <c r="C22" s="5">
        <v>1150</v>
      </c>
      <c r="D22" s="5">
        <v>7650</v>
      </c>
      <c r="E22" s="5">
        <f t="shared" si="0"/>
        <v>1</v>
      </c>
      <c r="F22" s="5">
        <f t="shared" si="1"/>
        <v>7.0475172213572961</v>
      </c>
      <c r="G22" s="5">
        <f t="shared" si="2"/>
        <v>49.667498985327661</v>
      </c>
      <c r="H22" s="5">
        <f t="shared" si="3"/>
        <v>8.9424609268205817</v>
      </c>
      <c r="I22" s="6"/>
      <c r="J22" s="16"/>
      <c r="K22" s="16"/>
      <c r="L22" s="16"/>
      <c r="M22" s="16"/>
      <c r="N22" s="16"/>
      <c r="O22" s="16"/>
      <c r="P22" s="16"/>
    </row>
    <row r="23" spans="1:39" x14ac:dyDescent="0.35">
      <c r="A23" s="4">
        <v>45</v>
      </c>
      <c r="B23" s="4" t="s">
        <v>4</v>
      </c>
      <c r="C23" s="5">
        <v>900</v>
      </c>
      <c r="D23" s="5">
        <v>9300</v>
      </c>
      <c r="E23" s="5">
        <f t="shared" si="0"/>
        <v>1</v>
      </c>
      <c r="F23" s="5">
        <f t="shared" si="1"/>
        <v>6.8023947633243109</v>
      </c>
      <c r="G23" s="5">
        <f t="shared" si="2"/>
        <v>46.272574516102011</v>
      </c>
      <c r="H23" s="5">
        <f t="shared" si="3"/>
        <v>9.1377696791413481</v>
      </c>
      <c r="I23" s="6"/>
      <c r="J23" t="s">
        <v>443</v>
      </c>
      <c r="M23" s="3"/>
      <c r="N23" s="3"/>
      <c r="O23" s="3"/>
      <c r="P23" s="3"/>
      <c r="R23" t="s">
        <v>396</v>
      </c>
    </row>
    <row r="24" spans="1:39" ht="15" thickBot="1" x14ac:dyDescent="0.4">
      <c r="A24" s="4">
        <v>47</v>
      </c>
      <c r="B24" s="4" t="s">
        <v>4</v>
      </c>
      <c r="C24" s="5">
        <v>1650</v>
      </c>
      <c r="D24" s="5">
        <v>12200</v>
      </c>
      <c r="E24" s="5">
        <f t="shared" si="0"/>
        <v>1</v>
      </c>
      <c r="F24" s="5">
        <f t="shared" si="1"/>
        <v>7.4085305668946262</v>
      </c>
      <c r="G24" s="5">
        <f t="shared" si="2"/>
        <v>54.88632516061201</v>
      </c>
      <c r="H24" s="5">
        <f t="shared" si="3"/>
        <v>9.4091912307213477</v>
      </c>
      <c r="I24" s="6"/>
      <c r="M24" s="3"/>
      <c r="N24" s="3"/>
      <c r="O24" s="3"/>
      <c r="P24" s="3"/>
      <c r="AE24" t="s">
        <v>396</v>
      </c>
    </row>
    <row r="25" spans="1:39" ht="15" thickBot="1" x14ac:dyDescent="0.4">
      <c r="A25" s="4">
        <v>48</v>
      </c>
      <c r="B25" s="4" t="s">
        <v>4</v>
      </c>
      <c r="C25" s="5">
        <v>1200</v>
      </c>
      <c r="D25" s="5">
        <v>9400</v>
      </c>
      <c r="E25" s="5">
        <f t="shared" si="0"/>
        <v>1</v>
      </c>
      <c r="F25" s="5">
        <f t="shared" si="1"/>
        <v>7.0900768357760917</v>
      </c>
      <c r="G25" s="5">
        <f t="shared" si="2"/>
        <v>50.269189537208717</v>
      </c>
      <c r="H25" s="5">
        <f t="shared" si="3"/>
        <v>9.1484649682580947</v>
      </c>
      <c r="I25" s="6"/>
      <c r="J25" s="22"/>
      <c r="K25" s="22" t="s">
        <v>444</v>
      </c>
      <c r="L25" s="22" t="s">
        <v>445</v>
      </c>
      <c r="M25" s="16"/>
      <c r="N25" s="16"/>
      <c r="O25" s="16"/>
      <c r="P25" s="16"/>
      <c r="R25" s="22" t="s">
        <v>397</v>
      </c>
      <c r="S25" s="22" t="s">
        <v>455</v>
      </c>
      <c r="T25" s="22" t="s">
        <v>399</v>
      </c>
    </row>
    <row r="26" spans="1:39" x14ac:dyDescent="0.35">
      <c r="A26" s="4">
        <v>54</v>
      </c>
      <c r="B26" s="4" t="s">
        <v>4</v>
      </c>
      <c r="C26" s="5">
        <v>900</v>
      </c>
      <c r="D26" s="5">
        <v>10450</v>
      </c>
      <c r="E26" s="5">
        <f t="shared" si="0"/>
        <v>1</v>
      </c>
      <c r="F26" s="5">
        <f t="shared" si="1"/>
        <v>6.8023947633243109</v>
      </c>
      <c r="G26" s="5">
        <f t="shared" si="2"/>
        <v>46.272574516102011</v>
      </c>
      <c r="H26" s="5">
        <f t="shared" si="3"/>
        <v>9.2543572573929573</v>
      </c>
      <c r="I26" s="6"/>
      <c r="J26" s="20" t="s">
        <v>446</v>
      </c>
      <c r="K26" s="20">
        <v>7.2188184628713739</v>
      </c>
      <c r="L26" s="20">
        <v>7.4190932201897546</v>
      </c>
      <c r="M26" s="3"/>
      <c r="N26" s="3"/>
      <c r="O26" s="3"/>
      <c r="P26" s="3"/>
      <c r="R26" s="20">
        <v>1</v>
      </c>
      <c r="S26" s="20">
        <v>9.2131377493359636</v>
      </c>
      <c r="T26" s="20">
        <v>-0.13063074886966497</v>
      </c>
      <c r="AE26" s="22" t="s">
        <v>397</v>
      </c>
      <c r="AF26" s="22" t="s">
        <v>455</v>
      </c>
      <c r="AG26" s="22" t="s">
        <v>399</v>
      </c>
    </row>
    <row r="27" spans="1:39" x14ac:dyDescent="0.35">
      <c r="A27" s="4">
        <v>58</v>
      </c>
      <c r="B27" s="4" t="s">
        <v>4</v>
      </c>
      <c r="C27" s="5">
        <v>1200</v>
      </c>
      <c r="D27" s="5">
        <v>10300</v>
      </c>
      <c r="E27" s="5">
        <f t="shared" si="0"/>
        <v>1</v>
      </c>
      <c r="F27" s="5">
        <f t="shared" si="1"/>
        <v>7.0900768357760917</v>
      </c>
      <c r="G27" s="5">
        <f t="shared" si="2"/>
        <v>50.269189537208717</v>
      </c>
      <c r="H27" s="5">
        <f t="shared" si="3"/>
        <v>9.2398991742177277</v>
      </c>
      <c r="I27" s="6"/>
      <c r="J27" s="20" t="s">
        <v>447</v>
      </c>
      <c r="K27" s="20">
        <v>3.2259600761922171E-2</v>
      </c>
      <c r="L27" s="20">
        <v>5.5082039896066283E-2</v>
      </c>
      <c r="M27" s="3"/>
      <c r="N27" s="3"/>
      <c r="O27" s="3"/>
      <c r="P27" s="3"/>
      <c r="R27" s="20">
        <v>2</v>
      </c>
      <c r="S27" s="20">
        <v>8.9886008348863022</v>
      </c>
      <c r="T27" s="20">
        <v>0.21168920123637847</v>
      </c>
      <c r="AE27" s="20">
        <v>1</v>
      </c>
      <c r="AF27" s="20">
        <v>9.1732696521577068</v>
      </c>
      <c r="AG27" s="20">
        <v>-9.076265169140818E-2</v>
      </c>
    </row>
    <row r="28" spans="1:39" x14ac:dyDescent="0.35">
      <c r="A28" s="4">
        <v>60</v>
      </c>
      <c r="B28" s="4" t="s">
        <v>4</v>
      </c>
      <c r="C28" s="5">
        <v>1650</v>
      </c>
      <c r="D28" s="5">
        <v>11650</v>
      </c>
      <c r="E28" s="5">
        <f t="shared" si="0"/>
        <v>1</v>
      </c>
      <c r="F28" s="5">
        <f t="shared" si="1"/>
        <v>7.4085305668946262</v>
      </c>
      <c r="G28" s="5">
        <f t="shared" si="2"/>
        <v>54.88632516061201</v>
      </c>
      <c r="H28" s="5">
        <f t="shared" si="3"/>
        <v>9.3630614589938475</v>
      </c>
      <c r="I28" s="6"/>
      <c r="J28" s="20" t="s">
        <v>379</v>
      </c>
      <c r="K28" s="20">
        <v>162</v>
      </c>
      <c r="L28" s="20">
        <v>250</v>
      </c>
      <c r="M28" s="2"/>
      <c r="N28" s="2"/>
      <c r="O28" s="2"/>
      <c r="P28" s="2"/>
      <c r="R28" s="20">
        <v>3</v>
      </c>
      <c r="S28" s="20">
        <v>9.1468103397641354</v>
      </c>
      <c r="T28" s="20">
        <v>-4.1830483445778555E-2</v>
      </c>
      <c r="AE28" s="20">
        <v>2</v>
      </c>
      <c r="AF28" s="20">
        <v>9.0773112058587486</v>
      </c>
      <c r="AG28" s="20">
        <v>0.12297883026393208</v>
      </c>
    </row>
    <row r="29" spans="1:39" x14ac:dyDescent="0.35">
      <c r="A29" s="4">
        <v>67</v>
      </c>
      <c r="B29" s="4" t="s">
        <v>4</v>
      </c>
      <c r="C29" s="5">
        <v>1450</v>
      </c>
      <c r="D29" s="5">
        <v>7800</v>
      </c>
      <c r="E29" s="5">
        <f t="shared" si="0"/>
        <v>1</v>
      </c>
      <c r="F29" s="5">
        <f t="shared" si="1"/>
        <v>7.2793188354146201</v>
      </c>
      <c r="G29" s="5">
        <f t="shared" si="2"/>
        <v>52.988482707622062</v>
      </c>
      <c r="H29" s="5">
        <f t="shared" si="3"/>
        <v>8.9618790126776826</v>
      </c>
      <c r="I29" s="6"/>
      <c r="J29" s="20" t="s">
        <v>448</v>
      </c>
      <c r="K29" s="20">
        <v>4.6120057699487738E-2</v>
      </c>
      <c r="L29" s="20"/>
      <c r="M29" s="2"/>
      <c r="N29" s="2"/>
      <c r="O29" s="2"/>
      <c r="P29" s="2"/>
      <c r="R29" s="20">
        <v>4</v>
      </c>
      <c r="S29" s="20">
        <v>9.2731381896600862</v>
      </c>
      <c r="T29" s="20">
        <v>-0.19632921030842532</v>
      </c>
      <c r="AE29" s="20">
        <v>3</v>
      </c>
      <c r="AF29" s="20">
        <v>9.1237560378143243</v>
      </c>
      <c r="AG29" s="20">
        <v>-1.8776181495967492E-2</v>
      </c>
    </row>
    <row r="30" spans="1:39" x14ac:dyDescent="0.35">
      <c r="A30" s="4">
        <v>68</v>
      </c>
      <c r="B30" s="4" t="s">
        <v>4</v>
      </c>
      <c r="C30" s="5">
        <v>1600</v>
      </c>
      <c r="D30" s="5">
        <v>10250</v>
      </c>
      <c r="E30" s="5">
        <f t="shared" si="0"/>
        <v>1</v>
      </c>
      <c r="F30" s="5">
        <f t="shared" si="1"/>
        <v>7.3777589082278725</v>
      </c>
      <c r="G30" s="5">
        <f t="shared" si="2"/>
        <v>54.431326507935729</v>
      </c>
      <c r="H30" s="5">
        <f t="shared" si="3"/>
        <v>9.2350329845665549</v>
      </c>
      <c r="I30" s="6"/>
      <c r="J30" s="20" t="s">
        <v>449</v>
      </c>
      <c r="K30" s="20">
        <v>0</v>
      </c>
      <c r="L30" s="20"/>
      <c r="M30" s="2"/>
      <c r="N30" s="2"/>
      <c r="O30" s="2"/>
      <c r="P30" s="2"/>
      <c r="R30" s="20">
        <v>5</v>
      </c>
      <c r="S30" s="20">
        <v>9.2537665645797507</v>
      </c>
      <c r="T30" s="20">
        <v>-0.12680780154261839</v>
      </c>
      <c r="AE30" s="20">
        <v>4</v>
      </c>
      <c r="AF30" s="20">
        <v>9.2333500508102659</v>
      </c>
      <c r="AG30" s="20">
        <v>-0.15654107145860507</v>
      </c>
    </row>
    <row r="31" spans="1:39" x14ac:dyDescent="0.35">
      <c r="A31" s="4">
        <v>69</v>
      </c>
      <c r="B31" s="4" t="s">
        <v>4</v>
      </c>
      <c r="C31" s="5">
        <v>1200</v>
      </c>
      <c r="D31" s="5">
        <v>9100</v>
      </c>
      <c r="E31" s="5">
        <f t="shared" si="0"/>
        <v>1</v>
      </c>
      <c r="F31" s="5">
        <f t="shared" si="1"/>
        <v>7.0900768357760917</v>
      </c>
      <c r="G31" s="5">
        <f t="shared" si="2"/>
        <v>50.269189537208717</v>
      </c>
      <c r="H31" s="5">
        <f t="shared" si="3"/>
        <v>9.1160296925049416</v>
      </c>
      <c r="I31" s="6"/>
      <c r="J31" s="20" t="s">
        <v>385</v>
      </c>
      <c r="K31" s="20">
        <v>410</v>
      </c>
      <c r="L31" s="20"/>
      <c r="M31" s="2"/>
      <c r="N31" s="2"/>
      <c r="O31" s="2"/>
      <c r="P31" s="2"/>
      <c r="R31" s="20">
        <v>6</v>
      </c>
      <c r="S31" s="20">
        <v>9.0726626042693148</v>
      </c>
      <c r="T31" s="20">
        <v>0.13266522588332386</v>
      </c>
      <c r="AE31" s="20">
        <v>5</v>
      </c>
      <c r="AF31" s="20">
        <v>9.2123649745874232</v>
      </c>
      <c r="AG31" s="20">
        <v>-8.5406211550290934E-2</v>
      </c>
    </row>
    <row r="32" spans="1:39" x14ac:dyDescent="0.35">
      <c r="A32" s="4">
        <v>71</v>
      </c>
      <c r="B32" s="4" t="s">
        <v>4</v>
      </c>
      <c r="C32" s="5">
        <v>1250</v>
      </c>
      <c r="D32" s="5">
        <v>9450</v>
      </c>
      <c r="E32" s="5">
        <f t="shared" si="0"/>
        <v>1</v>
      </c>
      <c r="F32" s="5">
        <f t="shared" si="1"/>
        <v>7.1308988302963465</v>
      </c>
      <c r="G32" s="5">
        <f t="shared" si="2"/>
        <v>50.849718127921804</v>
      </c>
      <c r="H32" s="5">
        <f t="shared" si="3"/>
        <v>9.153770020487789</v>
      </c>
      <c r="I32" s="6"/>
      <c r="J32" s="20" t="s">
        <v>390</v>
      </c>
      <c r="K32" s="20">
        <v>-9.2461342893003717</v>
      </c>
      <c r="L32" s="20"/>
      <c r="M32" s="2"/>
      <c r="N32" s="2"/>
      <c r="O32" s="2"/>
      <c r="P32" s="2"/>
      <c r="R32" s="20">
        <v>7</v>
      </c>
      <c r="S32" s="20">
        <v>9.0178864938548315</v>
      </c>
      <c r="T32" s="20">
        <v>0.18240354226784916</v>
      </c>
      <c r="AE32" s="20">
        <v>6</v>
      </c>
      <c r="AF32" s="20">
        <v>9.0894155925159481</v>
      </c>
      <c r="AG32" s="20">
        <v>0.11591223763669056</v>
      </c>
    </row>
    <row r="33" spans="1:33" x14ac:dyDescent="0.35">
      <c r="A33" s="4">
        <v>72</v>
      </c>
      <c r="B33" s="4" t="s">
        <v>4</v>
      </c>
      <c r="C33" s="5">
        <v>1100</v>
      </c>
      <c r="D33" s="5">
        <v>9400</v>
      </c>
      <c r="E33" s="5">
        <f t="shared" si="0"/>
        <v>1</v>
      </c>
      <c r="F33" s="5">
        <f t="shared" si="1"/>
        <v>7.0030654587864616</v>
      </c>
      <c r="G33" s="5">
        <f t="shared" si="2"/>
        <v>49.042925820048033</v>
      </c>
      <c r="H33" s="5">
        <f t="shared" si="3"/>
        <v>9.1484649682580947</v>
      </c>
      <c r="I33" s="6"/>
      <c r="J33" s="20" t="s">
        <v>450</v>
      </c>
      <c r="K33" s="20">
        <v>6.4454322930260105E-19</v>
      </c>
      <c r="L33" s="20"/>
      <c r="M33" s="16"/>
      <c r="N33" s="16"/>
      <c r="O33" s="16"/>
      <c r="P33" s="16"/>
      <c r="R33" s="20">
        <v>8</v>
      </c>
      <c r="S33" s="20">
        <v>9.1468103397641354</v>
      </c>
      <c r="T33" s="20">
        <v>-9.8988897285726907E-2</v>
      </c>
      <c r="AE33" s="20">
        <v>7</v>
      </c>
      <c r="AF33" s="20">
        <v>9.078292250233531</v>
      </c>
      <c r="AG33" s="20">
        <v>0.12199778588914967</v>
      </c>
    </row>
    <row r="34" spans="1:33" x14ac:dyDescent="0.35">
      <c r="A34" s="4">
        <v>75</v>
      </c>
      <c r="B34" s="4" t="s">
        <v>4</v>
      </c>
      <c r="C34" s="5">
        <v>1550</v>
      </c>
      <c r="D34" s="5">
        <v>10450</v>
      </c>
      <c r="E34" s="5">
        <f t="shared" si="0"/>
        <v>1</v>
      </c>
      <c r="F34" s="5">
        <f t="shared" si="1"/>
        <v>7.3460102099132927</v>
      </c>
      <c r="G34" s="5">
        <f t="shared" si="2"/>
        <v>53.96386600415034</v>
      </c>
      <c r="H34" s="5">
        <f t="shared" si="3"/>
        <v>9.2543572573929573</v>
      </c>
      <c r="I34" s="6"/>
      <c r="J34" s="20" t="s">
        <v>451</v>
      </c>
      <c r="K34" s="20">
        <v>1.6485785999058751</v>
      </c>
      <c r="L34" s="20"/>
      <c r="M34" s="16"/>
      <c r="N34" s="16"/>
      <c r="O34" s="16"/>
      <c r="P34" s="16"/>
      <c r="R34" s="20">
        <v>9</v>
      </c>
      <c r="S34" s="20">
        <v>9.2131377493359636</v>
      </c>
      <c r="T34" s="20">
        <v>-0.15945118740515696</v>
      </c>
      <c r="AE34" s="20">
        <v>8</v>
      </c>
      <c r="AF34" s="20">
        <v>9.1237560378143243</v>
      </c>
      <c r="AG34" s="20">
        <v>-7.5934595335915844E-2</v>
      </c>
    </row>
    <row r="35" spans="1:33" x14ac:dyDescent="0.35">
      <c r="A35" s="4">
        <v>80</v>
      </c>
      <c r="B35" s="4" t="s">
        <v>4</v>
      </c>
      <c r="C35" s="5">
        <v>1300</v>
      </c>
      <c r="D35" s="5">
        <v>8700</v>
      </c>
      <c r="E35" s="5">
        <f t="shared" si="0"/>
        <v>1</v>
      </c>
      <c r="F35" s="5">
        <f t="shared" si="1"/>
        <v>7.1701195434496281</v>
      </c>
      <c r="G35" s="5">
        <f t="shared" si="2"/>
        <v>51.410614267358305</v>
      </c>
      <c r="H35" s="5">
        <f t="shared" si="3"/>
        <v>9.0710783046426755</v>
      </c>
      <c r="I35" s="6"/>
      <c r="J35" s="20" t="s">
        <v>452</v>
      </c>
      <c r="K35" s="20">
        <v>1.2890864586052021E-18</v>
      </c>
      <c r="L35" s="20"/>
      <c r="M35" s="16"/>
      <c r="N35" s="16"/>
      <c r="O35" s="16"/>
      <c r="P35" s="16"/>
      <c r="R35" s="20">
        <v>10</v>
      </c>
      <c r="S35" s="20">
        <v>9.1230517412430068</v>
      </c>
      <c r="T35" s="20">
        <v>2.0079881039725578E-2</v>
      </c>
      <c r="AE35" s="20">
        <v>9</v>
      </c>
      <c r="AF35" s="20">
        <v>9.1732696521577068</v>
      </c>
      <c r="AG35" s="20">
        <v>-0.11958309022690017</v>
      </c>
    </row>
    <row r="36" spans="1:33" ht="15" thickBot="1" x14ac:dyDescent="0.4">
      <c r="A36" s="4">
        <v>81</v>
      </c>
      <c r="B36" s="4" t="s">
        <v>4</v>
      </c>
      <c r="C36" s="5">
        <v>1300</v>
      </c>
      <c r="D36" s="5">
        <v>10000</v>
      </c>
      <c r="E36" s="5">
        <f t="shared" si="0"/>
        <v>1</v>
      </c>
      <c r="F36" s="5">
        <f t="shared" si="1"/>
        <v>7.1701195434496281</v>
      </c>
      <c r="G36" s="5">
        <f t="shared" si="2"/>
        <v>51.410614267358305</v>
      </c>
      <c r="H36" s="5">
        <f t="shared" si="3"/>
        <v>9.2103403719761836</v>
      </c>
      <c r="I36" s="6"/>
      <c r="J36" s="21" t="s">
        <v>453</v>
      </c>
      <c r="K36" s="21">
        <v>1.9657668396636925</v>
      </c>
      <c r="L36" s="21"/>
      <c r="M36" s="16"/>
      <c r="N36" s="16"/>
      <c r="O36" s="16"/>
      <c r="P36" s="16"/>
      <c r="R36" s="20">
        <v>11</v>
      </c>
      <c r="S36" s="20">
        <v>9.2537665645797507</v>
      </c>
      <c r="T36" s="20">
        <v>-9.4719486991118984E-2</v>
      </c>
      <c r="AE36" s="20">
        <v>10</v>
      </c>
      <c r="AF36" s="20">
        <v>9.1103376367428126</v>
      </c>
      <c r="AG36" s="20">
        <v>3.2793985539919746E-2</v>
      </c>
    </row>
    <row r="37" spans="1:33" x14ac:dyDescent="0.35">
      <c r="A37" s="4">
        <v>82</v>
      </c>
      <c r="B37" s="4" t="s">
        <v>4</v>
      </c>
      <c r="C37" s="5">
        <v>1000</v>
      </c>
      <c r="D37" s="5">
        <v>9500</v>
      </c>
      <c r="E37" s="5">
        <f t="shared" si="0"/>
        <v>1</v>
      </c>
      <c r="F37" s="5">
        <f t="shared" si="1"/>
        <v>6.9077552789821368</v>
      </c>
      <c r="G37" s="5">
        <f t="shared" si="2"/>
        <v>47.717082994305578</v>
      </c>
      <c r="H37" s="5">
        <f t="shared" si="3"/>
        <v>9.1590470775886317</v>
      </c>
      <c r="I37" s="6"/>
      <c r="J37" s="2"/>
      <c r="K37" s="2"/>
      <c r="L37" s="2"/>
      <c r="M37" s="2"/>
      <c r="N37" s="2"/>
      <c r="O37" s="2"/>
      <c r="P37" s="2"/>
      <c r="R37" s="20">
        <v>12</v>
      </c>
      <c r="S37" s="20">
        <v>9.1468103397641354</v>
      </c>
      <c r="T37" s="20">
        <v>-0.1913622174167422</v>
      </c>
      <c r="AE37" s="20">
        <v>11</v>
      </c>
      <c r="AF37" s="20">
        <v>9.2123649745874232</v>
      </c>
      <c r="AG37" s="20">
        <v>-5.3317896998791525E-2</v>
      </c>
    </row>
    <row r="38" spans="1:33" x14ac:dyDescent="0.35">
      <c r="A38" s="4">
        <v>84</v>
      </c>
      <c r="B38" s="4" t="s">
        <v>4</v>
      </c>
      <c r="C38" s="5">
        <v>1700</v>
      </c>
      <c r="D38" s="5">
        <v>10800</v>
      </c>
      <c r="E38" s="5">
        <f t="shared" si="0"/>
        <v>1</v>
      </c>
      <c r="F38" s="5">
        <f t="shared" si="1"/>
        <v>7.4383835300443071</v>
      </c>
      <c r="G38" s="5">
        <f t="shared" si="2"/>
        <v>55.329549540034407</v>
      </c>
      <c r="H38" s="5">
        <f t="shared" si="3"/>
        <v>9.2873014131123117</v>
      </c>
      <c r="I38" s="6"/>
      <c r="J38" s="2" t="s">
        <v>454</v>
      </c>
      <c r="K38" s="2"/>
      <c r="L38" s="2"/>
      <c r="M38" s="2"/>
      <c r="N38" s="2"/>
      <c r="O38" s="2"/>
      <c r="P38" s="2"/>
      <c r="R38" s="20">
        <v>13</v>
      </c>
      <c r="S38" s="20">
        <v>9.3279143000745712</v>
      </c>
      <c r="T38" s="20">
        <v>-8.8015125856843568E-2</v>
      </c>
      <c r="AE38" s="20">
        <v>12</v>
      </c>
      <c r="AF38" s="20">
        <v>9.1237560378143243</v>
      </c>
      <c r="AG38" s="20">
        <v>-0.16830791546693114</v>
      </c>
    </row>
    <row r="39" spans="1:33" x14ac:dyDescent="0.35">
      <c r="A39" s="4">
        <v>88</v>
      </c>
      <c r="B39" s="4" t="s">
        <v>4</v>
      </c>
      <c r="C39" s="5">
        <v>1650</v>
      </c>
      <c r="D39" s="5">
        <v>9550</v>
      </c>
      <c r="E39" s="5">
        <f t="shared" si="0"/>
        <v>1</v>
      </c>
      <c r="F39" s="5">
        <f t="shared" si="1"/>
        <v>7.4085305668946262</v>
      </c>
      <c r="G39" s="5">
        <f t="shared" si="2"/>
        <v>54.88632516061201</v>
      </c>
      <c r="H39" s="5">
        <f t="shared" si="3"/>
        <v>9.1642964334747763</v>
      </c>
      <c r="I39" s="2"/>
      <c r="J39" s="2"/>
      <c r="K39" s="2"/>
      <c r="L39" s="2"/>
      <c r="M39" s="2"/>
      <c r="N39" s="2"/>
      <c r="O39" s="2"/>
      <c r="P39" s="2"/>
      <c r="R39" s="20">
        <v>14</v>
      </c>
      <c r="S39" s="20">
        <v>9.2131377493359636</v>
      </c>
      <c r="T39" s="20">
        <v>7.1529534933869598E-3</v>
      </c>
      <c r="AE39" s="20">
        <v>13</v>
      </c>
      <c r="AF39" s="20">
        <v>9.3008813712850227</v>
      </c>
      <c r="AG39" s="20">
        <v>-6.0982197067295019E-2</v>
      </c>
    </row>
    <row r="40" spans="1:33" x14ac:dyDescent="0.35">
      <c r="A40" s="4">
        <v>90</v>
      </c>
      <c r="B40" s="4" t="s">
        <v>4</v>
      </c>
      <c r="C40" s="5">
        <v>1350</v>
      </c>
      <c r="D40" s="5">
        <v>7450</v>
      </c>
      <c r="E40" s="5">
        <f t="shared" si="0"/>
        <v>1</v>
      </c>
      <c r="F40" s="5">
        <f t="shared" si="1"/>
        <v>7.2078598714324755</v>
      </c>
      <c r="G40" s="5">
        <f t="shared" si="2"/>
        <v>51.953243926206582</v>
      </c>
      <c r="H40" s="5">
        <f t="shared" si="3"/>
        <v>8.9159693113736047</v>
      </c>
      <c r="I40" s="2"/>
      <c r="J40" s="2"/>
      <c r="K40" s="2"/>
      <c r="L40" s="2"/>
      <c r="M40" s="2"/>
      <c r="N40" s="2"/>
      <c r="O40" s="2"/>
      <c r="P40" s="2"/>
      <c r="R40" s="20">
        <v>15</v>
      </c>
      <c r="S40" s="20">
        <v>9.1697047951967381</v>
      </c>
      <c r="T40" s="20">
        <v>-0.30892189939042325</v>
      </c>
      <c r="AE40" s="20">
        <v>14</v>
      </c>
      <c r="AF40" s="20">
        <v>9.1732696521577068</v>
      </c>
      <c r="AG40" s="20">
        <v>4.7021050671643749E-2</v>
      </c>
    </row>
    <row r="41" spans="1:33" x14ac:dyDescent="0.35">
      <c r="A41" s="4">
        <v>94</v>
      </c>
      <c r="B41" s="4" t="s">
        <v>4</v>
      </c>
      <c r="C41" s="5">
        <v>1200</v>
      </c>
      <c r="D41" s="5">
        <v>7850</v>
      </c>
      <c r="E41" s="5">
        <f t="shared" si="0"/>
        <v>1</v>
      </c>
      <c r="F41" s="5">
        <f t="shared" si="1"/>
        <v>7.0900768357760917</v>
      </c>
      <c r="G41" s="5">
        <f t="shared" si="2"/>
        <v>50.269189537208717</v>
      </c>
      <c r="H41" s="5">
        <f t="shared" si="3"/>
        <v>8.9682688107764541</v>
      </c>
      <c r="I41" s="2"/>
      <c r="J41" s="2"/>
      <c r="K41" s="2"/>
      <c r="L41" s="2"/>
      <c r="M41" s="2"/>
      <c r="N41" s="2"/>
      <c r="O41" s="2"/>
      <c r="P41" s="2"/>
      <c r="R41" s="20">
        <v>16</v>
      </c>
      <c r="S41" s="20">
        <v>9.0983611985973596</v>
      </c>
      <c r="T41" s="20">
        <v>1.7668493907581961E-2</v>
      </c>
      <c r="AE41" s="20">
        <v>15</v>
      </c>
      <c r="AF41" s="20">
        <v>9.1388409599100981</v>
      </c>
      <c r="AG41" s="20">
        <v>-0.27805806410378331</v>
      </c>
    </row>
    <row r="42" spans="1:33" x14ac:dyDescent="0.35">
      <c r="A42" s="4">
        <v>104</v>
      </c>
      <c r="B42" s="4" t="s">
        <v>4</v>
      </c>
      <c r="C42" s="5">
        <v>1150</v>
      </c>
      <c r="D42" s="5">
        <v>9400</v>
      </c>
      <c r="E42" s="5">
        <f t="shared" si="0"/>
        <v>1</v>
      </c>
      <c r="F42" s="5">
        <f t="shared" si="1"/>
        <v>7.0475172213572961</v>
      </c>
      <c r="G42" s="5">
        <f t="shared" si="2"/>
        <v>49.667498985327661</v>
      </c>
      <c r="H42" s="5">
        <f t="shared" si="3"/>
        <v>9.1484649682580947</v>
      </c>
      <c r="I42" s="2"/>
      <c r="J42" s="2"/>
      <c r="K42" s="2"/>
      <c r="L42" s="2"/>
      <c r="M42" s="2"/>
      <c r="N42" s="2"/>
      <c r="O42" s="2"/>
      <c r="P42" s="2"/>
      <c r="R42" s="20">
        <v>17</v>
      </c>
      <c r="S42" s="20">
        <v>9.1468103397641354</v>
      </c>
      <c r="T42" s="20">
        <v>-3.0780647259193827E-2</v>
      </c>
      <c r="AE42" s="20">
        <v>16</v>
      </c>
      <c r="AF42" s="20">
        <v>9.0988059476523588</v>
      </c>
      <c r="AG42" s="20">
        <v>1.7223744852582712E-2</v>
      </c>
    </row>
    <row r="43" spans="1:33" x14ac:dyDescent="0.35">
      <c r="A43" s="4">
        <v>105</v>
      </c>
      <c r="B43" s="4" t="s">
        <v>4</v>
      </c>
      <c r="C43" s="5">
        <v>1950</v>
      </c>
      <c r="D43" s="5">
        <v>12100</v>
      </c>
      <c r="E43" s="5">
        <f t="shared" si="0"/>
        <v>1</v>
      </c>
      <c r="F43" s="5">
        <f t="shared" si="1"/>
        <v>7.5755846515577927</v>
      </c>
      <c r="G43" s="5">
        <f t="shared" si="2"/>
        <v>57.389482812918004</v>
      </c>
      <c r="H43" s="5">
        <f t="shared" si="3"/>
        <v>9.4009607315848331</v>
      </c>
      <c r="I43" s="2"/>
      <c r="J43" s="2"/>
      <c r="K43" s="2"/>
      <c r="L43" s="2"/>
      <c r="M43" s="2"/>
      <c r="N43" s="2"/>
      <c r="O43" s="2"/>
      <c r="P43" s="2"/>
      <c r="R43" s="20">
        <v>18</v>
      </c>
      <c r="S43" s="20">
        <v>9.2337798655460972</v>
      </c>
      <c r="T43" s="20">
        <v>-0.11775017304115565</v>
      </c>
      <c r="AE43" s="20">
        <v>17</v>
      </c>
      <c r="AF43" s="20">
        <v>9.1237560378143243</v>
      </c>
      <c r="AG43" s="20">
        <v>-7.726345309382765E-3</v>
      </c>
    </row>
    <row r="44" spans="1:33" x14ac:dyDescent="0.35">
      <c r="A44" s="4">
        <v>106</v>
      </c>
      <c r="B44" s="4" t="s">
        <v>4</v>
      </c>
      <c r="C44" s="5">
        <v>1500</v>
      </c>
      <c r="D44" s="5">
        <v>9250</v>
      </c>
      <c r="E44" s="5">
        <f t="shared" si="0"/>
        <v>1</v>
      </c>
      <c r="F44" s="5">
        <f t="shared" si="1"/>
        <v>7.3132203870903014</v>
      </c>
      <c r="G44" s="5">
        <f t="shared" si="2"/>
        <v>53.483192430153217</v>
      </c>
      <c r="H44" s="5">
        <f t="shared" si="3"/>
        <v>9.1323788305064717</v>
      </c>
      <c r="I44" s="2"/>
      <c r="J44" s="2"/>
      <c r="K44" s="2"/>
      <c r="L44" s="2"/>
      <c r="M44" s="2"/>
      <c r="N44" s="2"/>
      <c r="O44" s="2"/>
      <c r="P44" s="2"/>
      <c r="R44" s="20">
        <v>19</v>
      </c>
      <c r="S44" s="20">
        <v>9.1697047951967381</v>
      </c>
      <c r="T44" s="20">
        <v>0.21037835136653982</v>
      </c>
      <c r="AE44" s="20">
        <v>18</v>
      </c>
      <c r="AF44" s="20">
        <v>9.1923004178858321</v>
      </c>
      <c r="AG44" s="20">
        <v>-7.6270725380890525E-2</v>
      </c>
    </row>
    <row r="45" spans="1:33" x14ac:dyDescent="0.35">
      <c r="A45" s="4">
        <v>112</v>
      </c>
      <c r="B45" s="4" t="s">
        <v>4</v>
      </c>
      <c r="C45" s="5">
        <v>1450</v>
      </c>
      <c r="D45" s="5">
        <v>9400</v>
      </c>
      <c r="E45" s="5">
        <f t="shared" si="0"/>
        <v>1</v>
      </c>
      <c r="F45" s="5">
        <f t="shared" si="1"/>
        <v>7.2793188354146201</v>
      </c>
      <c r="G45" s="5">
        <f t="shared" si="2"/>
        <v>52.988482707622062</v>
      </c>
      <c r="H45" s="5">
        <f t="shared" si="3"/>
        <v>9.1484649682580947</v>
      </c>
      <c r="I45" s="2"/>
      <c r="J45" s="2"/>
      <c r="K45" s="2"/>
      <c r="L45" s="2"/>
      <c r="M45" s="2"/>
      <c r="N45" s="2"/>
      <c r="O45" s="2"/>
      <c r="P45" s="2"/>
      <c r="R45" s="20">
        <v>20</v>
      </c>
      <c r="S45" s="20">
        <v>9.2537665645797507</v>
      </c>
      <c r="T45" s="20">
        <v>-0.18268825993707516</v>
      </c>
      <c r="AE45" s="20">
        <v>19</v>
      </c>
      <c r="AF45" s="20">
        <v>9.1388409599100981</v>
      </c>
      <c r="AG45" s="20">
        <v>0.24124218665317976</v>
      </c>
    </row>
    <row r="46" spans="1:33" x14ac:dyDescent="0.35">
      <c r="A46" s="4">
        <v>113</v>
      </c>
      <c r="B46" s="4" t="s">
        <v>4</v>
      </c>
      <c r="C46" s="5">
        <v>1300</v>
      </c>
      <c r="D46" s="5">
        <v>10850</v>
      </c>
      <c r="E46" s="5">
        <f t="shared" si="0"/>
        <v>1</v>
      </c>
      <c r="F46" s="5">
        <f t="shared" si="1"/>
        <v>7.1701195434496281</v>
      </c>
      <c r="G46" s="5">
        <f t="shared" si="2"/>
        <v>51.410614267358305</v>
      </c>
      <c r="H46" s="5">
        <f t="shared" si="3"/>
        <v>9.2919203589686052</v>
      </c>
      <c r="I46" s="2"/>
      <c r="J46" s="2"/>
      <c r="K46" s="2"/>
      <c r="L46" s="2"/>
      <c r="M46" s="2"/>
      <c r="N46" s="2"/>
      <c r="O46" s="2"/>
      <c r="P46" s="2"/>
      <c r="R46" s="20">
        <v>21</v>
      </c>
      <c r="S46" s="20">
        <v>9.0458701293165333</v>
      </c>
      <c r="T46" s="20">
        <v>-0.10340920249595165</v>
      </c>
      <c r="AE46" s="20">
        <v>20</v>
      </c>
      <c r="AF46" s="20">
        <v>9.2123649745874232</v>
      </c>
      <c r="AG46" s="20">
        <v>-0.1412866699447477</v>
      </c>
    </row>
    <row r="47" spans="1:33" x14ac:dyDescent="0.35">
      <c r="A47" s="4">
        <v>116</v>
      </c>
      <c r="B47" s="4" t="s">
        <v>4</v>
      </c>
      <c r="C47" s="5">
        <v>1350</v>
      </c>
      <c r="D47" s="5">
        <v>9000</v>
      </c>
      <c r="E47" s="5">
        <f t="shared" si="0"/>
        <v>1</v>
      </c>
      <c r="F47" s="5">
        <f t="shared" si="1"/>
        <v>7.2078598714324755</v>
      </c>
      <c r="G47" s="5">
        <f t="shared" si="2"/>
        <v>51.953243926206582</v>
      </c>
      <c r="H47" s="5">
        <f t="shared" si="3"/>
        <v>9.1049798563183568</v>
      </c>
      <c r="I47" s="2"/>
      <c r="J47" s="2"/>
      <c r="K47" s="2"/>
      <c r="L47" s="2"/>
      <c r="M47" s="2"/>
      <c r="N47" s="2"/>
      <c r="O47" s="2"/>
      <c r="P47" s="2"/>
      <c r="R47" s="20">
        <v>22</v>
      </c>
      <c r="S47" s="20">
        <v>8.8915586439588807</v>
      </c>
      <c r="T47" s="20">
        <v>0.24621103518246734</v>
      </c>
      <c r="AE47" s="20">
        <v>21</v>
      </c>
      <c r="AF47" s="20">
        <v>9.0824624618741794</v>
      </c>
      <c r="AG47" s="20">
        <v>-0.14000153505359769</v>
      </c>
    </row>
    <row r="48" spans="1:33" x14ac:dyDescent="0.35">
      <c r="A48" s="4">
        <v>117</v>
      </c>
      <c r="B48" s="4" t="s">
        <v>4</v>
      </c>
      <c r="C48" s="5">
        <v>1300</v>
      </c>
      <c r="D48" s="5">
        <v>10150</v>
      </c>
      <c r="E48" s="5">
        <f t="shared" si="0"/>
        <v>1</v>
      </c>
      <c r="F48" s="5">
        <f t="shared" si="1"/>
        <v>7.1701195434496281</v>
      </c>
      <c r="G48" s="5">
        <f t="shared" si="2"/>
        <v>51.410614267358305</v>
      </c>
      <c r="H48" s="5">
        <f t="shared" si="3"/>
        <v>9.2252289844699327</v>
      </c>
      <c r="I48" s="2"/>
      <c r="J48" s="2"/>
      <c r="K48" s="2"/>
      <c r="L48" s="2"/>
      <c r="M48" s="2"/>
      <c r="N48" s="2"/>
      <c r="O48" s="2"/>
      <c r="P48" s="2"/>
      <c r="R48" s="20">
        <v>23</v>
      </c>
      <c r="S48" s="20">
        <v>9.2731381896600862</v>
      </c>
      <c r="T48" s="20">
        <v>0.13605304106126148</v>
      </c>
      <c r="AE48" s="20">
        <v>22</v>
      </c>
      <c r="AF48" s="20">
        <v>9.0987895954610067</v>
      </c>
      <c r="AG48" s="20">
        <v>3.8980083680341338E-2</v>
      </c>
    </row>
    <row r="49" spans="1:33" x14ac:dyDescent="0.35">
      <c r="A49" s="4">
        <v>118</v>
      </c>
      <c r="B49" s="4" t="s">
        <v>4</v>
      </c>
      <c r="C49" s="5">
        <v>1200</v>
      </c>
      <c r="D49" s="5">
        <v>9000</v>
      </c>
      <c r="E49" s="5">
        <f t="shared" si="0"/>
        <v>1</v>
      </c>
      <c r="F49" s="5">
        <f t="shared" si="1"/>
        <v>7.0900768357760917</v>
      </c>
      <c r="G49" s="5">
        <f t="shared" si="2"/>
        <v>50.269189537208717</v>
      </c>
      <c r="H49" s="5">
        <f t="shared" si="3"/>
        <v>9.1049798563183568</v>
      </c>
      <c r="I49" s="2"/>
      <c r="J49" s="2"/>
      <c r="K49" s="2"/>
      <c r="L49" s="2"/>
      <c r="M49" s="2"/>
      <c r="N49" s="2"/>
      <c r="O49" s="2"/>
      <c r="P49" s="2"/>
      <c r="R49" s="20">
        <v>24</v>
      </c>
      <c r="S49" s="20">
        <v>9.0726626042693148</v>
      </c>
      <c r="T49" s="20">
        <v>7.5802363988779931E-2</v>
      </c>
      <c r="AE49" s="20">
        <v>23</v>
      </c>
      <c r="AF49" s="20">
        <v>9.2333500508102659</v>
      </c>
      <c r="AG49" s="20">
        <v>0.17584117991108172</v>
      </c>
    </row>
    <row r="50" spans="1:33" x14ac:dyDescent="0.35">
      <c r="A50" s="4">
        <v>119</v>
      </c>
      <c r="B50" s="4" t="s">
        <v>4</v>
      </c>
      <c r="C50" s="5">
        <v>1100</v>
      </c>
      <c r="D50" s="5">
        <v>8250</v>
      </c>
      <c r="E50" s="5">
        <f t="shared" si="0"/>
        <v>1</v>
      </c>
      <c r="F50" s="5">
        <f t="shared" si="1"/>
        <v>7.0030654587864616</v>
      </c>
      <c r="G50" s="5">
        <f t="shared" si="2"/>
        <v>49.042925820048033</v>
      </c>
      <c r="H50" s="5">
        <f t="shared" si="3"/>
        <v>9.0179684793287258</v>
      </c>
      <c r="I50" s="2"/>
      <c r="J50" s="2"/>
      <c r="K50" s="2"/>
      <c r="L50" s="2"/>
      <c r="M50" s="2"/>
      <c r="N50" s="2"/>
      <c r="O50" s="2"/>
      <c r="P50" s="2"/>
      <c r="R50" s="20">
        <v>25</v>
      </c>
      <c r="S50" s="20">
        <v>8.8915586439588807</v>
      </c>
      <c r="T50" s="20">
        <v>0.3627986134340766</v>
      </c>
      <c r="AE50" s="20">
        <v>24</v>
      </c>
      <c r="AF50" s="20">
        <v>9.0894155925159481</v>
      </c>
      <c r="AG50" s="20">
        <v>5.9049375742146637E-2</v>
      </c>
    </row>
    <row r="51" spans="1:33" x14ac:dyDescent="0.35">
      <c r="A51" s="4">
        <v>120</v>
      </c>
      <c r="B51" s="4" t="s">
        <v>4</v>
      </c>
      <c r="C51" s="5">
        <v>1400</v>
      </c>
      <c r="D51" s="5">
        <v>10050</v>
      </c>
      <c r="E51" s="5">
        <f t="shared" si="0"/>
        <v>1</v>
      </c>
      <c r="F51" s="5">
        <f t="shared" si="1"/>
        <v>7.2442275156033498</v>
      </c>
      <c r="G51" s="5">
        <f t="shared" si="2"/>
        <v>52.478832297824681</v>
      </c>
      <c r="H51" s="5">
        <f t="shared" si="3"/>
        <v>9.2153279134872221</v>
      </c>
      <c r="I51" s="2"/>
      <c r="J51" s="2"/>
      <c r="K51" s="2"/>
      <c r="L51" s="2"/>
      <c r="M51" s="2"/>
      <c r="N51" s="2"/>
      <c r="O51" s="2"/>
      <c r="P51" s="2"/>
      <c r="R51" s="20">
        <v>26</v>
      </c>
      <c r="S51" s="20">
        <v>9.0726626042693148</v>
      </c>
      <c r="T51" s="20">
        <v>0.16723656994841285</v>
      </c>
      <c r="AE51" s="20">
        <v>25</v>
      </c>
      <c r="AF51" s="20">
        <v>9.0987895954610067</v>
      </c>
      <c r="AG51" s="20">
        <v>0.1555676619319506</v>
      </c>
    </row>
    <row r="52" spans="1:33" x14ac:dyDescent="0.35">
      <c r="A52" s="4">
        <v>122</v>
      </c>
      <c r="B52" s="4" t="s">
        <v>4</v>
      </c>
      <c r="C52" s="5">
        <v>1750</v>
      </c>
      <c r="D52" s="5">
        <v>10100</v>
      </c>
      <c r="E52" s="5">
        <f t="shared" si="0"/>
        <v>1</v>
      </c>
      <c r="F52" s="5">
        <f t="shared" si="1"/>
        <v>7.4673710669175595</v>
      </c>
      <c r="G52" s="5">
        <f t="shared" si="2"/>
        <v>55.761630651037493</v>
      </c>
      <c r="H52" s="5">
        <f t="shared" si="3"/>
        <v>9.2202907028293506</v>
      </c>
      <c r="I52" s="2"/>
      <c r="J52" s="2"/>
      <c r="K52" s="2"/>
      <c r="L52" s="2"/>
      <c r="M52" s="2"/>
      <c r="N52" s="2"/>
      <c r="O52" s="2"/>
      <c r="P52" s="2"/>
      <c r="R52" s="20">
        <v>27</v>
      </c>
      <c r="S52" s="20">
        <v>9.2731381896600862</v>
      </c>
      <c r="T52" s="20">
        <v>8.9923269333761269E-2</v>
      </c>
      <c r="AE52" s="20">
        <v>26</v>
      </c>
      <c r="AF52" s="20">
        <v>9.0894155925159481</v>
      </c>
      <c r="AG52" s="20">
        <v>0.15048358170177956</v>
      </c>
    </row>
    <row r="53" spans="1:33" x14ac:dyDescent="0.35">
      <c r="A53" s="4">
        <v>124</v>
      </c>
      <c r="B53" s="4" t="s">
        <v>4</v>
      </c>
      <c r="C53" s="5">
        <v>1150</v>
      </c>
      <c r="D53" s="5">
        <v>10400</v>
      </c>
      <c r="E53" s="5">
        <f t="shared" si="0"/>
        <v>1</v>
      </c>
      <c r="F53" s="5">
        <f t="shared" si="1"/>
        <v>7.0475172213572961</v>
      </c>
      <c r="G53" s="5">
        <f t="shared" si="2"/>
        <v>49.667498985327661</v>
      </c>
      <c r="H53" s="5">
        <f t="shared" si="3"/>
        <v>9.2495610851294643</v>
      </c>
      <c r="I53" s="2"/>
      <c r="J53" s="2"/>
      <c r="K53" s="2"/>
      <c r="L53" s="2"/>
      <c r="M53" s="2"/>
      <c r="N53" s="2"/>
      <c r="O53" s="2"/>
      <c r="P53" s="2"/>
      <c r="R53" s="20">
        <v>28</v>
      </c>
      <c r="S53" s="20">
        <v>9.1917957685277436</v>
      </c>
      <c r="T53" s="20">
        <v>-0.22991675585006099</v>
      </c>
      <c r="AE53" s="20">
        <v>27</v>
      </c>
      <c r="AF53" s="20">
        <v>9.2333500508102659</v>
      </c>
      <c r="AG53" s="20">
        <v>0.12971140818358151</v>
      </c>
    </row>
    <row r="54" spans="1:33" x14ac:dyDescent="0.35">
      <c r="A54" s="4">
        <v>126</v>
      </c>
      <c r="B54" s="4" t="s">
        <v>4</v>
      </c>
      <c r="C54" s="5">
        <v>1350</v>
      </c>
      <c r="D54" s="5">
        <v>8800</v>
      </c>
      <c r="E54" s="5">
        <f t="shared" si="0"/>
        <v>1</v>
      </c>
      <c r="F54" s="5">
        <f t="shared" si="1"/>
        <v>7.2078598714324755</v>
      </c>
      <c r="G54" s="5">
        <f t="shared" si="2"/>
        <v>51.953243926206582</v>
      </c>
      <c r="H54" s="5">
        <f t="shared" si="3"/>
        <v>9.0825070004662987</v>
      </c>
      <c r="I54" s="2"/>
      <c r="J54" s="2"/>
      <c r="K54" s="2"/>
      <c r="L54" s="2"/>
      <c r="M54" s="2"/>
      <c r="N54" s="2"/>
      <c r="O54" s="2"/>
      <c r="P54" s="2"/>
      <c r="R54" s="20">
        <v>29</v>
      </c>
      <c r="S54" s="20">
        <v>9.2537665645797507</v>
      </c>
      <c r="T54" s="20">
        <v>-1.8733580013195805E-2</v>
      </c>
      <c r="AE54" s="20">
        <v>28</v>
      </c>
      <c r="AF54" s="20">
        <v>9.1554011206612032</v>
      </c>
      <c r="AG54" s="20">
        <v>-0.19352210798352054</v>
      </c>
    </row>
    <row r="55" spans="1:33" x14ac:dyDescent="0.35">
      <c r="A55" s="4">
        <v>127</v>
      </c>
      <c r="B55" s="4" t="s">
        <v>4</v>
      </c>
      <c r="C55" s="5">
        <v>1350</v>
      </c>
      <c r="D55" s="5">
        <v>8550</v>
      </c>
      <c r="E55" s="5">
        <f t="shared" si="0"/>
        <v>1</v>
      </c>
      <c r="F55" s="5">
        <f t="shared" si="1"/>
        <v>7.2078598714324755</v>
      </c>
      <c r="G55" s="5">
        <f t="shared" si="2"/>
        <v>51.953243926206582</v>
      </c>
      <c r="H55" s="5">
        <f t="shared" si="3"/>
        <v>9.0536865619308067</v>
      </c>
      <c r="I55" s="2"/>
      <c r="J55" s="2"/>
      <c r="K55" s="2"/>
      <c r="L55" s="2"/>
      <c r="M55" s="2"/>
      <c r="N55" s="2"/>
      <c r="O55" s="2"/>
      <c r="P55" s="2"/>
      <c r="R55" s="20">
        <v>30</v>
      </c>
      <c r="S55" s="20">
        <v>9.0726626042693148</v>
      </c>
      <c r="T55" s="20">
        <v>4.3367088235626738E-2</v>
      </c>
      <c r="AE55" s="20">
        <v>29</v>
      </c>
      <c r="AF55" s="20">
        <v>9.2123649745874232</v>
      </c>
      <c r="AG55" s="20">
        <v>2.2668009979131654E-2</v>
      </c>
    </row>
    <row r="56" spans="1:33" x14ac:dyDescent="0.35">
      <c r="A56" s="4">
        <v>128</v>
      </c>
      <c r="B56" s="4" t="s">
        <v>4</v>
      </c>
      <c r="C56" s="5">
        <v>1650</v>
      </c>
      <c r="D56" s="5">
        <v>10100</v>
      </c>
      <c r="E56" s="5">
        <f t="shared" si="0"/>
        <v>1</v>
      </c>
      <c r="F56" s="5">
        <f t="shared" si="1"/>
        <v>7.4085305668946262</v>
      </c>
      <c r="G56" s="5">
        <f t="shared" si="2"/>
        <v>54.88632516061201</v>
      </c>
      <c r="H56" s="5">
        <f t="shared" si="3"/>
        <v>9.2202907028293506</v>
      </c>
      <c r="I56" s="2"/>
      <c r="J56" s="2"/>
      <c r="K56" s="2"/>
      <c r="L56" s="2"/>
      <c r="M56" s="2"/>
      <c r="N56" s="2"/>
      <c r="O56" s="2"/>
      <c r="P56" s="2"/>
      <c r="R56" s="20">
        <v>31</v>
      </c>
      <c r="S56" s="20">
        <v>9.0983611985973596</v>
      </c>
      <c r="T56" s="20">
        <v>5.5408821890429394E-2</v>
      </c>
      <c r="AE56" s="20">
        <v>30</v>
      </c>
      <c r="AF56" s="20">
        <v>9.0894155925159481</v>
      </c>
      <c r="AG56" s="20">
        <v>2.6614099988993445E-2</v>
      </c>
    </row>
    <row r="57" spans="1:33" x14ac:dyDescent="0.35">
      <c r="A57" s="4">
        <v>129</v>
      </c>
      <c r="B57" s="4" t="s">
        <v>4</v>
      </c>
      <c r="C57" s="5">
        <v>1450</v>
      </c>
      <c r="D57" s="5">
        <v>9400</v>
      </c>
      <c r="E57" s="5">
        <f t="shared" si="0"/>
        <v>1</v>
      </c>
      <c r="F57" s="5">
        <f t="shared" si="1"/>
        <v>7.2793188354146201</v>
      </c>
      <c r="G57" s="5">
        <f t="shared" si="2"/>
        <v>52.988482707622062</v>
      </c>
      <c r="H57" s="5">
        <f t="shared" si="3"/>
        <v>9.1484649682580947</v>
      </c>
      <c r="I57" s="2"/>
      <c r="J57" s="2"/>
      <c r="K57" s="2"/>
      <c r="L57" s="2"/>
      <c r="M57" s="2"/>
      <c r="N57" s="2"/>
      <c r="O57" s="2"/>
      <c r="P57" s="2"/>
      <c r="R57" s="20">
        <v>32</v>
      </c>
      <c r="S57" s="20">
        <v>9.0178864938548315</v>
      </c>
      <c r="T57" s="20">
        <v>0.1305784744032632</v>
      </c>
      <c r="AE57" s="20">
        <v>31</v>
      </c>
      <c r="AF57" s="20">
        <v>9.0988059476523588</v>
      </c>
      <c r="AG57" s="20">
        <v>5.4964072835430144E-2</v>
      </c>
    </row>
    <row r="58" spans="1:33" x14ac:dyDescent="0.35">
      <c r="A58" s="4">
        <v>130</v>
      </c>
      <c r="B58" s="4" t="s">
        <v>4</v>
      </c>
      <c r="C58" s="5">
        <v>1450</v>
      </c>
      <c r="D58" s="5">
        <v>9000</v>
      </c>
      <c r="E58" s="5">
        <f t="shared" si="0"/>
        <v>1</v>
      </c>
      <c r="F58" s="5">
        <f t="shared" si="1"/>
        <v>7.2793188354146201</v>
      </c>
      <c r="G58" s="5">
        <f t="shared" si="2"/>
        <v>52.988482707622062</v>
      </c>
      <c r="H58" s="5">
        <f t="shared" si="3"/>
        <v>9.1049798563183568</v>
      </c>
      <c r="I58" s="2"/>
      <c r="J58" s="2"/>
      <c r="K58" s="2"/>
      <c r="L58" s="2"/>
      <c r="M58" s="2"/>
      <c r="N58" s="2"/>
      <c r="O58" s="2"/>
      <c r="P58" s="2"/>
      <c r="R58" s="20">
        <v>33</v>
      </c>
      <c r="S58" s="20">
        <v>9.2337798655460972</v>
      </c>
      <c r="T58" s="20">
        <v>2.0577391846860138E-2</v>
      </c>
      <c r="AE58" s="20">
        <v>32</v>
      </c>
      <c r="AF58" s="20">
        <v>9.078292250233531</v>
      </c>
      <c r="AG58" s="20">
        <v>7.0172718024563707E-2</v>
      </c>
    </row>
    <row r="59" spans="1:33" x14ac:dyDescent="0.35">
      <c r="A59" s="4">
        <v>131</v>
      </c>
      <c r="B59" s="4" t="s">
        <v>4</v>
      </c>
      <c r="C59" s="5">
        <v>1150</v>
      </c>
      <c r="D59" s="5">
        <v>8200</v>
      </c>
      <c r="E59" s="5">
        <f t="shared" si="0"/>
        <v>1</v>
      </c>
      <c r="F59" s="5">
        <f t="shared" si="1"/>
        <v>7.0475172213572961</v>
      </c>
      <c r="G59" s="5">
        <f t="shared" si="2"/>
        <v>49.667498985327661</v>
      </c>
      <c r="H59" s="5">
        <f t="shared" si="3"/>
        <v>9.0118894332523443</v>
      </c>
      <c r="I59" s="2"/>
      <c r="J59" s="2"/>
      <c r="K59" s="2"/>
      <c r="L59" s="2"/>
      <c r="M59" s="2"/>
      <c r="N59" s="2"/>
      <c r="O59" s="2"/>
      <c r="P59" s="2"/>
      <c r="R59" s="20">
        <v>34</v>
      </c>
      <c r="S59" s="20">
        <v>9.1230517412430068</v>
      </c>
      <c r="T59" s="20">
        <v>-5.1973436600331269E-2</v>
      </c>
      <c r="AE59" s="20">
        <v>33</v>
      </c>
      <c r="AF59" s="20">
        <v>9.1923004178858321</v>
      </c>
      <c r="AG59" s="20">
        <v>6.2056839507125261E-2</v>
      </c>
    </row>
    <row r="60" spans="1:33" x14ac:dyDescent="0.35">
      <c r="A60" s="4">
        <v>133</v>
      </c>
      <c r="B60" s="4" t="s">
        <v>4</v>
      </c>
      <c r="C60" s="5">
        <v>1200</v>
      </c>
      <c r="D60" s="5">
        <v>9000</v>
      </c>
      <c r="E60" s="5">
        <f t="shared" si="0"/>
        <v>1</v>
      </c>
      <c r="F60" s="5">
        <f t="shared" si="1"/>
        <v>7.0900768357760917</v>
      </c>
      <c r="G60" s="5">
        <f t="shared" si="2"/>
        <v>50.269189537208717</v>
      </c>
      <c r="H60" s="5">
        <f t="shared" si="3"/>
        <v>9.1049798563183568</v>
      </c>
      <c r="I60" s="2"/>
      <c r="J60" s="2"/>
      <c r="K60" s="2"/>
      <c r="L60" s="2"/>
      <c r="M60" s="2"/>
      <c r="N60" s="2"/>
      <c r="O60" s="2"/>
      <c r="P60" s="2"/>
      <c r="R60" s="20">
        <v>35</v>
      </c>
      <c r="S60" s="20">
        <v>9.1230517412430068</v>
      </c>
      <c r="T60" s="20">
        <v>8.7288630733176831E-2</v>
      </c>
      <c r="AE60" s="20">
        <v>34</v>
      </c>
      <c r="AF60" s="20">
        <v>9.1103376367428126</v>
      </c>
      <c r="AG60" s="20">
        <v>-3.9259332100137101E-2</v>
      </c>
    </row>
    <row r="61" spans="1:33" x14ac:dyDescent="0.35">
      <c r="A61" s="4">
        <v>135</v>
      </c>
      <c r="B61" s="4" t="s">
        <v>4</v>
      </c>
      <c r="C61" s="5">
        <v>1250</v>
      </c>
      <c r="D61" s="5">
        <v>8750</v>
      </c>
      <c r="E61" s="5">
        <f t="shared" si="0"/>
        <v>1</v>
      </c>
      <c r="F61" s="5">
        <f t="shared" si="1"/>
        <v>7.1308988302963465</v>
      </c>
      <c r="G61" s="5">
        <f t="shared" si="2"/>
        <v>50.849718127921804</v>
      </c>
      <c r="H61" s="5">
        <f t="shared" si="3"/>
        <v>9.0768089793516609</v>
      </c>
      <c r="I61" s="2"/>
      <c r="J61" s="2"/>
      <c r="K61" s="2"/>
      <c r="L61" s="2"/>
      <c r="M61" s="2"/>
      <c r="N61" s="2"/>
      <c r="O61" s="2"/>
      <c r="P61" s="2"/>
      <c r="R61" s="20">
        <v>36</v>
      </c>
      <c r="S61" s="20">
        <v>8.9578860535307108</v>
      </c>
      <c r="T61" s="20">
        <v>0.20116102405792091</v>
      </c>
      <c r="AE61" s="20">
        <v>35</v>
      </c>
      <c r="AF61" s="20">
        <v>9.1103376367428126</v>
      </c>
      <c r="AG61" s="20">
        <v>0.100002735233371</v>
      </c>
    </row>
    <row r="62" spans="1:33" x14ac:dyDescent="0.35">
      <c r="A62" s="4">
        <v>137</v>
      </c>
      <c r="B62" s="4" t="s">
        <v>4</v>
      </c>
      <c r="C62" s="5">
        <v>1200</v>
      </c>
      <c r="D62" s="5">
        <v>7250</v>
      </c>
      <c r="E62" s="5">
        <f t="shared" si="0"/>
        <v>1</v>
      </c>
      <c r="F62" s="5">
        <f t="shared" si="1"/>
        <v>7.0900768357760917</v>
      </c>
      <c r="G62" s="5">
        <f t="shared" si="2"/>
        <v>50.269189537208717</v>
      </c>
      <c r="H62" s="5">
        <f t="shared" si="3"/>
        <v>8.8887567478487206</v>
      </c>
      <c r="I62" s="2"/>
      <c r="J62" s="2"/>
      <c r="K62" s="2"/>
      <c r="L62" s="2"/>
      <c r="M62" s="2"/>
      <c r="N62" s="2"/>
      <c r="O62" s="2"/>
      <c r="P62" s="2"/>
      <c r="R62" s="20">
        <v>37</v>
      </c>
      <c r="S62" s="20">
        <v>9.2919314700592857</v>
      </c>
      <c r="T62" s="20">
        <v>-4.6300569469739372E-3</v>
      </c>
      <c r="AE62" s="20">
        <v>36</v>
      </c>
      <c r="AF62" s="20">
        <v>9.0799998008114642</v>
      </c>
      <c r="AG62" s="20">
        <v>7.9047276777167497E-2</v>
      </c>
    </row>
    <row r="63" spans="1:33" x14ac:dyDescent="0.35">
      <c r="A63" s="4">
        <v>138</v>
      </c>
      <c r="B63" s="4" t="s">
        <v>4</v>
      </c>
      <c r="C63" s="5">
        <v>1650</v>
      </c>
      <c r="D63" s="5">
        <v>9650</v>
      </c>
      <c r="E63" s="5">
        <f t="shared" si="0"/>
        <v>1</v>
      </c>
      <c r="F63" s="5">
        <f t="shared" si="1"/>
        <v>7.4085305668946262</v>
      </c>
      <c r="G63" s="5">
        <f t="shared" si="2"/>
        <v>54.88632516061201</v>
      </c>
      <c r="H63" s="5">
        <f t="shared" si="3"/>
        <v>9.174713194333032</v>
      </c>
      <c r="I63" s="2"/>
      <c r="J63" s="2"/>
      <c r="K63" s="2"/>
      <c r="L63" s="2"/>
      <c r="M63" s="2"/>
      <c r="N63" s="2"/>
      <c r="O63" s="2"/>
      <c r="P63" s="2"/>
      <c r="R63" s="20">
        <v>38</v>
      </c>
      <c r="S63" s="20">
        <v>9.2731381896600862</v>
      </c>
      <c r="T63" s="20">
        <v>-0.10884175618530989</v>
      </c>
      <c r="AE63" s="20">
        <v>37</v>
      </c>
      <c r="AF63" s="20">
        <v>9.2551554423376956</v>
      </c>
      <c r="AG63" s="20">
        <v>3.2145970774616117E-2</v>
      </c>
    </row>
    <row r="64" spans="1:33" x14ac:dyDescent="0.35">
      <c r="A64" s="4">
        <v>141</v>
      </c>
      <c r="B64" s="4" t="s">
        <v>4</v>
      </c>
      <c r="C64" s="5">
        <v>1600</v>
      </c>
      <c r="D64" s="5">
        <v>9600</v>
      </c>
      <c r="E64" s="5">
        <f t="shared" si="0"/>
        <v>1</v>
      </c>
      <c r="F64" s="5">
        <f t="shared" si="1"/>
        <v>7.3777589082278725</v>
      </c>
      <c r="G64" s="5">
        <f t="shared" si="2"/>
        <v>54.431326507935729</v>
      </c>
      <c r="H64" s="5">
        <f t="shared" si="3"/>
        <v>9.1695183774559279</v>
      </c>
      <c r="I64" s="2"/>
      <c r="J64" s="2"/>
      <c r="K64" s="2"/>
      <c r="L64" s="2"/>
      <c r="M64" s="2"/>
      <c r="N64" s="2"/>
      <c r="O64" s="2"/>
      <c r="P64" s="2"/>
      <c r="R64" s="20">
        <v>39</v>
      </c>
      <c r="S64" s="20">
        <v>9.1468103397641354</v>
      </c>
      <c r="T64" s="20">
        <v>-0.23084102839053067</v>
      </c>
      <c r="AE64" s="20">
        <v>38</v>
      </c>
      <c r="AF64" s="20">
        <v>9.2333500508102659</v>
      </c>
      <c r="AG64" s="20">
        <v>-6.9053617335489648E-2</v>
      </c>
    </row>
    <row r="65" spans="1:33" x14ac:dyDescent="0.35">
      <c r="A65" s="4">
        <v>142</v>
      </c>
      <c r="B65" s="4" t="s">
        <v>4</v>
      </c>
      <c r="C65" s="5">
        <v>1150</v>
      </c>
      <c r="D65" s="5">
        <v>7800</v>
      </c>
      <c r="E65" s="5">
        <f t="shared" si="0"/>
        <v>1</v>
      </c>
      <c r="F65" s="5">
        <f t="shared" si="1"/>
        <v>7.0475172213572961</v>
      </c>
      <c r="G65" s="5">
        <f t="shared" si="2"/>
        <v>49.667498985327661</v>
      </c>
      <c r="H65" s="5">
        <f t="shared" si="3"/>
        <v>8.9618790126776826</v>
      </c>
      <c r="I65" s="2"/>
      <c r="J65" s="2"/>
      <c r="K65" s="2"/>
      <c r="L65" s="2"/>
      <c r="M65" s="2"/>
      <c r="N65" s="2"/>
      <c r="O65" s="2"/>
      <c r="P65" s="2"/>
      <c r="R65" s="20">
        <v>40</v>
      </c>
      <c r="S65" s="20">
        <v>9.0726626042693148</v>
      </c>
      <c r="T65" s="20">
        <v>-0.10439379349286071</v>
      </c>
      <c r="AE65" s="20">
        <v>39</v>
      </c>
      <c r="AF65" s="20">
        <v>9.1237560378143243</v>
      </c>
      <c r="AG65" s="20">
        <v>-0.2077867264407196</v>
      </c>
    </row>
    <row r="66" spans="1:33" x14ac:dyDescent="0.35">
      <c r="A66" s="4">
        <v>145</v>
      </c>
      <c r="B66" s="4" t="s">
        <v>4</v>
      </c>
      <c r="C66" s="5">
        <v>1450</v>
      </c>
      <c r="D66" s="5">
        <v>9000</v>
      </c>
      <c r="E66" s="5">
        <f t="shared" si="0"/>
        <v>1</v>
      </c>
      <c r="F66" s="5">
        <f t="shared" si="1"/>
        <v>7.2793188354146201</v>
      </c>
      <c r="G66" s="5">
        <f t="shared" si="2"/>
        <v>52.988482707622062</v>
      </c>
      <c r="H66" s="5">
        <f t="shared" si="3"/>
        <v>9.1049798563183568</v>
      </c>
      <c r="I66" s="2"/>
      <c r="J66" s="2"/>
      <c r="K66" s="2"/>
      <c r="L66" s="2"/>
      <c r="M66" s="2"/>
      <c r="N66" s="2"/>
      <c r="O66" s="2"/>
      <c r="P66" s="2"/>
      <c r="R66" s="20">
        <v>41</v>
      </c>
      <c r="S66" s="20">
        <v>9.0458701293165333</v>
      </c>
      <c r="T66" s="20">
        <v>0.10259483894156141</v>
      </c>
      <c r="AE66" s="20">
        <v>40</v>
      </c>
      <c r="AF66" s="20">
        <v>9.0894155925159481</v>
      </c>
      <c r="AG66" s="20">
        <v>-0.121146781739494</v>
      </c>
    </row>
    <row r="67" spans="1:33" x14ac:dyDescent="0.35">
      <c r="A67" s="4">
        <v>149</v>
      </c>
      <c r="B67" s="4" t="s">
        <v>4</v>
      </c>
      <c r="C67" s="5">
        <v>1150</v>
      </c>
      <c r="D67" s="5">
        <v>8350</v>
      </c>
      <c r="E67" s="5">
        <f t="shared" ref="E67:E130" si="4">IF(B67=$E$1,1,0)</f>
        <v>1</v>
      </c>
      <c r="F67" s="5">
        <f t="shared" ref="F67:F130" si="5">LN(C67)</f>
        <v>7.0475172213572961</v>
      </c>
      <c r="G67" s="5">
        <f t="shared" ref="G67:G130" si="6">F67^2</f>
        <v>49.667498985327661</v>
      </c>
      <c r="H67" s="5">
        <f t="shared" ref="H67:H130" si="7">LN(D67)</f>
        <v>9.030016817844901</v>
      </c>
      <c r="I67" s="2"/>
      <c r="J67" s="2"/>
      <c r="K67" s="2"/>
      <c r="L67" s="2"/>
      <c r="M67" s="2"/>
      <c r="N67" s="2"/>
      <c r="O67" s="2"/>
      <c r="P67" s="2"/>
      <c r="R67" s="20">
        <v>42</v>
      </c>
      <c r="S67" s="20">
        <v>9.3783034370482596</v>
      </c>
      <c r="T67" s="20">
        <v>2.2657294536573502E-2</v>
      </c>
      <c r="AE67" s="20">
        <v>41</v>
      </c>
      <c r="AF67" s="20">
        <v>9.0824624618741794</v>
      </c>
      <c r="AG67" s="20">
        <v>6.600250638391536E-2</v>
      </c>
    </row>
    <row r="68" spans="1:33" x14ac:dyDescent="0.35">
      <c r="A68" s="4">
        <v>152</v>
      </c>
      <c r="B68" s="4" t="s">
        <v>4</v>
      </c>
      <c r="C68" s="5">
        <v>1300</v>
      </c>
      <c r="D68" s="5">
        <v>9350</v>
      </c>
      <c r="E68" s="5">
        <f t="shared" si="4"/>
        <v>1</v>
      </c>
      <c r="F68" s="5">
        <f t="shared" si="5"/>
        <v>7.1701195434496281</v>
      </c>
      <c r="G68" s="5">
        <f t="shared" si="6"/>
        <v>51.410614267358305</v>
      </c>
      <c r="H68" s="5">
        <f t="shared" si="7"/>
        <v>9.1431316222827324</v>
      </c>
      <c r="I68" s="2"/>
      <c r="J68" s="2"/>
      <c r="K68" s="2"/>
      <c r="L68" s="2"/>
      <c r="M68" s="2"/>
      <c r="N68" s="2"/>
      <c r="O68" s="2"/>
      <c r="P68" s="2"/>
      <c r="R68" s="20">
        <v>43</v>
      </c>
      <c r="S68" s="20">
        <v>9.2131377493359636</v>
      </c>
      <c r="T68" s="20">
        <v>-8.0758918829491932E-2</v>
      </c>
      <c r="AE68" s="20">
        <v>42</v>
      </c>
      <c r="AF68" s="20">
        <v>9.3736937253209405</v>
      </c>
      <c r="AG68" s="20">
        <v>2.7267006263892668E-2</v>
      </c>
    </row>
    <row r="69" spans="1:33" x14ac:dyDescent="0.35">
      <c r="A69" s="4">
        <v>157</v>
      </c>
      <c r="B69" s="4" t="s">
        <v>4</v>
      </c>
      <c r="C69" s="5">
        <v>1450</v>
      </c>
      <c r="D69" s="5">
        <v>9850</v>
      </c>
      <c r="E69" s="5">
        <f t="shared" si="4"/>
        <v>1</v>
      </c>
      <c r="F69" s="5">
        <f t="shared" si="5"/>
        <v>7.2793188354146201</v>
      </c>
      <c r="G69" s="5">
        <f t="shared" si="6"/>
        <v>52.988482707622062</v>
      </c>
      <c r="H69" s="5">
        <f t="shared" si="7"/>
        <v>9.195226734166134</v>
      </c>
      <c r="I69" s="2"/>
      <c r="J69" s="2"/>
      <c r="K69" s="2"/>
      <c r="L69" s="2"/>
      <c r="M69" s="2"/>
      <c r="N69" s="2"/>
      <c r="O69" s="2"/>
      <c r="P69" s="2"/>
      <c r="R69" s="20">
        <v>44</v>
      </c>
      <c r="S69" s="20">
        <v>9.1917957685277436</v>
      </c>
      <c r="T69" s="20">
        <v>-4.3330800269648861E-2</v>
      </c>
      <c r="AE69" s="20">
        <v>43</v>
      </c>
      <c r="AF69" s="20">
        <v>9.1732696521577068</v>
      </c>
      <c r="AG69" s="20">
        <v>-4.0890821651235143E-2</v>
      </c>
    </row>
    <row r="70" spans="1:33" x14ac:dyDescent="0.35">
      <c r="A70" s="4">
        <v>159</v>
      </c>
      <c r="B70" s="4" t="s">
        <v>4</v>
      </c>
      <c r="C70" s="5">
        <v>1300</v>
      </c>
      <c r="D70" s="5">
        <v>8700</v>
      </c>
      <c r="E70" s="5">
        <f t="shared" si="4"/>
        <v>1</v>
      </c>
      <c r="F70" s="5">
        <f t="shared" si="5"/>
        <v>7.1701195434496281</v>
      </c>
      <c r="G70" s="5">
        <f t="shared" si="6"/>
        <v>51.410614267358305</v>
      </c>
      <c r="H70" s="5">
        <f t="shared" si="7"/>
        <v>9.0710783046426755</v>
      </c>
      <c r="I70" s="2"/>
      <c r="J70" s="2"/>
      <c r="K70" s="2"/>
      <c r="L70" s="2"/>
      <c r="M70" s="2"/>
      <c r="N70" s="2"/>
      <c r="O70" s="2"/>
      <c r="P70" s="2"/>
      <c r="R70" s="20">
        <v>45</v>
      </c>
      <c r="S70" s="20">
        <v>9.1230517412430068</v>
      </c>
      <c r="T70" s="20">
        <v>0.16886861772559847</v>
      </c>
      <c r="AE70" s="20">
        <v>44</v>
      </c>
      <c r="AF70" s="20">
        <v>9.1554011206612032</v>
      </c>
      <c r="AG70" s="20">
        <v>-6.9361524031084087E-3</v>
      </c>
    </row>
    <row r="71" spans="1:33" x14ac:dyDescent="0.35">
      <c r="A71" s="4">
        <v>163</v>
      </c>
      <c r="B71" s="4" t="s">
        <v>4</v>
      </c>
      <c r="C71" s="5">
        <v>1300</v>
      </c>
      <c r="D71" s="5">
        <v>8300</v>
      </c>
      <c r="E71" s="5">
        <f t="shared" si="4"/>
        <v>1</v>
      </c>
      <c r="F71" s="5">
        <f t="shared" si="5"/>
        <v>7.1701195434496281</v>
      </c>
      <c r="G71" s="5">
        <f t="shared" si="6"/>
        <v>51.410614267358305</v>
      </c>
      <c r="H71" s="5">
        <f t="shared" si="7"/>
        <v>9.0240107937846901</v>
      </c>
      <c r="I71" s="2"/>
      <c r="J71" s="2"/>
      <c r="K71" s="2"/>
      <c r="L71" s="2"/>
      <c r="M71" s="2"/>
      <c r="N71" s="2"/>
      <c r="O71" s="2"/>
      <c r="P71" s="2"/>
      <c r="R71" s="20">
        <v>46</v>
      </c>
      <c r="S71" s="20">
        <v>9.1468103397641354</v>
      </c>
      <c r="T71" s="20">
        <v>-4.1830483445778555E-2</v>
      </c>
      <c r="AE71" s="20">
        <v>45</v>
      </c>
      <c r="AF71" s="20">
        <v>9.1103376367428126</v>
      </c>
      <c r="AG71" s="20">
        <v>0.18158272222579264</v>
      </c>
    </row>
    <row r="72" spans="1:33" x14ac:dyDescent="0.35">
      <c r="A72" s="4">
        <v>164</v>
      </c>
      <c r="B72" s="4" t="s">
        <v>4</v>
      </c>
      <c r="C72" s="5">
        <v>1450</v>
      </c>
      <c r="D72" s="5">
        <v>9700</v>
      </c>
      <c r="E72" s="5">
        <f t="shared" si="4"/>
        <v>1</v>
      </c>
      <c r="F72" s="5">
        <f t="shared" si="5"/>
        <v>7.2793188354146201</v>
      </c>
      <c r="G72" s="5">
        <f t="shared" si="6"/>
        <v>52.988482707622062</v>
      </c>
      <c r="H72" s="5">
        <f t="shared" si="7"/>
        <v>9.1798811644914746</v>
      </c>
      <c r="I72" s="2"/>
      <c r="J72" s="2"/>
      <c r="K72" s="2"/>
      <c r="L72" s="2"/>
      <c r="M72" s="2"/>
      <c r="N72" s="2"/>
      <c r="O72" s="2"/>
      <c r="P72" s="2"/>
      <c r="R72" s="20">
        <v>47</v>
      </c>
      <c r="S72" s="20">
        <v>9.1230517412430068</v>
      </c>
      <c r="T72" s="20">
        <v>0.1021772432269259</v>
      </c>
      <c r="AE72" s="20">
        <v>46</v>
      </c>
      <c r="AF72" s="20">
        <v>9.1237560378143243</v>
      </c>
      <c r="AG72" s="20">
        <v>-1.8776181495967492E-2</v>
      </c>
    </row>
    <row r="73" spans="1:33" x14ac:dyDescent="0.35">
      <c r="A73" s="4">
        <v>168</v>
      </c>
      <c r="B73" s="4" t="s">
        <v>4</v>
      </c>
      <c r="C73" s="5">
        <v>1600</v>
      </c>
      <c r="D73" s="5">
        <v>10350</v>
      </c>
      <c r="E73" s="5">
        <f t="shared" si="4"/>
        <v>1</v>
      </c>
      <c r="F73" s="5">
        <f t="shared" si="5"/>
        <v>7.3777589082278725</v>
      </c>
      <c r="G73" s="5">
        <f t="shared" si="6"/>
        <v>54.431326507935729</v>
      </c>
      <c r="H73" s="5">
        <f t="shared" si="7"/>
        <v>9.2447417986935143</v>
      </c>
      <c r="I73" s="2"/>
      <c r="J73" s="2"/>
      <c r="K73" s="2"/>
      <c r="L73" s="2"/>
      <c r="M73" s="2"/>
      <c r="N73" s="2"/>
      <c r="O73" s="2"/>
      <c r="P73" s="2"/>
      <c r="R73" s="20">
        <v>48</v>
      </c>
      <c r="S73" s="20">
        <v>9.0726626042693148</v>
      </c>
      <c r="T73" s="20">
        <v>3.2317252049042011E-2</v>
      </c>
      <c r="AE73" s="20">
        <v>47</v>
      </c>
      <c r="AF73" s="20">
        <v>9.1103376367428126</v>
      </c>
      <c r="AG73" s="20">
        <v>0.11489134772712006</v>
      </c>
    </row>
    <row r="74" spans="1:33" x14ac:dyDescent="0.35">
      <c r="A74" s="4">
        <v>171</v>
      </c>
      <c r="B74" s="4" t="s">
        <v>4</v>
      </c>
      <c r="C74" s="5">
        <v>1350</v>
      </c>
      <c r="D74" s="5">
        <v>11150</v>
      </c>
      <c r="E74" s="5">
        <f t="shared" si="4"/>
        <v>1</v>
      </c>
      <c r="F74" s="5">
        <f t="shared" si="5"/>
        <v>7.2078598714324755</v>
      </c>
      <c r="G74" s="5">
        <f t="shared" si="6"/>
        <v>51.953243926206582</v>
      </c>
      <c r="H74" s="5">
        <f t="shared" si="7"/>
        <v>9.3191947768882653</v>
      </c>
      <c r="I74" s="2"/>
      <c r="J74" s="2"/>
      <c r="K74" s="2"/>
      <c r="L74" s="2"/>
      <c r="M74" s="2"/>
      <c r="N74" s="2"/>
      <c r="O74" s="2"/>
      <c r="P74" s="2"/>
      <c r="R74" s="20">
        <v>49</v>
      </c>
      <c r="S74" s="20">
        <v>9.0178864938548315</v>
      </c>
      <c r="T74" s="20">
        <v>8.1985473894263805E-5</v>
      </c>
      <c r="AE74" s="20">
        <v>48</v>
      </c>
      <c r="AF74" s="20">
        <v>9.0894155925159481</v>
      </c>
      <c r="AG74" s="20">
        <v>1.5564263802408718E-2</v>
      </c>
    </row>
    <row r="75" spans="1:33" x14ac:dyDescent="0.35">
      <c r="A75" s="4">
        <v>174</v>
      </c>
      <c r="B75" s="4" t="s">
        <v>4</v>
      </c>
      <c r="C75" s="5">
        <v>1100</v>
      </c>
      <c r="D75" s="5">
        <v>10850</v>
      </c>
      <c r="E75" s="5">
        <f t="shared" si="4"/>
        <v>1</v>
      </c>
      <c r="F75" s="5">
        <f t="shared" si="5"/>
        <v>7.0030654587864616</v>
      </c>
      <c r="G75" s="5">
        <f t="shared" si="6"/>
        <v>49.042925820048033</v>
      </c>
      <c r="H75" s="5">
        <f t="shared" si="7"/>
        <v>9.2919203589686052</v>
      </c>
      <c r="I75" s="2"/>
      <c r="J75" s="2"/>
      <c r="K75" s="2"/>
      <c r="L75" s="2"/>
      <c r="M75" s="2"/>
      <c r="N75" s="2"/>
      <c r="O75" s="2"/>
      <c r="P75" s="2"/>
      <c r="R75" s="20">
        <v>50</v>
      </c>
      <c r="S75" s="20">
        <v>9.1697047951967381</v>
      </c>
      <c r="T75" s="20">
        <v>4.5623118290484044E-2</v>
      </c>
      <c r="AE75" s="20">
        <v>49</v>
      </c>
      <c r="AF75" s="20">
        <v>9.078292250233531</v>
      </c>
      <c r="AG75" s="20">
        <v>-6.032377090480523E-2</v>
      </c>
    </row>
    <row r="76" spans="1:33" x14ac:dyDescent="0.35">
      <c r="A76" s="4">
        <v>175</v>
      </c>
      <c r="B76" s="4" t="s">
        <v>4</v>
      </c>
      <c r="C76" s="5">
        <v>1200</v>
      </c>
      <c r="D76" s="5">
        <v>8150</v>
      </c>
      <c r="E76" s="5">
        <f t="shared" si="4"/>
        <v>1</v>
      </c>
      <c r="F76" s="5">
        <f t="shared" si="5"/>
        <v>7.0900768357760917</v>
      </c>
      <c r="G76" s="5">
        <f t="shared" si="6"/>
        <v>50.269189537208717</v>
      </c>
      <c r="H76" s="5">
        <f t="shared" si="7"/>
        <v>9.0057732062349078</v>
      </c>
      <c r="I76" s="2"/>
      <c r="J76" s="2"/>
      <c r="K76" s="2"/>
      <c r="L76" s="2"/>
      <c r="M76" s="2"/>
      <c r="N76" s="2"/>
      <c r="O76" s="2"/>
      <c r="P76" s="2"/>
      <c r="R76" s="20">
        <v>51</v>
      </c>
      <c r="S76" s="20">
        <v>9.3101799402633869</v>
      </c>
      <c r="T76" s="20">
        <v>-8.9889237434036318E-2</v>
      </c>
      <c r="AE76" s="20">
        <v>50</v>
      </c>
      <c r="AF76" s="20">
        <v>9.1388409599100981</v>
      </c>
      <c r="AG76" s="20">
        <v>7.6486953577123984E-2</v>
      </c>
    </row>
    <row r="77" spans="1:33" x14ac:dyDescent="0.35">
      <c r="A77" s="4">
        <v>179</v>
      </c>
      <c r="B77" s="4" t="s">
        <v>4</v>
      </c>
      <c r="C77" s="5">
        <v>1450</v>
      </c>
      <c r="D77" s="5">
        <v>8950</v>
      </c>
      <c r="E77" s="5">
        <f t="shared" si="4"/>
        <v>1</v>
      </c>
      <c r="F77" s="5">
        <f t="shared" si="5"/>
        <v>7.2793188354146201</v>
      </c>
      <c r="G77" s="5">
        <f t="shared" si="6"/>
        <v>52.988482707622062</v>
      </c>
      <c r="H77" s="5">
        <f t="shared" si="7"/>
        <v>9.0994088112689013</v>
      </c>
      <c r="I77" s="2"/>
      <c r="J77" s="2"/>
      <c r="K77" s="2"/>
      <c r="L77" s="2"/>
      <c r="M77" s="2"/>
      <c r="N77" s="2"/>
      <c r="O77" s="2"/>
      <c r="P77" s="2"/>
      <c r="R77" s="20">
        <v>52</v>
      </c>
      <c r="S77" s="20">
        <v>9.0458701293165333</v>
      </c>
      <c r="T77" s="20">
        <v>0.20369095581293095</v>
      </c>
      <c r="AE77" s="20">
        <v>51</v>
      </c>
      <c r="AF77" s="20">
        <v>9.2776922461876765</v>
      </c>
      <c r="AG77" s="20">
        <v>-5.7401543358325924E-2</v>
      </c>
    </row>
    <row r="78" spans="1:33" x14ac:dyDescent="0.35">
      <c r="A78" s="4">
        <v>181</v>
      </c>
      <c r="B78" s="4" t="s">
        <v>4</v>
      </c>
      <c r="C78" s="5">
        <v>1300</v>
      </c>
      <c r="D78" s="5">
        <v>8950</v>
      </c>
      <c r="E78" s="5">
        <f t="shared" si="4"/>
        <v>1</v>
      </c>
      <c r="F78" s="5">
        <f t="shared" si="5"/>
        <v>7.1701195434496281</v>
      </c>
      <c r="G78" s="5">
        <f t="shared" si="6"/>
        <v>51.410614267358305</v>
      </c>
      <c r="H78" s="5">
        <f t="shared" si="7"/>
        <v>9.0994088112689013</v>
      </c>
      <c r="I78" s="2"/>
      <c r="J78" s="2"/>
      <c r="K78" s="2"/>
      <c r="L78" s="2"/>
      <c r="M78" s="2"/>
      <c r="N78" s="2"/>
      <c r="O78" s="2"/>
      <c r="P78" s="2"/>
      <c r="R78" s="20">
        <v>53</v>
      </c>
      <c r="S78" s="20">
        <v>9.1468103397641354</v>
      </c>
      <c r="T78" s="20">
        <v>-6.4303339297836715E-2</v>
      </c>
      <c r="AE78" s="20">
        <v>52</v>
      </c>
      <c r="AF78" s="20">
        <v>9.0824624618741794</v>
      </c>
      <c r="AG78" s="20">
        <v>0.16709862325528491</v>
      </c>
    </row>
    <row r="79" spans="1:33" x14ac:dyDescent="0.35">
      <c r="A79" s="4">
        <v>182</v>
      </c>
      <c r="B79" s="4" t="s">
        <v>4</v>
      </c>
      <c r="C79" s="5">
        <v>1200</v>
      </c>
      <c r="D79" s="5">
        <v>7650</v>
      </c>
      <c r="E79" s="5">
        <f t="shared" si="4"/>
        <v>1</v>
      </c>
      <c r="F79" s="5">
        <f t="shared" si="5"/>
        <v>7.0900768357760917</v>
      </c>
      <c r="G79" s="5">
        <f t="shared" si="6"/>
        <v>50.269189537208717</v>
      </c>
      <c r="H79" s="5">
        <f t="shared" si="7"/>
        <v>8.9424609268205817</v>
      </c>
      <c r="I79" s="2"/>
      <c r="J79" s="2"/>
      <c r="K79" s="2"/>
      <c r="L79" s="2"/>
      <c r="M79" s="2"/>
      <c r="N79" s="2"/>
      <c r="O79" s="2"/>
      <c r="P79" s="2"/>
      <c r="R79" s="20">
        <v>54</v>
      </c>
      <c r="S79" s="20">
        <v>9.1468103397641354</v>
      </c>
      <c r="T79" s="20">
        <v>-9.3123777833328703E-2</v>
      </c>
      <c r="AE79" s="20">
        <v>53</v>
      </c>
      <c r="AF79" s="20">
        <v>9.1237560378143243</v>
      </c>
      <c r="AG79" s="20">
        <v>-4.1249037348025652E-2</v>
      </c>
    </row>
    <row r="80" spans="1:33" x14ac:dyDescent="0.35">
      <c r="A80" s="4">
        <v>186</v>
      </c>
      <c r="B80" s="4" t="s">
        <v>4</v>
      </c>
      <c r="C80" s="5">
        <v>1450</v>
      </c>
      <c r="D80" s="5">
        <v>9500</v>
      </c>
      <c r="E80" s="5">
        <f t="shared" si="4"/>
        <v>1</v>
      </c>
      <c r="F80" s="5">
        <f t="shared" si="5"/>
        <v>7.2793188354146201</v>
      </c>
      <c r="G80" s="5">
        <f t="shared" si="6"/>
        <v>52.988482707622062</v>
      </c>
      <c r="H80" s="5">
        <f t="shared" si="7"/>
        <v>9.1590470775886317</v>
      </c>
      <c r="I80" s="2"/>
      <c r="J80" s="2"/>
      <c r="K80" s="2"/>
      <c r="L80" s="2"/>
      <c r="M80" s="2"/>
      <c r="N80" s="2"/>
      <c r="O80" s="2"/>
      <c r="P80" s="2"/>
      <c r="R80" s="20">
        <v>55</v>
      </c>
      <c r="S80" s="20">
        <v>9.2731381896600862</v>
      </c>
      <c r="T80" s="20">
        <v>-5.2847486830735591E-2</v>
      </c>
      <c r="AE80" s="20">
        <v>54</v>
      </c>
      <c r="AF80" s="20">
        <v>9.1237560378143243</v>
      </c>
      <c r="AG80" s="20">
        <v>-7.006947588351764E-2</v>
      </c>
    </row>
    <row r="81" spans="1:33" x14ac:dyDescent="0.35">
      <c r="A81" s="4">
        <v>192</v>
      </c>
      <c r="B81" s="4" t="s">
        <v>4</v>
      </c>
      <c r="C81" s="5">
        <v>1650</v>
      </c>
      <c r="D81" s="5">
        <v>9200</v>
      </c>
      <c r="E81" s="5">
        <f t="shared" si="4"/>
        <v>1</v>
      </c>
      <c r="F81" s="5">
        <f t="shared" si="5"/>
        <v>7.4085305668946262</v>
      </c>
      <c r="G81" s="5">
        <f t="shared" si="6"/>
        <v>54.88632516061201</v>
      </c>
      <c r="H81" s="5">
        <f t="shared" si="7"/>
        <v>9.1269587630371323</v>
      </c>
      <c r="I81" s="2"/>
      <c r="J81" s="2"/>
      <c r="K81" s="2"/>
      <c r="L81" s="2"/>
      <c r="M81" s="2"/>
      <c r="N81" s="2"/>
      <c r="O81" s="2"/>
      <c r="P81" s="2"/>
      <c r="R81" s="20">
        <v>56</v>
      </c>
      <c r="S81" s="20">
        <v>9.1917957685277436</v>
      </c>
      <c r="T81" s="20">
        <v>-4.3330800269648861E-2</v>
      </c>
      <c r="AE81" s="20">
        <v>55</v>
      </c>
      <c r="AF81" s="20">
        <v>9.2333500508102659</v>
      </c>
      <c r="AG81" s="20">
        <v>-1.3059347980915348E-2</v>
      </c>
    </row>
    <row r="82" spans="1:33" x14ac:dyDescent="0.35">
      <c r="A82" s="4">
        <v>194</v>
      </c>
      <c r="B82" s="4" t="s">
        <v>4</v>
      </c>
      <c r="C82" s="5">
        <v>1650</v>
      </c>
      <c r="D82" s="5">
        <v>10750</v>
      </c>
      <c r="E82" s="5">
        <f t="shared" si="4"/>
        <v>1</v>
      </c>
      <c r="F82" s="5">
        <f t="shared" si="5"/>
        <v>7.4085305668946262</v>
      </c>
      <c r="G82" s="5">
        <f t="shared" si="6"/>
        <v>54.88632516061201</v>
      </c>
      <c r="H82" s="5">
        <f t="shared" si="7"/>
        <v>9.2826610335558097</v>
      </c>
      <c r="I82" s="2"/>
      <c r="J82" s="2"/>
      <c r="K82" s="2"/>
      <c r="L82" s="2"/>
      <c r="M82" s="2"/>
      <c r="N82" s="2"/>
      <c r="O82" s="2"/>
      <c r="P82" s="2"/>
      <c r="R82" s="20">
        <v>57</v>
      </c>
      <c r="S82" s="20">
        <v>9.1917957685277436</v>
      </c>
      <c r="T82" s="20">
        <v>-8.6815912209386781E-2</v>
      </c>
      <c r="AE82" s="20">
        <v>56</v>
      </c>
      <c r="AF82" s="20">
        <v>9.1554011206612032</v>
      </c>
      <c r="AG82" s="20">
        <v>-6.9361524031084087E-3</v>
      </c>
    </row>
    <row r="83" spans="1:33" x14ac:dyDescent="0.35">
      <c r="A83" s="4">
        <v>195</v>
      </c>
      <c r="B83" s="4" t="s">
        <v>4</v>
      </c>
      <c r="C83" s="5">
        <v>1450</v>
      </c>
      <c r="D83" s="5">
        <v>10550</v>
      </c>
      <c r="E83" s="5">
        <f t="shared" si="4"/>
        <v>1</v>
      </c>
      <c r="F83" s="5">
        <f t="shared" si="5"/>
        <v>7.2793188354146201</v>
      </c>
      <c r="G83" s="5">
        <f t="shared" si="6"/>
        <v>52.988482707622062</v>
      </c>
      <c r="H83" s="5">
        <f t="shared" si="7"/>
        <v>9.2638811389042122</v>
      </c>
      <c r="I83" s="2"/>
      <c r="J83" s="2"/>
      <c r="K83" s="2"/>
      <c r="L83" s="2"/>
      <c r="M83" s="2"/>
      <c r="N83" s="2"/>
      <c r="O83" s="2"/>
      <c r="P83" s="2"/>
      <c r="R83" s="20">
        <v>58</v>
      </c>
      <c r="S83" s="20">
        <v>9.0458701293165333</v>
      </c>
      <c r="T83" s="20">
        <v>-3.3980696064189075E-2</v>
      </c>
      <c r="AE83" s="20">
        <v>57</v>
      </c>
      <c r="AF83" s="20">
        <v>9.1554011206612032</v>
      </c>
      <c r="AG83" s="20">
        <v>-5.0421264342846328E-2</v>
      </c>
    </row>
    <row r="84" spans="1:33" x14ac:dyDescent="0.35">
      <c r="A84" s="4">
        <v>197</v>
      </c>
      <c r="B84" s="4" t="s">
        <v>4</v>
      </c>
      <c r="C84" s="5">
        <v>1050</v>
      </c>
      <c r="D84" s="5">
        <v>8200</v>
      </c>
      <c r="E84" s="5">
        <f t="shared" si="4"/>
        <v>1</v>
      </c>
      <c r="F84" s="5">
        <f t="shared" si="5"/>
        <v>6.956545443151569</v>
      </c>
      <c r="G84" s="5">
        <f t="shared" si="6"/>
        <v>48.393524502632857</v>
      </c>
      <c r="H84" s="5">
        <f t="shared" si="7"/>
        <v>9.0118894332523443</v>
      </c>
      <c r="I84" s="2"/>
      <c r="J84" s="2"/>
      <c r="K84" s="2"/>
      <c r="L84" s="2"/>
      <c r="M84" s="2"/>
      <c r="N84" s="2"/>
      <c r="O84" s="2"/>
      <c r="P84" s="2"/>
      <c r="R84" s="20">
        <v>59</v>
      </c>
      <c r="S84" s="20">
        <v>9.0726626042693148</v>
      </c>
      <c r="T84" s="20">
        <v>3.2317252049042011E-2</v>
      </c>
      <c r="AE84" s="20">
        <v>58</v>
      </c>
      <c r="AF84" s="20">
        <v>9.0824624618741794</v>
      </c>
      <c r="AG84" s="20">
        <v>-7.0573028621835121E-2</v>
      </c>
    </row>
    <row r="85" spans="1:33" x14ac:dyDescent="0.35">
      <c r="A85" s="4">
        <v>198</v>
      </c>
      <c r="B85" s="4" t="s">
        <v>4</v>
      </c>
      <c r="C85" s="5">
        <v>1000</v>
      </c>
      <c r="D85" s="5">
        <v>8400</v>
      </c>
      <c r="E85" s="5">
        <f t="shared" si="4"/>
        <v>1</v>
      </c>
      <c r="F85" s="5">
        <f t="shared" si="5"/>
        <v>6.9077552789821368</v>
      </c>
      <c r="G85" s="5">
        <f t="shared" si="6"/>
        <v>47.717082994305578</v>
      </c>
      <c r="H85" s="5">
        <f t="shared" si="7"/>
        <v>9.0359869848314052</v>
      </c>
      <c r="I85" s="2"/>
      <c r="J85" s="2"/>
      <c r="K85" s="2"/>
      <c r="L85" s="2"/>
      <c r="M85" s="2"/>
      <c r="N85" s="2"/>
      <c r="O85" s="2"/>
      <c r="P85" s="2"/>
      <c r="R85" s="20">
        <v>60</v>
      </c>
      <c r="S85" s="20">
        <v>9.0983611985973596</v>
      </c>
      <c r="T85" s="20">
        <v>-2.1552219245698723E-2</v>
      </c>
      <c r="AE85" s="20">
        <v>59</v>
      </c>
      <c r="AF85" s="20">
        <v>9.0894155925159481</v>
      </c>
      <c r="AG85" s="20">
        <v>1.5564263802408718E-2</v>
      </c>
    </row>
    <row r="86" spans="1:33" x14ac:dyDescent="0.35">
      <c r="A86" s="4">
        <v>199</v>
      </c>
      <c r="B86" s="4" t="s">
        <v>4</v>
      </c>
      <c r="C86" s="5">
        <v>1650</v>
      </c>
      <c r="D86" s="5">
        <v>8100</v>
      </c>
      <c r="E86" s="5">
        <f t="shared" si="4"/>
        <v>1</v>
      </c>
      <c r="F86" s="5">
        <f t="shared" si="5"/>
        <v>7.4085305668946262</v>
      </c>
      <c r="G86" s="5">
        <f t="shared" si="6"/>
        <v>54.88632516061201</v>
      </c>
      <c r="H86" s="5">
        <f t="shared" si="7"/>
        <v>8.99961934066053</v>
      </c>
      <c r="I86" s="2"/>
      <c r="J86" s="2"/>
      <c r="K86" s="2"/>
      <c r="L86" s="2"/>
      <c r="M86" s="2"/>
      <c r="N86" s="2"/>
      <c r="O86" s="2"/>
      <c r="P86" s="2"/>
      <c r="R86" s="20">
        <v>61</v>
      </c>
      <c r="S86" s="20">
        <v>9.0726626042693148</v>
      </c>
      <c r="T86" s="20">
        <v>-0.1839058564205942</v>
      </c>
      <c r="AE86" s="20">
        <v>60</v>
      </c>
      <c r="AF86" s="20">
        <v>9.0988059476523588</v>
      </c>
      <c r="AG86" s="20">
        <v>-2.1996968300697972E-2</v>
      </c>
    </row>
    <row r="87" spans="1:33" x14ac:dyDescent="0.35">
      <c r="A87" s="4">
        <v>200</v>
      </c>
      <c r="B87" s="4" t="s">
        <v>4</v>
      </c>
      <c r="C87" s="5">
        <v>1250</v>
      </c>
      <c r="D87" s="5">
        <v>8700</v>
      </c>
      <c r="E87" s="5">
        <f t="shared" si="4"/>
        <v>1</v>
      </c>
      <c r="F87" s="5">
        <f t="shared" si="5"/>
        <v>7.1308988302963465</v>
      </c>
      <c r="G87" s="5">
        <f t="shared" si="6"/>
        <v>50.849718127921804</v>
      </c>
      <c r="H87" s="5">
        <f t="shared" si="7"/>
        <v>9.0710783046426755</v>
      </c>
      <c r="I87" s="2"/>
      <c r="J87" s="2"/>
      <c r="K87" s="2"/>
      <c r="L87" s="2"/>
      <c r="M87" s="2"/>
      <c r="N87" s="2"/>
      <c r="O87" s="2"/>
      <c r="P87" s="2"/>
      <c r="R87" s="20">
        <v>62</v>
      </c>
      <c r="S87" s="20">
        <v>9.2731381896600862</v>
      </c>
      <c r="T87" s="20">
        <v>-9.8424995327054177E-2</v>
      </c>
      <c r="AE87" s="20">
        <v>61</v>
      </c>
      <c r="AF87" s="20">
        <v>9.0894155925159481</v>
      </c>
      <c r="AG87" s="20">
        <v>-0.2006588446672275</v>
      </c>
    </row>
    <row r="88" spans="1:33" x14ac:dyDescent="0.35">
      <c r="A88" s="4">
        <v>203</v>
      </c>
      <c r="B88" s="4" t="s">
        <v>4</v>
      </c>
      <c r="C88" s="5">
        <v>1050</v>
      </c>
      <c r="D88" s="5">
        <v>8450</v>
      </c>
      <c r="E88" s="5">
        <f t="shared" si="4"/>
        <v>1</v>
      </c>
      <c r="F88" s="5">
        <f t="shared" si="5"/>
        <v>6.956545443151569</v>
      </c>
      <c r="G88" s="5">
        <f t="shared" si="6"/>
        <v>48.393524502632857</v>
      </c>
      <c r="H88" s="5">
        <f t="shared" si="7"/>
        <v>9.041921720351219</v>
      </c>
      <c r="I88" s="2"/>
      <c r="J88" s="2"/>
      <c r="K88" s="2"/>
      <c r="L88" s="2"/>
      <c r="M88" s="2"/>
      <c r="N88" s="2"/>
      <c r="O88" s="2"/>
      <c r="P88" s="2"/>
      <c r="R88" s="20">
        <v>63</v>
      </c>
      <c r="S88" s="20">
        <v>9.2537665645797507</v>
      </c>
      <c r="T88" s="20">
        <v>-8.424818712382276E-2</v>
      </c>
      <c r="AE88" s="20">
        <v>62</v>
      </c>
      <c r="AF88" s="20">
        <v>9.2333500508102659</v>
      </c>
      <c r="AG88" s="20">
        <v>-5.8636856477233934E-2</v>
      </c>
    </row>
    <row r="89" spans="1:33" x14ac:dyDescent="0.35">
      <c r="A89" s="4">
        <v>213</v>
      </c>
      <c r="B89" s="4" t="s">
        <v>4</v>
      </c>
      <c r="C89" s="5">
        <v>1500</v>
      </c>
      <c r="D89" s="5">
        <v>9600</v>
      </c>
      <c r="E89" s="5">
        <f t="shared" si="4"/>
        <v>1</v>
      </c>
      <c r="F89" s="5">
        <f t="shared" si="5"/>
        <v>7.3132203870903014</v>
      </c>
      <c r="G89" s="5">
        <f t="shared" si="6"/>
        <v>53.483192430153217</v>
      </c>
      <c r="H89" s="5">
        <f t="shared" si="7"/>
        <v>9.1695183774559279</v>
      </c>
      <c r="I89" s="2"/>
      <c r="J89" s="2"/>
      <c r="K89" s="2"/>
      <c r="L89" s="2"/>
      <c r="M89" s="2"/>
      <c r="N89" s="2"/>
      <c r="O89" s="2"/>
      <c r="P89" s="2"/>
      <c r="R89" s="20">
        <v>64</v>
      </c>
      <c r="S89" s="20">
        <v>9.0458701293165333</v>
      </c>
      <c r="T89" s="20">
        <v>-8.3991116638850727E-2</v>
      </c>
      <c r="AE89" s="20">
        <v>63</v>
      </c>
      <c r="AF89" s="20">
        <v>9.2123649745874232</v>
      </c>
      <c r="AG89" s="20">
        <v>-4.2846597131495301E-2</v>
      </c>
    </row>
    <row r="90" spans="1:33" x14ac:dyDescent="0.35">
      <c r="A90" s="4">
        <v>220</v>
      </c>
      <c r="B90" s="4" t="s">
        <v>4</v>
      </c>
      <c r="C90" s="5">
        <v>1450</v>
      </c>
      <c r="D90" s="5">
        <v>9250</v>
      </c>
      <c r="E90" s="5">
        <f t="shared" si="4"/>
        <v>1</v>
      </c>
      <c r="F90" s="5">
        <f t="shared" si="5"/>
        <v>7.2793188354146201</v>
      </c>
      <c r="G90" s="5">
        <f t="shared" si="6"/>
        <v>52.988482707622062</v>
      </c>
      <c r="H90" s="5">
        <f t="shared" si="7"/>
        <v>9.1323788305064717</v>
      </c>
      <c r="I90" s="2"/>
      <c r="J90" s="2"/>
      <c r="K90" s="2"/>
      <c r="L90" s="2"/>
      <c r="M90" s="2"/>
      <c r="N90" s="2"/>
      <c r="O90" s="2"/>
      <c r="P90" s="2"/>
      <c r="R90" s="20">
        <v>65</v>
      </c>
      <c r="S90" s="20">
        <v>9.1917957685277436</v>
      </c>
      <c r="T90" s="20">
        <v>-8.6815912209386781E-2</v>
      </c>
      <c r="AE90" s="20">
        <v>64</v>
      </c>
      <c r="AF90" s="20">
        <v>9.0824624618741794</v>
      </c>
      <c r="AG90" s="20">
        <v>-0.12058344919649677</v>
      </c>
    </row>
    <row r="91" spans="1:33" x14ac:dyDescent="0.35">
      <c r="A91" s="4">
        <v>223</v>
      </c>
      <c r="B91" s="4" t="s">
        <v>4</v>
      </c>
      <c r="C91" s="5">
        <v>1850</v>
      </c>
      <c r="D91" s="5">
        <v>13700</v>
      </c>
      <c r="E91" s="5">
        <f t="shared" si="4"/>
        <v>1</v>
      </c>
      <c r="F91" s="5">
        <f t="shared" si="5"/>
        <v>7.5229409180723703</v>
      </c>
      <c r="G91" s="5">
        <f t="shared" si="6"/>
        <v>56.594640056807556</v>
      </c>
      <c r="H91" s="5">
        <f t="shared" si="7"/>
        <v>9.525151111816216</v>
      </c>
      <c r="I91" s="2"/>
      <c r="J91" s="2"/>
      <c r="K91" s="2"/>
      <c r="L91" s="2"/>
      <c r="M91" s="2"/>
      <c r="N91" s="2"/>
      <c r="O91" s="2"/>
      <c r="P91" s="2"/>
      <c r="R91" s="20">
        <v>66</v>
      </c>
      <c r="S91" s="20">
        <v>9.0458701293165333</v>
      </c>
      <c r="T91" s="20">
        <v>-1.5853311471632381E-2</v>
      </c>
      <c r="AE91" s="20">
        <v>65</v>
      </c>
      <c r="AF91" s="20">
        <v>9.1554011206612032</v>
      </c>
      <c r="AG91" s="20">
        <v>-5.0421264342846328E-2</v>
      </c>
    </row>
    <row r="92" spans="1:33" x14ac:dyDescent="0.35">
      <c r="A92" s="4">
        <v>225</v>
      </c>
      <c r="B92" s="4" t="s">
        <v>4</v>
      </c>
      <c r="C92" s="5">
        <v>1700</v>
      </c>
      <c r="D92" s="5">
        <v>9150</v>
      </c>
      <c r="E92" s="5">
        <f t="shared" si="4"/>
        <v>1</v>
      </c>
      <c r="F92" s="5">
        <f t="shared" si="5"/>
        <v>7.4383835300443071</v>
      </c>
      <c r="G92" s="5">
        <f t="shared" si="6"/>
        <v>55.329549540034407</v>
      </c>
      <c r="H92" s="5">
        <f t="shared" si="7"/>
        <v>9.1215091582695678</v>
      </c>
      <c r="I92" s="2"/>
      <c r="J92" s="2"/>
      <c r="K92" s="2"/>
      <c r="L92" s="2"/>
      <c r="M92" s="2"/>
      <c r="N92" s="2"/>
      <c r="O92" s="2"/>
      <c r="P92" s="2"/>
      <c r="R92" s="20">
        <v>67</v>
      </c>
      <c r="S92" s="20">
        <v>9.1230517412430068</v>
      </c>
      <c r="T92" s="20">
        <v>2.0079881039725578E-2</v>
      </c>
      <c r="AE92" s="20">
        <v>66</v>
      </c>
      <c r="AF92" s="20">
        <v>9.0824624618741794</v>
      </c>
      <c r="AG92" s="20">
        <v>-5.2445644029278427E-2</v>
      </c>
    </row>
    <row r="93" spans="1:33" x14ac:dyDescent="0.35">
      <c r="A93" s="4">
        <v>228</v>
      </c>
      <c r="B93" s="4" t="s">
        <v>4</v>
      </c>
      <c r="C93" s="5">
        <v>1550</v>
      </c>
      <c r="D93" s="5">
        <v>9750</v>
      </c>
      <c r="E93" s="5">
        <f t="shared" si="4"/>
        <v>1</v>
      </c>
      <c r="F93" s="5">
        <f t="shared" si="5"/>
        <v>7.3460102099132927</v>
      </c>
      <c r="G93" s="5">
        <f t="shared" si="6"/>
        <v>53.96386600415034</v>
      </c>
      <c r="H93" s="5">
        <f t="shared" si="7"/>
        <v>9.1850225639918932</v>
      </c>
      <c r="I93" s="2"/>
      <c r="J93" s="2"/>
      <c r="K93" s="2"/>
      <c r="L93" s="2"/>
      <c r="M93" s="2"/>
      <c r="N93" s="2"/>
      <c r="O93" s="2"/>
      <c r="P93" s="2"/>
      <c r="R93" s="20">
        <v>68</v>
      </c>
      <c r="S93" s="20">
        <v>9.1917957685277436</v>
      </c>
      <c r="T93" s="20">
        <v>3.4309656383904041E-3</v>
      </c>
      <c r="AE93" s="20">
        <v>67</v>
      </c>
      <c r="AF93" s="20">
        <v>9.1103376367428126</v>
      </c>
      <c r="AG93" s="20">
        <v>3.2793985539919746E-2</v>
      </c>
    </row>
    <row r="94" spans="1:33" x14ac:dyDescent="0.35">
      <c r="A94" s="4">
        <v>229</v>
      </c>
      <c r="B94" s="4" t="s">
        <v>4</v>
      </c>
      <c r="C94" s="5">
        <v>1450</v>
      </c>
      <c r="D94" s="5">
        <v>9000</v>
      </c>
      <c r="E94" s="5">
        <f t="shared" si="4"/>
        <v>1</v>
      </c>
      <c r="F94" s="5">
        <f t="shared" si="5"/>
        <v>7.2793188354146201</v>
      </c>
      <c r="G94" s="5">
        <f t="shared" si="6"/>
        <v>52.988482707622062</v>
      </c>
      <c r="H94" s="5">
        <f t="shared" si="7"/>
        <v>9.1049798563183568</v>
      </c>
      <c r="I94" s="2"/>
      <c r="J94" s="2"/>
      <c r="K94" s="2"/>
      <c r="L94" s="2"/>
      <c r="M94" s="2"/>
      <c r="N94" s="2"/>
      <c r="O94" s="2"/>
      <c r="P94" s="2"/>
      <c r="R94" s="20">
        <v>69</v>
      </c>
      <c r="S94" s="20">
        <v>9.1230517412430068</v>
      </c>
      <c r="T94" s="20">
        <v>-5.1973436600331269E-2</v>
      </c>
      <c r="AE94" s="20">
        <v>68</v>
      </c>
      <c r="AF94" s="20">
        <v>9.1554011206612032</v>
      </c>
      <c r="AG94" s="20">
        <v>3.9825613504930857E-2</v>
      </c>
    </row>
    <row r="95" spans="1:33" x14ac:dyDescent="0.35">
      <c r="A95" s="4">
        <v>231</v>
      </c>
      <c r="B95" s="4" t="s">
        <v>4</v>
      </c>
      <c r="C95" s="5">
        <v>1100</v>
      </c>
      <c r="D95" s="5">
        <v>8800</v>
      </c>
      <c r="E95" s="5">
        <f t="shared" si="4"/>
        <v>1</v>
      </c>
      <c r="F95" s="5">
        <f t="shared" si="5"/>
        <v>7.0030654587864616</v>
      </c>
      <c r="G95" s="5">
        <f t="shared" si="6"/>
        <v>49.042925820048033</v>
      </c>
      <c r="H95" s="5">
        <f t="shared" si="7"/>
        <v>9.0825070004662987</v>
      </c>
      <c r="I95" s="2"/>
      <c r="J95" s="2"/>
      <c r="K95" s="2"/>
      <c r="L95" s="2"/>
      <c r="M95" s="2"/>
      <c r="N95" s="2"/>
      <c r="O95" s="2"/>
      <c r="P95" s="2"/>
      <c r="R95" s="20">
        <v>70</v>
      </c>
      <c r="S95" s="20">
        <v>9.1230517412430068</v>
      </c>
      <c r="T95" s="20">
        <v>-9.9040947458316708E-2</v>
      </c>
      <c r="AE95" s="20">
        <v>69</v>
      </c>
      <c r="AF95" s="20">
        <v>9.1103376367428126</v>
      </c>
      <c r="AG95" s="20">
        <v>-3.9259332100137101E-2</v>
      </c>
    </row>
    <row r="96" spans="1:33" x14ac:dyDescent="0.35">
      <c r="A96" s="4">
        <v>232</v>
      </c>
      <c r="B96" s="4" t="s">
        <v>4</v>
      </c>
      <c r="C96" s="5">
        <v>1600</v>
      </c>
      <c r="D96" s="5">
        <v>10600</v>
      </c>
      <c r="E96" s="5">
        <f t="shared" si="4"/>
        <v>1</v>
      </c>
      <c r="F96" s="5">
        <f t="shared" si="5"/>
        <v>7.3777589082278725</v>
      </c>
      <c r="G96" s="5">
        <f t="shared" si="6"/>
        <v>54.431326507935729</v>
      </c>
      <c r="H96" s="5">
        <f t="shared" si="7"/>
        <v>9.2686092801001578</v>
      </c>
      <c r="I96" s="2"/>
      <c r="J96" s="2"/>
      <c r="K96" s="2"/>
      <c r="L96" s="2"/>
      <c r="M96" s="2"/>
      <c r="N96" s="2"/>
      <c r="O96" s="2"/>
      <c r="P96" s="2"/>
      <c r="R96" s="20">
        <v>71</v>
      </c>
      <c r="S96" s="20">
        <v>9.1917957685277436</v>
      </c>
      <c r="T96" s="20">
        <v>-1.1914604036268983E-2</v>
      </c>
      <c r="AE96" s="20">
        <v>70</v>
      </c>
      <c r="AF96" s="20">
        <v>9.1103376367428126</v>
      </c>
      <c r="AG96" s="20">
        <v>-8.632684295812254E-2</v>
      </c>
    </row>
    <row r="97" spans="1:33" x14ac:dyDescent="0.35">
      <c r="A97" s="4">
        <v>234</v>
      </c>
      <c r="B97" s="4" t="s">
        <v>4</v>
      </c>
      <c r="C97" s="5">
        <v>1850</v>
      </c>
      <c r="D97" s="5">
        <v>12200</v>
      </c>
      <c r="E97" s="5">
        <f t="shared" si="4"/>
        <v>1</v>
      </c>
      <c r="F97" s="5">
        <f t="shared" si="5"/>
        <v>7.5229409180723703</v>
      </c>
      <c r="G97" s="5">
        <f t="shared" si="6"/>
        <v>56.594640056807556</v>
      </c>
      <c r="H97" s="5">
        <f t="shared" si="7"/>
        <v>9.4091912307213477</v>
      </c>
      <c r="I97" s="2"/>
      <c r="J97" s="2"/>
      <c r="K97" s="2"/>
      <c r="L97" s="2"/>
      <c r="M97" s="2"/>
      <c r="N97" s="2"/>
      <c r="O97" s="2"/>
      <c r="P97" s="2"/>
      <c r="R97" s="20">
        <v>72</v>
      </c>
      <c r="S97" s="20">
        <v>9.2537665645797507</v>
      </c>
      <c r="T97" s="20">
        <v>-9.0247658862363522E-3</v>
      </c>
      <c r="AE97" s="20">
        <v>71</v>
      </c>
      <c r="AF97" s="20">
        <v>9.1554011206612032</v>
      </c>
      <c r="AG97" s="20">
        <v>2.448004383027147E-2</v>
      </c>
    </row>
    <row r="98" spans="1:33" x14ac:dyDescent="0.35">
      <c r="A98" s="4">
        <v>236</v>
      </c>
      <c r="B98" s="4" t="s">
        <v>4</v>
      </c>
      <c r="C98" s="5">
        <v>1500</v>
      </c>
      <c r="D98" s="5">
        <v>8750</v>
      </c>
      <c r="E98" s="5">
        <f t="shared" si="4"/>
        <v>1</v>
      </c>
      <c r="F98" s="5">
        <f t="shared" si="5"/>
        <v>7.3132203870903014</v>
      </c>
      <c r="G98" s="5">
        <f t="shared" si="6"/>
        <v>53.483192430153217</v>
      </c>
      <c r="H98" s="5">
        <f t="shared" si="7"/>
        <v>9.0768089793516609</v>
      </c>
      <c r="I98" s="2"/>
      <c r="J98" s="2"/>
      <c r="K98" s="2"/>
      <c r="L98" s="2"/>
      <c r="M98" s="2"/>
      <c r="N98" s="2"/>
      <c r="O98" s="2"/>
      <c r="P98" s="2"/>
      <c r="R98" s="20">
        <v>73</v>
      </c>
      <c r="S98" s="20">
        <v>9.1468103397641354</v>
      </c>
      <c r="T98" s="20">
        <v>0.17238443712412987</v>
      </c>
      <c r="AE98" s="20">
        <v>72</v>
      </c>
      <c r="AF98" s="20">
        <v>9.2123649745874232</v>
      </c>
      <c r="AG98" s="20">
        <v>3.2376824106091107E-2</v>
      </c>
    </row>
    <row r="99" spans="1:33" x14ac:dyDescent="0.35">
      <c r="A99" s="4">
        <v>239</v>
      </c>
      <c r="B99" s="4" t="s">
        <v>4</v>
      </c>
      <c r="C99" s="5">
        <v>1150</v>
      </c>
      <c r="D99" s="5">
        <v>8350</v>
      </c>
      <c r="E99" s="5">
        <f t="shared" si="4"/>
        <v>1</v>
      </c>
      <c r="F99" s="5">
        <f t="shared" si="5"/>
        <v>7.0475172213572961</v>
      </c>
      <c r="G99" s="5">
        <f t="shared" si="6"/>
        <v>49.667498985327661</v>
      </c>
      <c r="H99" s="5">
        <f t="shared" si="7"/>
        <v>9.030016817844901</v>
      </c>
      <c r="I99" s="2"/>
      <c r="J99" s="2"/>
      <c r="K99" s="2"/>
      <c r="L99" s="2"/>
      <c r="M99" s="2"/>
      <c r="N99" s="2"/>
      <c r="O99" s="2"/>
      <c r="P99" s="2"/>
      <c r="R99" s="20">
        <v>74</v>
      </c>
      <c r="S99" s="20">
        <v>9.0178864938548315</v>
      </c>
      <c r="T99" s="20">
        <v>0.2740338651137737</v>
      </c>
      <c r="AE99" s="20">
        <v>73</v>
      </c>
      <c r="AF99" s="20">
        <v>9.1237560378143243</v>
      </c>
      <c r="AG99" s="20">
        <v>0.19543873907394094</v>
      </c>
    </row>
    <row r="100" spans="1:33" x14ac:dyDescent="0.35">
      <c r="A100" s="4">
        <v>242</v>
      </c>
      <c r="B100" s="4" t="s">
        <v>4</v>
      </c>
      <c r="C100" s="5">
        <v>1350</v>
      </c>
      <c r="D100" s="5">
        <v>9000</v>
      </c>
      <c r="E100" s="5">
        <f t="shared" si="4"/>
        <v>1</v>
      </c>
      <c r="F100" s="5">
        <f t="shared" si="5"/>
        <v>7.2078598714324755</v>
      </c>
      <c r="G100" s="5">
        <f t="shared" si="6"/>
        <v>51.953243926206582</v>
      </c>
      <c r="H100" s="5">
        <f t="shared" si="7"/>
        <v>9.1049798563183568</v>
      </c>
      <c r="I100" s="2"/>
      <c r="J100" s="2"/>
      <c r="K100" s="2"/>
      <c r="L100" s="2"/>
      <c r="M100" s="2"/>
      <c r="N100" s="2"/>
      <c r="O100" s="2"/>
      <c r="P100" s="2"/>
      <c r="R100" s="20">
        <v>75</v>
      </c>
      <c r="S100" s="20">
        <v>9.0726626042693148</v>
      </c>
      <c r="T100" s="20">
        <v>-6.6889398034406966E-2</v>
      </c>
      <c r="AE100" s="20">
        <v>74</v>
      </c>
      <c r="AF100" s="20">
        <v>9.078292250233531</v>
      </c>
      <c r="AG100" s="20">
        <v>0.21362810873507421</v>
      </c>
    </row>
    <row r="101" spans="1:33" x14ac:dyDescent="0.35">
      <c r="A101" s="4">
        <v>245</v>
      </c>
      <c r="B101" s="4" t="s">
        <v>4</v>
      </c>
      <c r="C101" s="5">
        <v>1400</v>
      </c>
      <c r="D101" s="5">
        <v>8550</v>
      </c>
      <c r="E101" s="5">
        <f t="shared" si="4"/>
        <v>1</v>
      </c>
      <c r="F101" s="5">
        <f t="shared" si="5"/>
        <v>7.2442275156033498</v>
      </c>
      <c r="G101" s="5">
        <f t="shared" si="6"/>
        <v>52.478832297824681</v>
      </c>
      <c r="H101" s="5">
        <f t="shared" si="7"/>
        <v>9.0536865619308067</v>
      </c>
      <c r="I101" s="2"/>
      <c r="J101" s="2"/>
      <c r="K101" s="2"/>
      <c r="L101" s="2"/>
      <c r="M101" s="2"/>
      <c r="N101" s="2"/>
      <c r="O101" s="2"/>
      <c r="P101" s="2"/>
      <c r="R101" s="20">
        <v>76</v>
      </c>
      <c r="S101" s="20">
        <v>9.1917957685277436</v>
      </c>
      <c r="T101" s="20">
        <v>-9.2386957258842273E-2</v>
      </c>
      <c r="AE101" s="20">
        <v>75</v>
      </c>
      <c r="AF101" s="20">
        <v>9.0894155925159481</v>
      </c>
      <c r="AG101" s="20">
        <v>-8.364238628104026E-2</v>
      </c>
    </row>
    <row r="102" spans="1:33" x14ac:dyDescent="0.35">
      <c r="A102" s="4">
        <v>246</v>
      </c>
      <c r="B102" s="4" t="s">
        <v>4</v>
      </c>
      <c r="C102" s="5">
        <v>1700</v>
      </c>
      <c r="D102" s="5">
        <v>11700</v>
      </c>
      <c r="E102" s="5">
        <f t="shared" si="4"/>
        <v>1</v>
      </c>
      <c r="F102" s="5">
        <f t="shared" si="5"/>
        <v>7.4383835300443071</v>
      </c>
      <c r="G102" s="5">
        <f t="shared" si="6"/>
        <v>55.329549540034407</v>
      </c>
      <c r="H102" s="5">
        <f t="shared" si="7"/>
        <v>9.3673441207858481</v>
      </c>
      <c r="I102" s="2"/>
      <c r="J102" s="2"/>
      <c r="K102" s="2"/>
      <c r="L102" s="2"/>
      <c r="M102" s="2"/>
      <c r="N102" s="2"/>
      <c r="O102" s="2"/>
      <c r="P102" s="2"/>
      <c r="R102" s="20">
        <v>77</v>
      </c>
      <c r="S102" s="20">
        <v>9.1230517412430068</v>
      </c>
      <c r="T102" s="20">
        <v>-2.3642929974105442E-2</v>
      </c>
      <c r="AE102" s="20">
        <v>76</v>
      </c>
      <c r="AF102" s="20">
        <v>9.1554011206612032</v>
      </c>
      <c r="AG102" s="20">
        <v>-5.599230939230182E-2</v>
      </c>
    </row>
    <row r="103" spans="1:33" x14ac:dyDescent="0.35">
      <c r="A103" s="4">
        <v>247</v>
      </c>
      <c r="B103" s="4" t="s">
        <v>4</v>
      </c>
      <c r="C103" s="5">
        <v>800</v>
      </c>
      <c r="D103" s="5">
        <v>9550</v>
      </c>
      <c r="E103" s="5">
        <f t="shared" si="4"/>
        <v>1</v>
      </c>
      <c r="F103" s="5">
        <f t="shared" si="5"/>
        <v>6.6846117276679271</v>
      </c>
      <c r="G103" s="5">
        <f t="shared" si="6"/>
        <v>44.684033949675587</v>
      </c>
      <c r="H103" s="5">
        <f t="shared" si="7"/>
        <v>9.1642964334747763</v>
      </c>
      <c r="I103" s="2"/>
      <c r="J103" s="2"/>
      <c r="K103" s="2"/>
      <c r="L103" s="2"/>
      <c r="M103" s="2"/>
      <c r="N103" s="2"/>
      <c r="O103" s="2"/>
      <c r="P103" s="2"/>
      <c r="R103" s="20">
        <v>78</v>
      </c>
      <c r="S103" s="20">
        <v>9.0726626042693148</v>
      </c>
      <c r="T103" s="20">
        <v>-0.13020167744873312</v>
      </c>
      <c r="AE103" s="20">
        <v>77</v>
      </c>
      <c r="AF103" s="20">
        <v>9.1103376367428126</v>
      </c>
      <c r="AG103" s="20">
        <v>-1.0928825473911274E-2</v>
      </c>
    </row>
    <row r="104" spans="1:33" x14ac:dyDescent="0.35">
      <c r="A104" s="4">
        <v>248</v>
      </c>
      <c r="B104" s="4" t="s">
        <v>4</v>
      </c>
      <c r="C104" s="5">
        <v>1600</v>
      </c>
      <c r="D104" s="5">
        <v>9550</v>
      </c>
      <c r="E104" s="5">
        <f t="shared" si="4"/>
        <v>1</v>
      </c>
      <c r="F104" s="5">
        <f t="shared" si="5"/>
        <v>7.3777589082278725</v>
      </c>
      <c r="G104" s="5">
        <f t="shared" si="6"/>
        <v>54.431326507935729</v>
      </c>
      <c r="H104" s="5">
        <f t="shared" si="7"/>
        <v>9.1642964334747763</v>
      </c>
      <c r="I104" s="2"/>
      <c r="J104" s="2"/>
      <c r="K104" s="2"/>
      <c r="L104" s="2"/>
      <c r="M104" s="2"/>
      <c r="N104" s="2"/>
      <c r="O104" s="2"/>
      <c r="P104" s="2"/>
      <c r="R104" s="20">
        <v>79</v>
      </c>
      <c r="S104" s="20">
        <v>9.1917957685277436</v>
      </c>
      <c r="T104" s="20">
        <v>-3.2748690939111924E-2</v>
      </c>
      <c r="AE104" s="20">
        <v>78</v>
      </c>
      <c r="AF104" s="20">
        <v>9.0894155925159481</v>
      </c>
      <c r="AG104" s="20">
        <v>-0.14695466569536642</v>
      </c>
    </row>
    <row r="105" spans="1:33" x14ac:dyDescent="0.35">
      <c r="A105" s="4">
        <v>249</v>
      </c>
      <c r="B105" s="4" t="s">
        <v>4</v>
      </c>
      <c r="C105" s="5">
        <v>1500</v>
      </c>
      <c r="D105" s="5">
        <v>9050</v>
      </c>
      <c r="E105" s="5">
        <f t="shared" si="4"/>
        <v>1</v>
      </c>
      <c r="F105" s="5">
        <f t="shared" si="5"/>
        <v>7.3132203870903014</v>
      </c>
      <c r="G105" s="5">
        <f t="shared" si="6"/>
        <v>53.483192430153217</v>
      </c>
      <c r="H105" s="5">
        <f t="shared" si="7"/>
        <v>9.1105200366939716</v>
      </c>
      <c r="I105" s="2"/>
      <c r="J105" s="2"/>
      <c r="K105" s="2"/>
      <c r="L105" s="2"/>
      <c r="M105" s="2"/>
      <c r="N105" s="2"/>
      <c r="O105" s="2"/>
      <c r="P105" s="2"/>
      <c r="R105" s="20">
        <v>80</v>
      </c>
      <c r="S105" s="20">
        <v>9.2731381896600862</v>
      </c>
      <c r="T105" s="20">
        <v>-0.14617942662295391</v>
      </c>
      <c r="AE105" s="20">
        <v>79</v>
      </c>
      <c r="AF105" s="20">
        <v>9.1554011206612032</v>
      </c>
      <c r="AG105" s="20">
        <v>3.6459569274285286E-3</v>
      </c>
    </row>
    <row r="106" spans="1:33" x14ac:dyDescent="0.35">
      <c r="A106" s="4">
        <v>253</v>
      </c>
      <c r="B106" s="4" t="s">
        <v>4</v>
      </c>
      <c r="C106" s="5">
        <v>1200</v>
      </c>
      <c r="D106" s="5">
        <v>10450</v>
      </c>
      <c r="E106" s="5">
        <f t="shared" si="4"/>
        <v>1</v>
      </c>
      <c r="F106" s="5">
        <f t="shared" si="5"/>
        <v>7.0900768357760917</v>
      </c>
      <c r="G106" s="5">
        <f t="shared" si="6"/>
        <v>50.269189537208717</v>
      </c>
      <c r="H106" s="5">
        <f t="shared" si="7"/>
        <v>9.2543572573929573</v>
      </c>
      <c r="I106" s="2"/>
      <c r="J106" s="2"/>
      <c r="K106" s="2"/>
      <c r="L106" s="2"/>
      <c r="M106" s="2"/>
      <c r="N106" s="2"/>
      <c r="O106" s="2"/>
      <c r="P106" s="2"/>
      <c r="R106" s="20">
        <v>81</v>
      </c>
      <c r="S106" s="20">
        <v>9.2731381896600862</v>
      </c>
      <c r="T106" s="20">
        <v>9.5228438957235539E-3</v>
      </c>
      <c r="AE106" s="20">
        <v>80</v>
      </c>
      <c r="AF106" s="20">
        <v>9.2333500508102659</v>
      </c>
      <c r="AG106" s="20">
        <v>-0.10639128777313367</v>
      </c>
    </row>
    <row r="107" spans="1:33" x14ac:dyDescent="0.35">
      <c r="A107" s="4">
        <v>255</v>
      </c>
      <c r="B107" s="4" t="s">
        <v>4</v>
      </c>
      <c r="C107" s="5">
        <v>1650</v>
      </c>
      <c r="D107" s="5">
        <v>11250</v>
      </c>
      <c r="E107" s="5">
        <f t="shared" si="4"/>
        <v>1</v>
      </c>
      <c r="F107" s="5">
        <f t="shared" si="5"/>
        <v>7.4085305668946262</v>
      </c>
      <c r="G107" s="5">
        <f t="shared" si="6"/>
        <v>54.88632516061201</v>
      </c>
      <c r="H107" s="5">
        <f t="shared" si="7"/>
        <v>9.3281234076325656</v>
      </c>
      <c r="I107" s="2"/>
      <c r="J107" s="2"/>
      <c r="K107" s="2"/>
      <c r="L107" s="2"/>
      <c r="M107" s="2"/>
      <c r="N107" s="2"/>
      <c r="O107" s="2"/>
      <c r="P107" s="2"/>
      <c r="R107" s="20">
        <v>82</v>
      </c>
      <c r="S107" s="20">
        <v>9.1917957685277436</v>
      </c>
      <c r="T107" s="20">
        <v>7.208537037646856E-2</v>
      </c>
      <c r="AE107" s="20">
        <v>81</v>
      </c>
      <c r="AF107" s="20">
        <v>9.2333500508102659</v>
      </c>
      <c r="AG107" s="20">
        <v>4.9310982745543797E-2</v>
      </c>
    </row>
    <row r="108" spans="1:33" x14ac:dyDescent="0.35">
      <c r="A108" s="4">
        <v>259</v>
      </c>
      <c r="B108" s="4" t="s">
        <v>4</v>
      </c>
      <c r="C108" s="5">
        <v>1150</v>
      </c>
      <c r="D108" s="5">
        <v>8850</v>
      </c>
      <c r="E108" s="5">
        <f t="shared" si="4"/>
        <v>1</v>
      </c>
      <c r="F108" s="5">
        <f t="shared" si="5"/>
        <v>7.0475172213572961</v>
      </c>
      <c r="G108" s="5">
        <f t="shared" si="6"/>
        <v>49.667498985327661</v>
      </c>
      <c r="H108" s="5">
        <f t="shared" si="7"/>
        <v>9.0881727380019743</v>
      </c>
      <c r="I108" s="2"/>
      <c r="J108" s="2"/>
      <c r="K108" s="2"/>
      <c r="L108" s="2"/>
      <c r="M108" s="2"/>
      <c r="N108" s="2"/>
      <c r="O108" s="2"/>
      <c r="P108" s="2"/>
      <c r="R108" s="20">
        <v>83</v>
      </c>
      <c r="S108" s="20">
        <v>8.9886008348863022</v>
      </c>
      <c r="T108" s="20">
        <v>2.3288598366042024E-2</v>
      </c>
      <c r="AE108" s="20">
        <v>82</v>
      </c>
      <c r="AF108" s="20">
        <v>9.1554011206612032</v>
      </c>
      <c r="AG108" s="20">
        <v>0.10848001824300901</v>
      </c>
    </row>
    <row r="109" spans="1:33" x14ac:dyDescent="0.35">
      <c r="A109" s="4">
        <v>260</v>
      </c>
      <c r="B109" s="4" t="s">
        <v>4</v>
      </c>
      <c r="C109" s="5">
        <v>1050</v>
      </c>
      <c r="D109" s="5">
        <v>10050</v>
      </c>
      <c r="E109" s="5">
        <f t="shared" si="4"/>
        <v>1</v>
      </c>
      <c r="F109" s="5">
        <f t="shared" si="5"/>
        <v>6.956545443151569</v>
      </c>
      <c r="G109" s="5">
        <f t="shared" si="6"/>
        <v>48.393524502632857</v>
      </c>
      <c r="H109" s="5">
        <f t="shared" si="7"/>
        <v>9.2153279134872221</v>
      </c>
      <c r="I109" s="2"/>
      <c r="J109" s="2"/>
      <c r="K109" s="2"/>
      <c r="L109" s="2"/>
      <c r="M109" s="2"/>
      <c r="N109" s="2"/>
      <c r="O109" s="2"/>
      <c r="P109" s="2"/>
      <c r="R109" s="20">
        <v>84</v>
      </c>
      <c r="S109" s="20">
        <v>8.9578860535307108</v>
      </c>
      <c r="T109" s="20">
        <v>7.8100931300694398E-2</v>
      </c>
      <c r="AE109" s="20">
        <v>83</v>
      </c>
      <c r="AF109" s="20">
        <v>9.0773112058587486</v>
      </c>
      <c r="AG109" s="20">
        <v>-6.542177260640436E-2</v>
      </c>
    </row>
    <row r="110" spans="1:33" x14ac:dyDescent="0.35">
      <c r="A110" s="4">
        <v>266</v>
      </c>
      <c r="B110" s="4" t="s">
        <v>4</v>
      </c>
      <c r="C110" s="5">
        <v>1950</v>
      </c>
      <c r="D110" s="5">
        <v>12600</v>
      </c>
      <c r="E110" s="5">
        <f t="shared" si="4"/>
        <v>1</v>
      </c>
      <c r="F110" s="5">
        <f t="shared" si="5"/>
        <v>7.5755846515577927</v>
      </c>
      <c r="G110" s="5">
        <f t="shared" si="6"/>
        <v>57.389482812918004</v>
      </c>
      <c r="H110" s="5">
        <f t="shared" si="7"/>
        <v>9.4414520929395689</v>
      </c>
      <c r="I110" s="2"/>
      <c r="J110" s="2"/>
      <c r="K110" s="2"/>
      <c r="L110" s="2"/>
      <c r="M110" s="2"/>
      <c r="N110" s="2"/>
      <c r="O110" s="2"/>
      <c r="P110" s="2"/>
      <c r="R110" s="20">
        <v>85</v>
      </c>
      <c r="S110" s="20">
        <v>9.2731381896600862</v>
      </c>
      <c r="T110" s="20">
        <v>-0.27351884899955614</v>
      </c>
      <c r="AE110" s="20">
        <v>84</v>
      </c>
      <c r="AF110" s="20">
        <v>9.0799998008114642</v>
      </c>
      <c r="AG110" s="20">
        <v>-4.4012815980059017E-2</v>
      </c>
    </row>
    <row r="111" spans="1:33" x14ac:dyDescent="0.35">
      <c r="A111" s="4">
        <v>269</v>
      </c>
      <c r="B111" s="4" t="s">
        <v>4</v>
      </c>
      <c r="C111" s="5">
        <v>1400</v>
      </c>
      <c r="D111" s="5">
        <v>10250</v>
      </c>
      <c r="E111" s="5">
        <f t="shared" si="4"/>
        <v>1</v>
      </c>
      <c r="F111" s="5">
        <f t="shared" si="5"/>
        <v>7.2442275156033498</v>
      </c>
      <c r="G111" s="5">
        <f t="shared" si="6"/>
        <v>52.478832297824681</v>
      </c>
      <c r="H111" s="5">
        <f t="shared" si="7"/>
        <v>9.2350329845665549</v>
      </c>
      <c r="I111" s="2"/>
      <c r="J111" s="2"/>
      <c r="K111" s="2"/>
      <c r="L111" s="2"/>
      <c r="M111" s="2"/>
      <c r="N111" s="2"/>
      <c r="O111" s="2"/>
      <c r="P111" s="2"/>
      <c r="R111" s="20">
        <v>86</v>
      </c>
      <c r="S111" s="20">
        <v>9.0983611985973596</v>
      </c>
      <c r="T111" s="20">
        <v>-2.7282893954684084E-2</v>
      </c>
      <c r="AE111" s="20">
        <v>85</v>
      </c>
      <c r="AF111" s="20">
        <v>9.2333500508102659</v>
      </c>
      <c r="AG111" s="20">
        <v>-0.2337307101497359</v>
      </c>
    </row>
    <row r="112" spans="1:33" x14ac:dyDescent="0.35">
      <c r="A112" s="4">
        <v>270</v>
      </c>
      <c r="B112" s="4" t="s">
        <v>4</v>
      </c>
      <c r="C112" s="5">
        <v>1450</v>
      </c>
      <c r="D112" s="5">
        <v>8950</v>
      </c>
      <c r="E112" s="5">
        <f t="shared" si="4"/>
        <v>1</v>
      </c>
      <c r="F112" s="5">
        <f t="shared" si="5"/>
        <v>7.2793188354146201</v>
      </c>
      <c r="G112" s="5">
        <f t="shared" si="6"/>
        <v>52.988482707622062</v>
      </c>
      <c r="H112" s="5">
        <f t="shared" si="7"/>
        <v>9.0994088112689013</v>
      </c>
      <c r="I112" s="2"/>
      <c r="J112" s="2"/>
      <c r="K112" s="2"/>
      <c r="L112" s="2"/>
      <c r="M112" s="2"/>
      <c r="N112" s="2"/>
      <c r="O112" s="2"/>
      <c r="P112" s="2"/>
      <c r="R112" s="20">
        <v>87</v>
      </c>
      <c r="S112" s="20">
        <v>8.9886008348863022</v>
      </c>
      <c r="T112" s="20">
        <v>5.3320885464916756E-2</v>
      </c>
      <c r="AE112" s="20">
        <v>86</v>
      </c>
      <c r="AF112" s="20">
        <v>9.0988059476523588</v>
      </c>
      <c r="AG112" s="20">
        <v>-2.7727643009683334E-2</v>
      </c>
    </row>
    <row r="113" spans="1:33" x14ac:dyDescent="0.35">
      <c r="A113" s="4">
        <v>271</v>
      </c>
      <c r="B113" s="4" t="s">
        <v>4</v>
      </c>
      <c r="C113" s="5">
        <v>1200</v>
      </c>
      <c r="D113" s="5">
        <v>8500</v>
      </c>
      <c r="E113" s="5">
        <f t="shared" si="4"/>
        <v>1</v>
      </c>
      <c r="F113" s="5">
        <f t="shared" si="5"/>
        <v>7.0900768357760917</v>
      </c>
      <c r="G113" s="5">
        <f t="shared" si="6"/>
        <v>50.269189537208717</v>
      </c>
      <c r="H113" s="5">
        <f t="shared" si="7"/>
        <v>9.0478214424784085</v>
      </c>
      <c r="I113" s="2"/>
      <c r="J113" s="2"/>
      <c r="K113" s="2"/>
      <c r="L113" s="2"/>
      <c r="M113" s="2"/>
      <c r="N113" s="2"/>
      <c r="O113" s="2"/>
      <c r="P113" s="2"/>
      <c r="R113" s="20">
        <v>88</v>
      </c>
      <c r="S113" s="20">
        <v>9.2131377493359636</v>
      </c>
      <c r="T113" s="20">
        <v>-4.3619371880035729E-2</v>
      </c>
      <c r="AE113" s="20">
        <v>87</v>
      </c>
      <c r="AF113" s="20">
        <v>9.0773112058587486</v>
      </c>
      <c r="AG113" s="20">
        <v>-3.5389485507529628E-2</v>
      </c>
    </row>
    <row r="114" spans="1:33" x14ac:dyDescent="0.35">
      <c r="A114" s="4">
        <v>272</v>
      </c>
      <c r="B114" s="4" t="s">
        <v>4</v>
      </c>
      <c r="C114" s="5">
        <v>1100</v>
      </c>
      <c r="D114" s="5">
        <v>9100</v>
      </c>
      <c r="E114" s="5">
        <f t="shared" si="4"/>
        <v>1</v>
      </c>
      <c r="F114" s="5">
        <f t="shared" si="5"/>
        <v>7.0030654587864616</v>
      </c>
      <c r="G114" s="5">
        <f t="shared" si="6"/>
        <v>49.042925820048033</v>
      </c>
      <c r="H114" s="5">
        <f t="shared" si="7"/>
        <v>9.1160296925049416</v>
      </c>
      <c r="I114" s="2"/>
      <c r="J114" s="2"/>
      <c r="K114" s="2"/>
      <c r="L114" s="2"/>
      <c r="M114" s="2"/>
      <c r="N114" s="2"/>
      <c r="O114" s="2"/>
      <c r="P114" s="2"/>
      <c r="R114" s="20">
        <v>89</v>
      </c>
      <c r="S114" s="20">
        <v>9.1917957685277436</v>
      </c>
      <c r="T114" s="20">
        <v>-5.9416938021271903E-2</v>
      </c>
      <c r="AE114" s="20">
        <v>88</v>
      </c>
      <c r="AF114" s="20">
        <v>9.1732696521577068</v>
      </c>
      <c r="AG114" s="20">
        <v>-3.7512747017789394E-3</v>
      </c>
    </row>
    <row r="115" spans="1:33" x14ac:dyDescent="0.35">
      <c r="A115" s="4">
        <v>273</v>
      </c>
      <c r="B115" s="4" t="s">
        <v>4</v>
      </c>
      <c r="C115" s="5">
        <v>1300</v>
      </c>
      <c r="D115" s="5">
        <v>8000</v>
      </c>
      <c r="E115" s="5">
        <f t="shared" si="4"/>
        <v>1</v>
      </c>
      <c r="F115" s="5">
        <f t="shared" si="5"/>
        <v>7.1701195434496281</v>
      </c>
      <c r="G115" s="5">
        <f t="shared" si="6"/>
        <v>51.410614267358305</v>
      </c>
      <c r="H115" s="5">
        <f t="shared" si="7"/>
        <v>8.987196820661973</v>
      </c>
      <c r="I115" s="2"/>
      <c r="J115" s="2"/>
      <c r="K115" s="2"/>
      <c r="L115" s="2"/>
      <c r="M115" s="2"/>
      <c r="N115" s="2"/>
      <c r="O115" s="2"/>
      <c r="P115" s="2"/>
      <c r="R115" s="20">
        <v>90</v>
      </c>
      <c r="S115" s="20">
        <v>9.3451627253644105</v>
      </c>
      <c r="T115" s="20">
        <v>0.17998838645180548</v>
      </c>
      <c r="AE115" s="20">
        <v>89</v>
      </c>
      <c r="AF115" s="20">
        <v>9.1554011206612032</v>
      </c>
      <c r="AG115" s="20">
        <v>-2.3022290154731451E-2</v>
      </c>
    </row>
    <row r="116" spans="1:33" x14ac:dyDescent="0.35">
      <c r="A116" s="4">
        <v>275</v>
      </c>
      <c r="B116" s="4" t="s">
        <v>4</v>
      </c>
      <c r="C116" s="5">
        <v>1600</v>
      </c>
      <c r="D116" s="5">
        <v>12500</v>
      </c>
      <c r="E116" s="5">
        <f t="shared" si="4"/>
        <v>1</v>
      </c>
      <c r="F116" s="5">
        <f t="shared" si="5"/>
        <v>7.3777589082278725</v>
      </c>
      <c r="G116" s="5">
        <f t="shared" si="6"/>
        <v>54.431326507935729</v>
      </c>
      <c r="H116" s="5">
        <f t="shared" si="7"/>
        <v>9.4334839232903924</v>
      </c>
      <c r="I116" s="2"/>
      <c r="J116" s="2"/>
      <c r="K116" s="2"/>
      <c r="L116" s="2"/>
      <c r="M116" s="2"/>
      <c r="N116" s="2"/>
      <c r="O116" s="2"/>
      <c r="P116" s="2"/>
      <c r="R116" s="20">
        <v>91</v>
      </c>
      <c r="S116" s="20">
        <v>9.2919314700592857</v>
      </c>
      <c r="T116" s="20">
        <v>-0.1704223117897179</v>
      </c>
      <c r="AE116" s="20">
        <v>90</v>
      </c>
      <c r="AF116" s="20">
        <v>9.3246522765406681</v>
      </c>
      <c r="AG116" s="20">
        <v>0.2004988352755479</v>
      </c>
    </row>
    <row r="117" spans="1:33" x14ac:dyDescent="0.35">
      <c r="A117" s="4">
        <v>280</v>
      </c>
      <c r="B117" s="4" t="s">
        <v>4</v>
      </c>
      <c r="C117" s="5">
        <v>1600</v>
      </c>
      <c r="D117" s="5">
        <v>10300</v>
      </c>
      <c r="E117" s="5">
        <f t="shared" si="4"/>
        <v>1</v>
      </c>
      <c r="F117" s="5">
        <f t="shared" si="5"/>
        <v>7.3777589082278725</v>
      </c>
      <c r="G117" s="5">
        <f t="shared" si="6"/>
        <v>54.431326507935729</v>
      </c>
      <c r="H117" s="5">
        <f t="shared" si="7"/>
        <v>9.2398991742177277</v>
      </c>
      <c r="I117" s="2"/>
      <c r="J117" s="2"/>
      <c r="K117" s="2"/>
      <c r="L117" s="2"/>
      <c r="M117" s="2"/>
      <c r="N117" s="2"/>
      <c r="O117" s="2"/>
      <c r="P117" s="2"/>
      <c r="R117" s="20">
        <v>92</v>
      </c>
      <c r="S117" s="20">
        <v>9.2337798655460972</v>
      </c>
      <c r="T117" s="20">
        <v>-4.8757301554203991E-2</v>
      </c>
      <c r="AE117" s="20">
        <v>91</v>
      </c>
      <c r="AF117" s="20">
        <v>9.2551554423376956</v>
      </c>
      <c r="AG117" s="20">
        <v>-0.13364628406812784</v>
      </c>
    </row>
    <row r="118" spans="1:33" x14ac:dyDescent="0.35">
      <c r="A118" s="4">
        <v>283</v>
      </c>
      <c r="B118" s="4" t="s">
        <v>4</v>
      </c>
      <c r="C118" s="5">
        <v>1200</v>
      </c>
      <c r="D118" s="5">
        <v>8550</v>
      </c>
      <c r="E118" s="5">
        <f t="shared" si="4"/>
        <v>1</v>
      </c>
      <c r="F118" s="5">
        <f t="shared" si="5"/>
        <v>7.0900768357760917</v>
      </c>
      <c r="G118" s="5">
        <f t="shared" si="6"/>
        <v>50.269189537208717</v>
      </c>
      <c r="H118" s="5">
        <f t="shared" si="7"/>
        <v>9.0536865619308067</v>
      </c>
      <c r="I118" s="2"/>
      <c r="J118" s="2"/>
      <c r="K118" s="2"/>
      <c r="L118" s="2"/>
      <c r="M118" s="2"/>
      <c r="N118" s="2"/>
      <c r="O118" s="2"/>
      <c r="P118" s="2"/>
      <c r="R118" s="20">
        <v>93</v>
      </c>
      <c r="S118" s="20">
        <v>9.1917957685277436</v>
      </c>
      <c r="T118" s="20">
        <v>-8.6815912209386781E-2</v>
      </c>
      <c r="AE118" s="20">
        <v>92</v>
      </c>
      <c r="AF118" s="20">
        <v>9.1923004178858321</v>
      </c>
      <c r="AG118" s="20">
        <v>-7.2778538939388682E-3</v>
      </c>
    </row>
    <row r="119" spans="1:33" x14ac:dyDescent="0.35">
      <c r="A119" s="4">
        <v>284</v>
      </c>
      <c r="B119" s="4" t="s">
        <v>4</v>
      </c>
      <c r="C119" s="5">
        <v>1100</v>
      </c>
      <c r="D119" s="5">
        <v>8400</v>
      </c>
      <c r="E119" s="5">
        <f t="shared" si="4"/>
        <v>1</v>
      </c>
      <c r="F119" s="5">
        <f t="shared" si="5"/>
        <v>7.0030654587864616</v>
      </c>
      <c r="G119" s="5">
        <f t="shared" si="6"/>
        <v>49.042925820048033</v>
      </c>
      <c r="H119" s="5">
        <f t="shared" si="7"/>
        <v>9.0359869848314052</v>
      </c>
      <c r="I119" s="2"/>
      <c r="J119" s="2"/>
      <c r="K119" s="2"/>
      <c r="L119" s="2"/>
      <c r="M119" s="2"/>
      <c r="N119" s="2"/>
      <c r="O119" s="2"/>
      <c r="P119" s="2"/>
      <c r="R119" s="20">
        <v>94</v>
      </c>
      <c r="S119" s="20">
        <v>9.0178864938548315</v>
      </c>
      <c r="T119" s="20">
        <v>6.4620506611467121E-2</v>
      </c>
      <c r="AE119" s="20">
        <v>93</v>
      </c>
      <c r="AF119" s="20">
        <v>9.1554011206612032</v>
      </c>
      <c r="AG119" s="20">
        <v>-5.0421264342846328E-2</v>
      </c>
    </row>
    <row r="120" spans="1:33" x14ac:dyDescent="0.35">
      <c r="A120" s="4">
        <v>286</v>
      </c>
      <c r="B120" s="4" t="s">
        <v>4</v>
      </c>
      <c r="C120" s="5">
        <v>1550</v>
      </c>
      <c r="D120" s="5">
        <v>9000</v>
      </c>
      <c r="E120" s="5">
        <f t="shared" si="4"/>
        <v>1</v>
      </c>
      <c r="F120" s="5">
        <f t="shared" si="5"/>
        <v>7.3460102099132927</v>
      </c>
      <c r="G120" s="5">
        <f t="shared" si="6"/>
        <v>53.96386600415034</v>
      </c>
      <c r="H120" s="5">
        <f t="shared" si="7"/>
        <v>9.1049798563183568</v>
      </c>
      <c r="I120" s="2"/>
      <c r="J120" s="2"/>
      <c r="K120" s="2"/>
      <c r="L120" s="2"/>
      <c r="M120" s="2"/>
      <c r="N120" s="2"/>
      <c r="O120" s="2"/>
      <c r="P120" s="2"/>
      <c r="R120" s="20">
        <v>95</v>
      </c>
      <c r="S120" s="20">
        <v>9.2537665645797507</v>
      </c>
      <c r="T120" s="20">
        <v>1.4842715520407168E-2</v>
      </c>
      <c r="AE120" s="20">
        <v>94</v>
      </c>
      <c r="AF120" s="20">
        <v>9.078292250233531</v>
      </c>
      <c r="AG120" s="20">
        <v>4.2147502327676278E-3</v>
      </c>
    </row>
    <row r="121" spans="1:33" x14ac:dyDescent="0.35">
      <c r="A121" s="4">
        <v>287</v>
      </c>
      <c r="B121" s="4" t="s">
        <v>4</v>
      </c>
      <c r="C121" s="5">
        <v>1350</v>
      </c>
      <c r="D121" s="5">
        <v>10700</v>
      </c>
      <c r="E121" s="5">
        <f t="shared" si="4"/>
        <v>1</v>
      </c>
      <c r="F121" s="5">
        <f t="shared" si="5"/>
        <v>7.2078598714324755</v>
      </c>
      <c r="G121" s="5">
        <f t="shared" si="6"/>
        <v>51.953243926206582</v>
      </c>
      <c r="H121" s="5">
        <f t="shared" si="7"/>
        <v>9.2779990204499967</v>
      </c>
      <c r="I121" s="2"/>
      <c r="J121" s="2"/>
      <c r="K121" s="2"/>
      <c r="L121" s="2"/>
      <c r="M121" s="2"/>
      <c r="N121" s="2"/>
      <c r="O121" s="2"/>
      <c r="P121" s="2"/>
      <c r="R121" s="20">
        <v>96</v>
      </c>
      <c r="S121" s="20">
        <v>9.3451627253644105</v>
      </c>
      <c r="T121" s="20">
        <v>6.402850535693716E-2</v>
      </c>
      <c r="AE121" s="20">
        <v>95</v>
      </c>
      <c r="AF121" s="20">
        <v>9.2123649745874232</v>
      </c>
      <c r="AG121" s="20">
        <v>5.6244305512734627E-2</v>
      </c>
    </row>
    <row r="122" spans="1:33" x14ac:dyDescent="0.35">
      <c r="A122" s="4">
        <v>289</v>
      </c>
      <c r="B122" s="4" t="s">
        <v>4</v>
      </c>
      <c r="C122" s="5">
        <v>1200</v>
      </c>
      <c r="D122" s="5">
        <v>7500</v>
      </c>
      <c r="E122" s="5">
        <f t="shared" si="4"/>
        <v>1</v>
      </c>
      <c r="F122" s="5">
        <f t="shared" si="5"/>
        <v>7.0900768357760917</v>
      </c>
      <c r="G122" s="5">
        <f t="shared" si="6"/>
        <v>50.269189537208717</v>
      </c>
      <c r="H122" s="5">
        <f t="shared" si="7"/>
        <v>8.9226582995244019</v>
      </c>
      <c r="I122" s="2"/>
      <c r="J122" s="2"/>
      <c r="K122" s="2"/>
      <c r="L122" s="2"/>
      <c r="M122" s="2"/>
      <c r="N122" s="2"/>
      <c r="O122" s="2"/>
      <c r="P122" s="2"/>
      <c r="R122" s="20">
        <v>97</v>
      </c>
      <c r="S122" s="20">
        <v>9.2131377493359636</v>
      </c>
      <c r="T122" s="20">
        <v>-0.13632876998430277</v>
      </c>
      <c r="AE122" s="20">
        <v>96</v>
      </c>
      <c r="AF122" s="20">
        <v>9.3246522765406681</v>
      </c>
      <c r="AG122" s="20">
        <v>8.4538954180679582E-2</v>
      </c>
    </row>
    <row r="123" spans="1:33" x14ac:dyDescent="0.35">
      <c r="A123" s="4">
        <v>290</v>
      </c>
      <c r="B123" s="4" t="s">
        <v>4</v>
      </c>
      <c r="C123" s="5">
        <v>1350</v>
      </c>
      <c r="D123" s="5">
        <v>9000</v>
      </c>
      <c r="E123" s="5">
        <f t="shared" si="4"/>
        <v>1</v>
      </c>
      <c r="F123" s="5">
        <f t="shared" si="5"/>
        <v>7.2078598714324755</v>
      </c>
      <c r="G123" s="5">
        <f t="shared" si="6"/>
        <v>51.953243926206582</v>
      </c>
      <c r="H123" s="5">
        <f t="shared" si="7"/>
        <v>9.1049798563183568</v>
      </c>
      <c r="I123" s="2"/>
      <c r="J123" s="2"/>
      <c r="K123" s="2"/>
      <c r="L123" s="2"/>
      <c r="M123" s="2"/>
      <c r="N123" s="2"/>
      <c r="O123" s="2"/>
      <c r="P123" s="2"/>
      <c r="R123" s="20">
        <v>98</v>
      </c>
      <c r="S123" s="20">
        <v>9.0458701293165333</v>
      </c>
      <c r="T123" s="20">
        <v>-1.5853311471632381E-2</v>
      </c>
      <c r="AE123" s="20">
        <v>97</v>
      </c>
      <c r="AF123" s="20">
        <v>9.1732696521577068</v>
      </c>
      <c r="AG123" s="20">
        <v>-9.6460672806045977E-2</v>
      </c>
    </row>
    <row r="124" spans="1:33" x14ac:dyDescent="0.35">
      <c r="A124" s="4">
        <v>292</v>
      </c>
      <c r="B124" s="4" t="s">
        <v>4</v>
      </c>
      <c r="C124" s="5">
        <v>1200</v>
      </c>
      <c r="D124" s="5">
        <v>7450</v>
      </c>
      <c r="E124" s="5">
        <f t="shared" si="4"/>
        <v>1</v>
      </c>
      <c r="F124" s="5">
        <f t="shared" si="5"/>
        <v>7.0900768357760917</v>
      </c>
      <c r="G124" s="5">
        <f t="shared" si="6"/>
        <v>50.269189537208717</v>
      </c>
      <c r="H124" s="5">
        <f t="shared" si="7"/>
        <v>8.9159693113736047</v>
      </c>
      <c r="I124" s="2"/>
      <c r="J124" s="2"/>
      <c r="K124" s="2"/>
      <c r="L124" s="2"/>
      <c r="M124" s="2"/>
      <c r="N124" s="2"/>
      <c r="O124" s="2"/>
      <c r="P124" s="2"/>
      <c r="R124" s="20">
        <v>99</v>
      </c>
      <c r="S124" s="20">
        <v>9.1468103397641354</v>
      </c>
      <c r="T124" s="20">
        <v>-4.1830483445778555E-2</v>
      </c>
      <c r="AE124" s="20">
        <v>98</v>
      </c>
      <c r="AF124" s="20">
        <v>9.0824624618741794</v>
      </c>
      <c r="AG124" s="20">
        <v>-5.2445644029278427E-2</v>
      </c>
    </row>
    <row r="125" spans="1:33" x14ac:dyDescent="0.35">
      <c r="A125" s="4">
        <v>294</v>
      </c>
      <c r="B125" s="4" t="s">
        <v>4</v>
      </c>
      <c r="C125" s="5">
        <v>1350</v>
      </c>
      <c r="D125" s="5">
        <v>8400</v>
      </c>
      <c r="E125" s="5">
        <f t="shared" si="4"/>
        <v>1</v>
      </c>
      <c r="F125" s="5">
        <f t="shared" si="5"/>
        <v>7.2078598714324755</v>
      </c>
      <c r="G125" s="5">
        <f t="shared" si="6"/>
        <v>51.953243926206582</v>
      </c>
      <c r="H125" s="5">
        <f t="shared" si="7"/>
        <v>9.0359869848314052</v>
      </c>
      <c r="I125" s="2"/>
      <c r="J125" s="2"/>
      <c r="K125" s="2"/>
      <c r="L125" s="2"/>
      <c r="M125" s="2"/>
      <c r="N125" s="2"/>
      <c r="O125" s="2"/>
      <c r="P125" s="2"/>
      <c r="R125" s="20">
        <v>100</v>
      </c>
      <c r="S125" s="20">
        <v>9.1697047951967381</v>
      </c>
      <c r="T125" s="20">
        <v>-0.11601823326593141</v>
      </c>
      <c r="AE125" s="20">
        <v>99</v>
      </c>
      <c r="AF125" s="20">
        <v>9.1237560378143243</v>
      </c>
      <c r="AG125" s="20">
        <v>-1.8776181495967492E-2</v>
      </c>
    </row>
    <row r="126" spans="1:33" x14ac:dyDescent="0.35">
      <c r="A126" s="4">
        <v>297</v>
      </c>
      <c r="B126" s="4" t="s">
        <v>4</v>
      </c>
      <c r="C126" s="5">
        <v>1550</v>
      </c>
      <c r="D126" s="5">
        <v>10600</v>
      </c>
      <c r="E126" s="5">
        <f t="shared" si="4"/>
        <v>1</v>
      </c>
      <c r="F126" s="5">
        <f t="shared" si="5"/>
        <v>7.3460102099132927</v>
      </c>
      <c r="G126" s="5">
        <f t="shared" si="6"/>
        <v>53.96386600415034</v>
      </c>
      <c r="H126" s="5">
        <f t="shared" si="7"/>
        <v>9.2686092801001578</v>
      </c>
      <c r="I126" s="2"/>
      <c r="J126" s="2"/>
      <c r="K126" s="2"/>
      <c r="L126" s="2"/>
      <c r="M126" s="2"/>
      <c r="N126" s="2"/>
      <c r="O126" s="2"/>
      <c r="P126" s="2"/>
      <c r="R126" s="20">
        <v>101</v>
      </c>
      <c r="S126" s="20">
        <v>9.2919314700592857</v>
      </c>
      <c r="T126" s="20">
        <v>7.5412650726562447E-2</v>
      </c>
      <c r="AE126" s="20">
        <v>100</v>
      </c>
      <c r="AF126" s="20">
        <v>9.1388409599100981</v>
      </c>
      <c r="AG126" s="20">
        <v>-8.5154397979291474E-2</v>
      </c>
    </row>
    <row r="127" spans="1:33" x14ac:dyDescent="0.35">
      <c r="A127" s="4">
        <v>301</v>
      </c>
      <c r="B127" s="4" t="s">
        <v>4</v>
      </c>
      <c r="C127" s="5">
        <v>1750</v>
      </c>
      <c r="D127" s="5">
        <v>11000</v>
      </c>
      <c r="E127" s="5">
        <f t="shared" si="4"/>
        <v>1</v>
      </c>
      <c r="F127" s="5">
        <f t="shared" si="5"/>
        <v>7.4673710669175595</v>
      </c>
      <c r="G127" s="5">
        <f t="shared" si="6"/>
        <v>55.761630651037493</v>
      </c>
      <c r="H127" s="5">
        <f t="shared" si="7"/>
        <v>9.3056505517805075</v>
      </c>
      <c r="I127" s="2"/>
      <c r="J127" s="2"/>
      <c r="K127" s="2"/>
      <c r="L127" s="2"/>
      <c r="M127" s="2"/>
      <c r="N127" s="2"/>
      <c r="O127" s="2"/>
      <c r="P127" s="2"/>
      <c r="R127" s="20">
        <v>102</v>
      </c>
      <c r="S127" s="20">
        <v>8.8174109084640619</v>
      </c>
      <c r="T127" s="20">
        <v>0.34688552501071435</v>
      </c>
      <c r="AE127" s="20">
        <v>101</v>
      </c>
      <c r="AF127" s="20">
        <v>9.2551554423376956</v>
      </c>
      <c r="AG127" s="20">
        <v>0.1121886784481525</v>
      </c>
    </row>
    <row r="128" spans="1:33" x14ac:dyDescent="0.35">
      <c r="A128" s="4">
        <v>305</v>
      </c>
      <c r="B128" s="4" t="s">
        <v>4</v>
      </c>
      <c r="C128" s="5">
        <v>1250</v>
      </c>
      <c r="D128" s="5">
        <v>8750</v>
      </c>
      <c r="E128" s="5">
        <f t="shared" si="4"/>
        <v>1</v>
      </c>
      <c r="F128" s="5">
        <f t="shared" si="5"/>
        <v>7.1308988302963465</v>
      </c>
      <c r="G128" s="5">
        <f t="shared" si="6"/>
        <v>50.849718127921804</v>
      </c>
      <c r="H128" s="5">
        <f t="shared" si="7"/>
        <v>9.0768089793516609</v>
      </c>
      <c r="I128" s="2"/>
      <c r="J128" s="2"/>
      <c r="K128" s="2"/>
      <c r="L128" s="2"/>
      <c r="M128" s="2"/>
      <c r="N128" s="2"/>
      <c r="O128" s="2"/>
      <c r="P128" s="2"/>
      <c r="R128" s="20">
        <v>103</v>
      </c>
      <c r="S128" s="20">
        <v>9.2537665645797507</v>
      </c>
      <c r="T128" s="20">
        <v>-8.9470131104974371E-2</v>
      </c>
      <c r="AE128" s="20">
        <v>102</v>
      </c>
      <c r="AF128" s="20">
        <v>9.1408058650727284</v>
      </c>
      <c r="AG128" s="20">
        <v>2.3490568402047884E-2</v>
      </c>
    </row>
    <row r="129" spans="1:33" x14ac:dyDescent="0.35">
      <c r="A129" s="4">
        <v>313</v>
      </c>
      <c r="B129" s="4" t="s">
        <v>4</v>
      </c>
      <c r="C129" s="5">
        <v>1300</v>
      </c>
      <c r="D129" s="5">
        <v>8500</v>
      </c>
      <c r="E129" s="5">
        <f t="shared" si="4"/>
        <v>1</v>
      </c>
      <c r="F129" s="5">
        <f t="shared" si="5"/>
        <v>7.1701195434496281</v>
      </c>
      <c r="G129" s="5">
        <f t="shared" si="6"/>
        <v>51.410614267358305</v>
      </c>
      <c r="H129" s="5">
        <f t="shared" si="7"/>
        <v>9.0478214424784085</v>
      </c>
      <c r="I129" s="2"/>
      <c r="J129" s="2"/>
      <c r="K129" s="2"/>
      <c r="L129" s="2"/>
      <c r="M129" s="2"/>
      <c r="N129" s="2"/>
      <c r="O129" s="2"/>
      <c r="P129" s="2"/>
      <c r="R129" s="20">
        <v>104</v>
      </c>
      <c r="S129" s="20">
        <v>9.2131377493359636</v>
      </c>
      <c r="T129" s="20">
        <v>-0.10261771264199204</v>
      </c>
      <c r="AE129" s="20">
        <v>103</v>
      </c>
      <c r="AF129" s="20">
        <v>9.2123649745874232</v>
      </c>
      <c r="AG129" s="20">
        <v>-4.8068541112646912E-2</v>
      </c>
    </row>
    <row r="130" spans="1:33" x14ac:dyDescent="0.35">
      <c r="A130" s="4">
        <v>314</v>
      </c>
      <c r="B130" s="4" t="s">
        <v>4</v>
      </c>
      <c r="C130" s="5">
        <v>1750</v>
      </c>
      <c r="D130" s="5">
        <v>10100</v>
      </c>
      <c r="E130" s="5">
        <f t="shared" si="4"/>
        <v>1</v>
      </c>
      <c r="F130" s="5">
        <f t="shared" si="5"/>
        <v>7.4673710669175595</v>
      </c>
      <c r="G130" s="5">
        <f t="shared" si="6"/>
        <v>55.761630651037493</v>
      </c>
      <c r="H130" s="5">
        <f t="shared" si="7"/>
        <v>9.2202907028293506</v>
      </c>
      <c r="I130" s="2"/>
      <c r="J130" s="2"/>
      <c r="K130" s="2"/>
      <c r="L130" s="2"/>
      <c r="M130" s="2"/>
      <c r="N130" s="2"/>
      <c r="O130" s="2"/>
      <c r="P130" s="2"/>
      <c r="R130" s="20">
        <v>105</v>
      </c>
      <c r="S130" s="20">
        <v>9.0726626042693148</v>
      </c>
      <c r="T130" s="20">
        <v>0.18169465312364252</v>
      </c>
      <c r="AE130" s="20">
        <v>104</v>
      </c>
      <c r="AF130" s="20">
        <v>9.1732696521577068</v>
      </c>
      <c r="AG130" s="20">
        <v>-6.2749615463735253E-2</v>
      </c>
    </row>
    <row r="131" spans="1:33" x14ac:dyDescent="0.35">
      <c r="A131" s="4">
        <v>315</v>
      </c>
      <c r="B131" s="4" t="s">
        <v>4</v>
      </c>
      <c r="C131" s="5">
        <v>1200</v>
      </c>
      <c r="D131" s="5">
        <v>8700</v>
      </c>
      <c r="E131" s="5">
        <f t="shared" ref="E131:E194" si="8">IF(B131=$E$1,1,0)</f>
        <v>1</v>
      </c>
      <c r="F131" s="5">
        <f t="shared" ref="F131:F194" si="9">LN(C131)</f>
        <v>7.0900768357760917</v>
      </c>
      <c r="G131" s="5">
        <f t="shared" ref="G131:G194" si="10">F131^2</f>
        <v>50.269189537208717</v>
      </c>
      <c r="H131" s="5">
        <f t="shared" ref="H131:H194" si="11">LN(D131)</f>
        <v>9.0710783046426755</v>
      </c>
      <c r="I131" s="2"/>
      <c r="J131" s="2"/>
      <c r="K131" s="2"/>
      <c r="L131" s="2"/>
      <c r="M131" s="2"/>
      <c r="N131" s="2"/>
      <c r="O131" s="2"/>
      <c r="P131" s="2"/>
      <c r="R131" s="20">
        <v>106</v>
      </c>
      <c r="S131" s="20">
        <v>9.2731381896600862</v>
      </c>
      <c r="T131" s="20">
        <v>5.4985217972479461E-2</v>
      </c>
      <c r="AE131" s="20">
        <v>105</v>
      </c>
      <c r="AF131" s="20">
        <v>9.0894155925159481</v>
      </c>
      <c r="AG131" s="20">
        <v>0.16494166487700923</v>
      </c>
    </row>
    <row r="132" spans="1:33" x14ac:dyDescent="0.35">
      <c r="A132" s="4">
        <v>317</v>
      </c>
      <c r="B132" s="4" t="s">
        <v>4</v>
      </c>
      <c r="C132" s="5">
        <v>1000</v>
      </c>
      <c r="D132" s="5">
        <v>9150</v>
      </c>
      <c r="E132" s="5">
        <f t="shared" si="8"/>
        <v>1</v>
      </c>
      <c r="F132" s="5">
        <f t="shared" si="9"/>
        <v>6.9077552789821368</v>
      </c>
      <c r="G132" s="5">
        <f t="shared" si="10"/>
        <v>47.717082994305578</v>
      </c>
      <c r="H132" s="5">
        <f t="shared" si="11"/>
        <v>9.1215091582695678</v>
      </c>
      <c r="I132" s="2"/>
      <c r="J132" s="2"/>
      <c r="K132" s="2"/>
      <c r="L132" s="2"/>
      <c r="M132" s="2"/>
      <c r="N132" s="2"/>
      <c r="O132" s="2"/>
      <c r="P132" s="2"/>
      <c r="R132" s="20">
        <v>107</v>
      </c>
      <c r="S132" s="20">
        <v>9.0458701293165333</v>
      </c>
      <c r="T132" s="20">
        <v>4.2302608685441001E-2</v>
      </c>
      <c r="AE132" s="20">
        <v>106</v>
      </c>
      <c r="AF132" s="20">
        <v>9.2333500508102659</v>
      </c>
      <c r="AG132" s="20">
        <v>9.4773356822299704E-2</v>
      </c>
    </row>
    <row r="133" spans="1:33" x14ac:dyDescent="0.35">
      <c r="A133" s="4">
        <v>322</v>
      </c>
      <c r="B133" s="4" t="s">
        <v>4</v>
      </c>
      <c r="C133" s="5">
        <v>1700</v>
      </c>
      <c r="D133" s="5">
        <v>9400</v>
      </c>
      <c r="E133" s="5">
        <f t="shared" si="8"/>
        <v>1</v>
      </c>
      <c r="F133" s="5">
        <f t="shared" si="9"/>
        <v>7.4383835300443071</v>
      </c>
      <c r="G133" s="5">
        <f t="shared" si="10"/>
        <v>55.329549540034407</v>
      </c>
      <c r="H133" s="5">
        <f t="shared" si="11"/>
        <v>9.1484649682580947</v>
      </c>
      <c r="I133" s="2"/>
      <c r="J133" s="2"/>
      <c r="K133" s="2"/>
      <c r="L133" s="2"/>
      <c r="M133" s="2"/>
      <c r="N133" s="2"/>
      <c r="O133" s="2"/>
      <c r="P133" s="2"/>
      <c r="R133" s="20">
        <v>108</v>
      </c>
      <c r="S133" s="20">
        <v>8.9886008348863022</v>
      </c>
      <c r="T133" s="20">
        <v>0.2267270786009199</v>
      </c>
      <c r="AE133" s="20">
        <v>107</v>
      </c>
      <c r="AF133" s="20">
        <v>9.0824624618741794</v>
      </c>
      <c r="AG133" s="20">
        <v>5.7102761277949554E-3</v>
      </c>
    </row>
    <row r="134" spans="1:33" x14ac:dyDescent="0.35">
      <c r="A134" s="4">
        <v>330</v>
      </c>
      <c r="B134" s="4" t="s">
        <v>4</v>
      </c>
      <c r="C134" s="5">
        <v>1250</v>
      </c>
      <c r="D134" s="5">
        <v>8500</v>
      </c>
      <c r="E134" s="5">
        <f t="shared" si="8"/>
        <v>1</v>
      </c>
      <c r="F134" s="5">
        <f t="shared" si="9"/>
        <v>7.1308988302963465</v>
      </c>
      <c r="G134" s="5">
        <f t="shared" si="10"/>
        <v>50.849718127921804</v>
      </c>
      <c r="H134" s="5">
        <f t="shared" si="11"/>
        <v>9.0478214424784085</v>
      </c>
      <c r="I134" s="2"/>
      <c r="J134" s="2"/>
      <c r="K134" s="2"/>
      <c r="L134" s="2"/>
      <c r="M134" s="2"/>
      <c r="N134" s="2"/>
      <c r="O134" s="2"/>
      <c r="P134" s="2"/>
      <c r="R134" s="20">
        <v>109</v>
      </c>
      <c r="S134" s="20">
        <v>9.3783034370482596</v>
      </c>
      <c r="T134" s="20">
        <v>6.3148655891309247E-2</v>
      </c>
      <c r="AE134" s="20">
        <v>108</v>
      </c>
      <c r="AF134" s="20">
        <v>9.0773112058587486</v>
      </c>
      <c r="AG134" s="20">
        <v>0.13801670762847351</v>
      </c>
    </row>
    <row r="135" spans="1:33" x14ac:dyDescent="0.35">
      <c r="A135" s="4">
        <v>333</v>
      </c>
      <c r="B135" s="4" t="s">
        <v>4</v>
      </c>
      <c r="C135" s="5">
        <v>1700</v>
      </c>
      <c r="D135" s="5">
        <v>10900</v>
      </c>
      <c r="E135" s="5">
        <f t="shared" si="8"/>
        <v>1</v>
      </c>
      <c r="F135" s="5">
        <f t="shared" si="9"/>
        <v>7.4383835300443071</v>
      </c>
      <c r="G135" s="5">
        <f t="shared" si="10"/>
        <v>55.329549540034407</v>
      </c>
      <c r="H135" s="5">
        <f t="shared" si="11"/>
        <v>9.2965180682172353</v>
      </c>
      <c r="I135" s="2"/>
      <c r="J135" s="2"/>
      <c r="K135" s="2"/>
      <c r="L135" s="2"/>
      <c r="M135" s="2"/>
      <c r="N135" s="2"/>
      <c r="O135" s="2"/>
      <c r="P135" s="2"/>
      <c r="R135" s="20">
        <v>110</v>
      </c>
      <c r="S135" s="20">
        <v>9.1697047951967381</v>
      </c>
      <c r="T135" s="20">
        <v>6.5328189369816769E-2</v>
      </c>
      <c r="AE135" s="20">
        <v>109</v>
      </c>
      <c r="AF135" s="20">
        <v>9.3736937253209405</v>
      </c>
      <c r="AG135" s="20">
        <v>6.7758367618628412E-2</v>
      </c>
    </row>
    <row r="136" spans="1:33" x14ac:dyDescent="0.35">
      <c r="A136" s="4">
        <v>334</v>
      </c>
      <c r="B136" s="4" t="s">
        <v>4</v>
      </c>
      <c r="C136" s="5">
        <v>1600</v>
      </c>
      <c r="D136" s="5">
        <v>9150</v>
      </c>
      <c r="E136" s="5">
        <f t="shared" si="8"/>
        <v>1</v>
      </c>
      <c r="F136" s="5">
        <f t="shared" si="9"/>
        <v>7.3777589082278725</v>
      </c>
      <c r="G136" s="5">
        <f t="shared" si="10"/>
        <v>54.431326507935729</v>
      </c>
      <c r="H136" s="5">
        <f t="shared" si="11"/>
        <v>9.1215091582695678</v>
      </c>
      <c r="I136" s="2"/>
      <c r="J136" s="2"/>
      <c r="K136" s="2"/>
      <c r="L136" s="2"/>
      <c r="M136" s="2"/>
      <c r="N136" s="2"/>
      <c r="O136" s="2"/>
      <c r="P136" s="2"/>
      <c r="R136" s="20">
        <v>111</v>
      </c>
      <c r="S136" s="20">
        <v>9.1917957685277436</v>
      </c>
      <c r="T136" s="20">
        <v>-9.2386957258842273E-2</v>
      </c>
      <c r="AE136" s="20">
        <v>110</v>
      </c>
      <c r="AF136" s="20">
        <v>9.1388409599100981</v>
      </c>
      <c r="AG136" s="20">
        <v>9.6192024656456709E-2</v>
      </c>
    </row>
    <row r="137" spans="1:33" x14ac:dyDescent="0.35">
      <c r="A137" s="4">
        <v>335</v>
      </c>
      <c r="B137" s="4" t="s">
        <v>4</v>
      </c>
      <c r="C137" s="5">
        <v>950</v>
      </c>
      <c r="D137" s="5">
        <v>11450</v>
      </c>
      <c r="E137" s="5">
        <f t="shared" si="8"/>
        <v>1</v>
      </c>
      <c r="F137" s="5">
        <f t="shared" si="9"/>
        <v>6.8564619845945867</v>
      </c>
      <c r="G137" s="5">
        <f t="shared" si="10"/>
        <v>47.011070946190735</v>
      </c>
      <c r="H137" s="5">
        <f t="shared" si="11"/>
        <v>9.3457450089823855</v>
      </c>
      <c r="I137" s="2"/>
      <c r="J137" s="2"/>
      <c r="K137" s="2"/>
      <c r="L137" s="2"/>
      <c r="M137" s="2"/>
      <c r="N137" s="2"/>
      <c r="O137" s="2"/>
      <c r="P137" s="2"/>
      <c r="R137" s="20">
        <v>112</v>
      </c>
      <c r="S137" s="20">
        <v>9.0726626042693148</v>
      </c>
      <c r="T137" s="20">
        <v>-2.4841161790906341E-2</v>
      </c>
      <c r="AE137" s="20">
        <v>111</v>
      </c>
      <c r="AF137" s="20">
        <v>9.1554011206612032</v>
      </c>
      <c r="AG137" s="20">
        <v>-5.599230939230182E-2</v>
      </c>
    </row>
    <row r="138" spans="1:33" x14ac:dyDescent="0.35">
      <c r="A138" s="4">
        <v>338</v>
      </c>
      <c r="B138" s="4" t="s">
        <v>4</v>
      </c>
      <c r="C138" s="5">
        <v>900</v>
      </c>
      <c r="D138" s="5">
        <v>9350</v>
      </c>
      <c r="E138" s="5">
        <f t="shared" si="8"/>
        <v>1</v>
      </c>
      <c r="F138" s="5">
        <f t="shared" si="9"/>
        <v>6.8023947633243109</v>
      </c>
      <c r="G138" s="5">
        <f t="shared" si="10"/>
        <v>46.272574516102011</v>
      </c>
      <c r="H138" s="5">
        <f t="shared" si="11"/>
        <v>9.1431316222827324</v>
      </c>
      <c r="I138" s="2"/>
      <c r="J138" s="2"/>
      <c r="K138" s="2"/>
      <c r="L138" s="2"/>
      <c r="M138" s="2"/>
      <c r="N138" s="2"/>
      <c r="O138" s="2"/>
      <c r="P138" s="2"/>
      <c r="R138" s="20">
        <v>113</v>
      </c>
      <c r="S138" s="20">
        <v>9.0178864938548315</v>
      </c>
      <c r="T138" s="20">
        <v>9.8143198650110008E-2</v>
      </c>
      <c r="AE138" s="20">
        <v>112</v>
      </c>
      <c r="AF138" s="20">
        <v>9.0894155925159481</v>
      </c>
      <c r="AG138" s="20">
        <v>-4.1594150037539634E-2</v>
      </c>
    </row>
    <row r="139" spans="1:33" x14ac:dyDescent="0.35">
      <c r="A139" s="4">
        <v>339</v>
      </c>
      <c r="B139" s="4" t="s">
        <v>4</v>
      </c>
      <c r="C139" s="5">
        <v>1600</v>
      </c>
      <c r="D139" s="5">
        <v>10200</v>
      </c>
      <c r="E139" s="5">
        <f t="shared" si="8"/>
        <v>1</v>
      </c>
      <c r="F139" s="5">
        <f t="shared" si="9"/>
        <v>7.3777589082278725</v>
      </c>
      <c r="G139" s="5">
        <f t="shared" si="10"/>
        <v>54.431326507935729</v>
      </c>
      <c r="H139" s="5">
        <f t="shared" si="11"/>
        <v>9.2301429992723616</v>
      </c>
      <c r="I139" s="2"/>
      <c r="J139" s="2"/>
      <c r="K139" s="2"/>
      <c r="L139" s="2"/>
      <c r="M139" s="2"/>
      <c r="N139" s="2"/>
      <c r="O139" s="2"/>
      <c r="P139" s="2"/>
      <c r="R139" s="20">
        <v>114</v>
      </c>
      <c r="S139" s="20">
        <v>9.1230517412430068</v>
      </c>
      <c r="T139" s="20">
        <v>-0.13585492058103377</v>
      </c>
      <c r="AE139" s="20">
        <v>113</v>
      </c>
      <c r="AF139" s="20">
        <v>9.078292250233531</v>
      </c>
      <c r="AG139" s="20">
        <v>3.7737442271410515E-2</v>
      </c>
    </row>
    <row r="140" spans="1:33" x14ac:dyDescent="0.35">
      <c r="A140" s="4">
        <v>344</v>
      </c>
      <c r="B140" s="4" t="s">
        <v>4</v>
      </c>
      <c r="C140" s="5">
        <v>1450</v>
      </c>
      <c r="D140" s="5">
        <v>9700</v>
      </c>
      <c r="E140" s="5">
        <f t="shared" si="8"/>
        <v>1</v>
      </c>
      <c r="F140" s="5">
        <f t="shared" si="9"/>
        <v>7.2793188354146201</v>
      </c>
      <c r="G140" s="5">
        <f t="shared" si="10"/>
        <v>52.988482707622062</v>
      </c>
      <c r="H140" s="5">
        <f t="shared" si="11"/>
        <v>9.1798811644914746</v>
      </c>
      <c r="I140" s="2"/>
      <c r="J140" s="2"/>
      <c r="K140" s="2"/>
      <c r="L140" s="2"/>
      <c r="M140" s="2"/>
      <c r="N140" s="2"/>
      <c r="O140" s="2"/>
      <c r="P140" s="2"/>
      <c r="R140" s="20">
        <v>115</v>
      </c>
      <c r="S140" s="20">
        <v>9.2537665645797507</v>
      </c>
      <c r="T140" s="20">
        <v>0.17971735871064176</v>
      </c>
      <c r="AE140" s="20">
        <v>114</v>
      </c>
      <c r="AF140" s="20">
        <v>9.1103376367428126</v>
      </c>
      <c r="AG140" s="20">
        <v>-0.1231408160808396</v>
      </c>
    </row>
    <row r="141" spans="1:33" x14ac:dyDescent="0.35">
      <c r="A141" s="4">
        <v>349</v>
      </c>
      <c r="B141" s="4" t="s">
        <v>4</v>
      </c>
      <c r="C141" s="5">
        <v>1500</v>
      </c>
      <c r="D141" s="5">
        <v>9400</v>
      </c>
      <c r="E141" s="5">
        <f t="shared" si="8"/>
        <v>1</v>
      </c>
      <c r="F141" s="5">
        <f t="shared" si="9"/>
        <v>7.3132203870903014</v>
      </c>
      <c r="G141" s="5">
        <f t="shared" si="10"/>
        <v>53.483192430153217</v>
      </c>
      <c r="H141" s="5">
        <f t="shared" si="11"/>
        <v>9.1484649682580947</v>
      </c>
      <c r="I141" s="2"/>
      <c r="J141" s="2"/>
      <c r="K141" s="2"/>
      <c r="L141" s="2"/>
      <c r="M141" s="2"/>
      <c r="N141" s="2"/>
      <c r="O141" s="2"/>
      <c r="P141" s="2"/>
      <c r="R141" s="20">
        <v>116</v>
      </c>
      <c r="S141" s="20">
        <v>9.2537665645797507</v>
      </c>
      <c r="T141" s="20">
        <v>-1.3867390362023002E-2</v>
      </c>
      <c r="AE141" s="20">
        <v>115</v>
      </c>
      <c r="AF141" s="20">
        <v>9.2123649745874232</v>
      </c>
      <c r="AG141" s="20">
        <v>0.22111894870296922</v>
      </c>
    </row>
    <row r="142" spans="1:33" x14ac:dyDescent="0.35">
      <c r="A142" s="4">
        <v>351</v>
      </c>
      <c r="B142" s="4" t="s">
        <v>4</v>
      </c>
      <c r="C142" s="5">
        <v>1500</v>
      </c>
      <c r="D142" s="5">
        <v>10900</v>
      </c>
      <c r="E142" s="5">
        <f t="shared" si="8"/>
        <v>1</v>
      </c>
      <c r="F142" s="5">
        <f t="shared" si="9"/>
        <v>7.3132203870903014</v>
      </c>
      <c r="G142" s="5">
        <f t="shared" si="10"/>
        <v>53.483192430153217</v>
      </c>
      <c r="H142" s="5">
        <f t="shared" si="11"/>
        <v>9.2965180682172353</v>
      </c>
      <c r="I142" s="2"/>
      <c r="J142" s="2"/>
      <c r="K142" s="2"/>
      <c r="L142" s="2"/>
      <c r="M142" s="2"/>
      <c r="N142" s="2"/>
      <c r="O142" s="2"/>
      <c r="P142" s="2"/>
      <c r="R142" s="20">
        <v>117</v>
      </c>
      <c r="S142" s="20">
        <v>9.0726626042693148</v>
      </c>
      <c r="T142" s="20">
        <v>-1.8976042338508137E-2</v>
      </c>
      <c r="AE142" s="20">
        <v>116</v>
      </c>
      <c r="AF142" s="20">
        <v>9.2123649745874232</v>
      </c>
      <c r="AG142" s="20">
        <v>2.7534199630304457E-2</v>
      </c>
    </row>
    <row r="143" spans="1:33" x14ac:dyDescent="0.35">
      <c r="A143" s="4">
        <v>353</v>
      </c>
      <c r="B143" s="4" t="s">
        <v>4</v>
      </c>
      <c r="C143" s="5">
        <v>1750</v>
      </c>
      <c r="D143" s="5">
        <v>11450</v>
      </c>
      <c r="E143" s="5">
        <f t="shared" si="8"/>
        <v>1</v>
      </c>
      <c r="F143" s="5">
        <f t="shared" si="9"/>
        <v>7.4673710669175595</v>
      </c>
      <c r="G143" s="5">
        <f t="shared" si="10"/>
        <v>55.761630651037493</v>
      </c>
      <c r="H143" s="5">
        <f t="shared" si="11"/>
        <v>9.3457450089823855</v>
      </c>
      <c r="I143" s="2"/>
      <c r="J143" s="2"/>
      <c r="K143" s="2"/>
      <c r="L143" s="2"/>
      <c r="M143" s="2"/>
      <c r="N143" s="2"/>
      <c r="O143" s="2"/>
      <c r="P143" s="2"/>
      <c r="R143" s="20">
        <v>118</v>
      </c>
      <c r="S143" s="20">
        <v>9.0178864938548315</v>
      </c>
      <c r="T143" s="20">
        <v>1.8100490976573624E-2</v>
      </c>
      <c r="AE143" s="20">
        <v>117</v>
      </c>
      <c r="AF143" s="20">
        <v>9.0894155925159481</v>
      </c>
      <c r="AG143" s="20">
        <v>-3.572903058514143E-2</v>
      </c>
    </row>
    <row r="144" spans="1:33" x14ac:dyDescent="0.35">
      <c r="A144" s="4">
        <v>354</v>
      </c>
      <c r="B144" s="4" t="s">
        <v>4</v>
      </c>
      <c r="C144" s="5">
        <v>1700</v>
      </c>
      <c r="D144" s="5">
        <v>9950</v>
      </c>
      <c r="E144" s="5">
        <f t="shared" si="8"/>
        <v>1</v>
      </c>
      <c r="F144" s="5">
        <f t="shared" si="9"/>
        <v>7.4383835300443071</v>
      </c>
      <c r="G144" s="5">
        <f t="shared" si="10"/>
        <v>55.329549540034407</v>
      </c>
      <c r="H144" s="5">
        <f t="shared" si="11"/>
        <v>9.2053278301526387</v>
      </c>
      <c r="I144" s="2"/>
      <c r="J144" s="2"/>
      <c r="K144" s="2"/>
      <c r="L144" s="2"/>
      <c r="M144" s="2"/>
      <c r="N144" s="2"/>
      <c r="O144" s="2"/>
      <c r="P144" s="2"/>
      <c r="R144" s="20">
        <v>119</v>
      </c>
      <c r="S144" s="20">
        <v>9.2337798655460972</v>
      </c>
      <c r="T144" s="20">
        <v>-0.12880000922774038</v>
      </c>
      <c r="AE144" s="20">
        <v>118</v>
      </c>
      <c r="AF144" s="20">
        <v>9.078292250233531</v>
      </c>
      <c r="AG144" s="20">
        <v>-4.2305265402125869E-2</v>
      </c>
    </row>
    <row r="145" spans="1:33" x14ac:dyDescent="0.35">
      <c r="A145" s="4">
        <v>356</v>
      </c>
      <c r="B145" s="4" t="s">
        <v>4</v>
      </c>
      <c r="C145" s="5">
        <v>1250</v>
      </c>
      <c r="D145" s="5">
        <v>9050</v>
      </c>
      <c r="E145" s="5">
        <f t="shared" si="8"/>
        <v>1</v>
      </c>
      <c r="F145" s="5">
        <f t="shared" si="9"/>
        <v>7.1308988302963465</v>
      </c>
      <c r="G145" s="5">
        <f t="shared" si="10"/>
        <v>50.849718127921804</v>
      </c>
      <c r="H145" s="5">
        <f t="shared" si="11"/>
        <v>9.1105200366939716</v>
      </c>
      <c r="I145" s="2"/>
      <c r="J145" s="2"/>
      <c r="K145" s="2"/>
      <c r="L145" s="2"/>
      <c r="M145" s="2"/>
      <c r="N145" s="2"/>
      <c r="O145" s="2"/>
      <c r="P145" s="2"/>
      <c r="R145" s="20">
        <v>120</v>
      </c>
      <c r="S145" s="20">
        <v>9.1468103397641354</v>
      </c>
      <c r="T145" s="20">
        <v>0.13118868068586131</v>
      </c>
      <c r="AE145" s="20">
        <v>119</v>
      </c>
      <c r="AF145" s="20">
        <v>9.1923004178858321</v>
      </c>
      <c r="AG145" s="20">
        <v>-8.7320561567475252E-2</v>
      </c>
    </row>
    <row r="146" spans="1:33" x14ac:dyDescent="0.35">
      <c r="A146" s="4">
        <v>358</v>
      </c>
      <c r="B146" s="4" t="s">
        <v>4</v>
      </c>
      <c r="C146" s="5">
        <v>1350</v>
      </c>
      <c r="D146" s="5">
        <v>9350</v>
      </c>
      <c r="E146" s="5">
        <f t="shared" si="8"/>
        <v>1</v>
      </c>
      <c r="F146" s="5">
        <f t="shared" si="9"/>
        <v>7.2078598714324755</v>
      </c>
      <c r="G146" s="5">
        <f t="shared" si="10"/>
        <v>51.953243926206582</v>
      </c>
      <c r="H146" s="5">
        <f t="shared" si="11"/>
        <v>9.1431316222827324</v>
      </c>
      <c r="I146" s="2"/>
      <c r="J146" s="2"/>
      <c r="K146" s="2"/>
      <c r="L146" s="2"/>
      <c r="M146" s="2"/>
      <c r="N146" s="2"/>
      <c r="O146" s="2"/>
      <c r="P146" s="2"/>
      <c r="R146" s="20">
        <v>121</v>
      </c>
      <c r="S146" s="20">
        <v>9.0726626042693148</v>
      </c>
      <c r="T146" s="20">
        <v>-0.15000430474491289</v>
      </c>
      <c r="AE146" s="20">
        <v>120</v>
      </c>
      <c r="AF146" s="20">
        <v>9.1237560378143243</v>
      </c>
      <c r="AG146" s="20">
        <v>0.15424298263567238</v>
      </c>
    </row>
    <row r="147" spans="1:33" x14ac:dyDescent="0.35">
      <c r="A147" s="4">
        <v>363</v>
      </c>
      <c r="B147" s="4" t="s">
        <v>4</v>
      </c>
      <c r="C147" s="5">
        <v>1250</v>
      </c>
      <c r="D147" s="5">
        <v>8750</v>
      </c>
      <c r="E147" s="5">
        <f t="shared" si="8"/>
        <v>1</v>
      </c>
      <c r="F147" s="5">
        <f t="shared" si="9"/>
        <v>7.1308988302963465</v>
      </c>
      <c r="G147" s="5">
        <f t="shared" si="10"/>
        <v>50.849718127921804</v>
      </c>
      <c r="H147" s="5">
        <f t="shared" si="11"/>
        <v>9.0768089793516609</v>
      </c>
      <c r="I147" s="2"/>
      <c r="J147" s="2"/>
      <c r="K147" s="2"/>
      <c r="L147" s="2"/>
      <c r="M147" s="2"/>
      <c r="N147" s="2"/>
      <c r="O147" s="2"/>
      <c r="P147" s="2"/>
      <c r="R147" s="20">
        <v>122</v>
      </c>
      <c r="S147" s="20">
        <v>9.1468103397641354</v>
      </c>
      <c r="T147" s="20">
        <v>-4.1830483445778555E-2</v>
      </c>
      <c r="AE147" s="20">
        <v>121</v>
      </c>
      <c r="AF147" s="20">
        <v>9.0894155925159481</v>
      </c>
      <c r="AG147" s="20">
        <v>-0.16675729299154618</v>
      </c>
    </row>
    <row r="148" spans="1:33" x14ac:dyDescent="0.35">
      <c r="A148" s="4">
        <v>364</v>
      </c>
      <c r="B148" s="4" t="s">
        <v>4</v>
      </c>
      <c r="C148" s="5">
        <v>2150</v>
      </c>
      <c r="D148" s="5">
        <v>12700</v>
      </c>
      <c r="E148" s="5">
        <f t="shared" si="8"/>
        <v>1</v>
      </c>
      <c r="F148" s="5">
        <f t="shared" si="9"/>
        <v>7.6732231211217083</v>
      </c>
      <c r="G148" s="5">
        <f t="shared" si="10"/>
        <v>58.878353066516773</v>
      </c>
      <c r="H148" s="5">
        <f t="shared" si="11"/>
        <v>9.449357272446683</v>
      </c>
      <c r="I148" s="2"/>
      <c r="J148" s="2"/>
      <c r="K148" s="2"/>
      <c r="L148" s="2"/>
      <c r="M148" s="2"/>
      <c r="N148" s="2"/>
      <c r="O148" s="2"/>
      <c r="P148" s="2"/>
      <c r="R148" s="20">
        <v>123</v>
      </c>
      <c r="S148" s="20">
        <v>9.0726626042693148</v>
      </c>
      <c r="T148" s="20">
        <v>-0.1566932928957101</v>
      </c>
      <c r="AE148" s="20">
        <v>122</v>
      </c>
      <c r="AF148" s="20">
        <v>9.1237560378143243</v>
      </c>
      <c r="AG148" s="20">
        <v>-1.8776181495967492E-2</v>
      </c>
    </row>
    <row r="149" spans="1:33" x14ac:dyDescent="0.35">
      <c r="A149" s="4">
        <v>374</v>
      </c>
      <c r="B149" s="4" t="s">
        <v>4</v>
      </c>
      <c r="C149" s="5">
        <v>1200</v>
      </c>
      <c r="D149" s="5">
        <v>8800</v>
      </c>
      <c r="E149" s="5">
        <f t="shared" si="8"/>
        <v>1</v>
      </c>
      <c r="F149" s="5">
        <f t="shared" si="9"/>
        <v>7.0900768357760917</v>
      </c>
      <c r="G149" s="5">
        <f t="shared" si="10"/>
        <v>50.269189537208717</v>
      </c>
      <c r="H149" s="5">
        <f t="shared" si="11"/>
        <v>9.0825070004662987</v>
      </c>
      <c r="I149" s="2"/>
      <c r="J149" s="2"/>
      <c r="K149" s="2"/>
      <c r="L149" s="2"/>
      <c r="M149" s="2"/>
      <c r="N149" s="2"/>
      <c r="O149" s="2"/>
      <c r="P149" s="2"/>
      <c r="R149" s="20">
        <v>124</v>
      </c>
      <c r="S149" s="20">
        <v>9.1468103397641354</v>
      </c>
      <c r="T149" s="20">
        <v>-0.11082335493273021</v>
      </c>
      <c r="AE149" s="20">
        <v>123</v>
      </c>
      <c r="AF149" s="20">
        <v>9.0894155925159481</v>
      </c>
      <c r="AG149" s="20">
        <v>-0.17344628114234339</v>
      </c>
    </row>
    <row r="150" spans="1:33" x14ac:dyDescent="0.35">
      <c r="A150" s="4">
        <v>377</v>
      </c>
      <c r="B150" s="4" t="s">
        <v>4</v>
      </c>
      <c r="C150" s="5">
        <v>1750</v>
      </c>
      <c r="D150" s="5">
        <v>9950</v>
      </c>
      <c r="E150" s="5">
        <f t="shared" si="8"/>
        <v>1</v>
      </c>
      <c r="F150" s="5">
        <f t="shared" si="9"/>
        <v>7.4673710669175595</v>
      </c>
      <c r="G150" s="5">
        <f t="shared" si="10"/>
        <v>55.761630651037493</v>
      </c>
      <c r="H150" s="5">
        <f t="shared" si="11"/>
        <v>9.2053278301526387</v>
      </c>
      <c r="I150" s="2"/>
      <c r="J150" s="2"/>
      <c r="K150" s="2"/>
      <c r="L150" s="2"/>
      <c r="M150" s="2"/>
      <c r="N150" s="2"/>
      <c r="O150" s="2"/>
      <c r="P150" s="2"/>
      <c r="R150" s="20">
        <v>125</v>
      </c>
      <c r="S150" s="20">
        <v>9.2337798655460972</v>
      </c>
      <c r="T150" s="20">
        <v>3.4829414554060634E-2</v>
      </c>
      <c r="AE150" s="20">
        <v>124</v>
      </c>
      <c r="AF150" s="20">
        <v>9.1237560378143243</v>
      </c>
      <c r="AG150" s="20">
        <v>-8.7769052982919149E-2</v>
      </c>
    </row>
    <row r="151" spans="1:33" x14ac:dyDescent="0.35">
      <c r="A151" s="4">
        <v>379</v>
      </c>
      <c r="B151" s="4" t="s">
        <v>4</v>
      </c>
      <c r="C151" s="5">
        <v>1300</v>
      </c>
      <c r="D151" s="5">
        <v>9150</v>
      </c>
      <c r="E151" s="5">
        <f t="shared" si="8"/>
        <v>1</v>
      </c>
      <c r="F151" s="5">
        <f t="shared" si="9"/>
        <v>7.1701195434496281</v>
      </c>
      <c r="G151" s="5">
        <f t="shared" si="10"/>
        <v>51.410614267358305</v>
      </c>
      <c r="H151" s="5">
        <f t="shared" si="11"/>
        <v>9.1215091582695678</v>
      </c>
      <c r="I151" s="2"/>
      <c r="J151" s="2"/>
      <c r="K151" s="2"/>
      <c r="L151" s="2"/>
      <c r="M151" s="2"/>
      <c r="N151" s="2"/>
      <c r="O151" s="2"/>
      <c r="P151" s="2"/>
      <c r="R151" s="20">
        <v>126</v>
      </c>
      <c r="S151" s="20">
        <v>9.3101799402633869</v>
      </c>
      <c r="T151" s="20">
        <v>-4.5293884828794262E-3</v>
      </c>
      <c r="AE151" s="20">
        <v>125</v>
      </c>
      <c r="AF151" s="20">
        <v>9.1923004178858321</v>
      </c>
      <c r="AG151" s="20">
        <v>7.6308862214325757E-2</v>
      </c>
    </row>
    <row r="152" spans="1:33" x14ac:dyDescent="0.35">
      <c r="A152" s="4">
        <v>380</v>
      </c>
      <c r="B152" s="4" t="s">
        <v>4</v>
      </c>
      <c r="C152" s="5">
        <v>1150</v>
      </c>
      <c r="D152" s="5">
        <v>9450</v>
      </c>
      <c r="E152" s="5">
        <f t="shared" si="8"/>
        <v>1</v>
      </c>
      <c r="F152" s="5">
        <f t="shared" si="9"/>
        <v>7.0475172213572961</v>
      </c>
      <c r="G152" s="5">
        <f t="shared" si="10"/>
        <v>49.667498985327661</v>
      </c>
      <c r="H152" s="5">
        <f t="shared" si="11"/>
        <v>9.153770020487789</v>
      </c>
      <c r="I152" s="2"/>
      <c r="J152" s="2"/>
      <c r="K152" s="2"/>
      <c r="L152" s="2"/>
      <c r="M152" s="2"/>
      <c r="N152" s="2"/>
      <c r="O152" s="2"/>
      <c r="P152" s="2"/>
      <c r="R152" s="20">
        <v>127</v>
      </c>
      <c r="S152" s="20">
        <v>9.0983611985973596</v>
      </c>
      <c r="T152" s="20">
        <v>-2.1552219245698723E-2</v>
      </c>
      <c r="AE152" s="20">
        <v>126</v>
      </c>
      <c r="AF152" s="20">
        <v>9.2776922461876765</v>
      </c>
      <c r="AG152" s="20">
        <v>2.7958305592830968E-2</v>
      </c>
    </row>
    <row r="153" spans="1:33" x14ac:dyDescent="0.35">
      <c r="A153" s="4">
        <v>382</v>
      </c>
      <c r="B153" s="4" t="s">
        <v>4</v>
      </c>
      <c r="C153" s="5">
        <v>2100</v>
      </c>
      <c r="D153" s="5">
        <v>14800</v>
      </c>
      <c r="E153" s="5">
        <f t="shared" si="8"/>
        <v>1</v>
      </c>
      <c r="F153" s="5">
        <f t="shared" si="9"/>
        <v>7.6496926237115144</v>
      </c>
      <c r="G153" s="5">
        <f t="shared" si="10"/>
        <v>58.51779723726635</v>
      </c>
      <c r="H153" s="5">
        <f t="shared" si="11"/>
        <v>9.6023824597522065</v>
      </c>
      <c r="I153" s="2"/>
      <c r="J153" s="2"/>
      <c r="K153" s="2"/>
      <c r="L153" s="2"/>
      <c r="M153" s="2"/>
      <c r="N153" s="2"/>
      <c r="O153" s="2"/>
      <c r="P153" s="2"/>
      <c r="R153" s="20">
        <v>128</v>
      </c>
      <c r="S153" s="20">
        <v>9.1230517412430068</v>
      </c>
      <c r="T153" s="20">
        <v>-7.5230298764598302E-2</v>
      </c>
      <c r="AE153" s="20">
        <v>127</v>
      </c>
      <c r="AF153" s="20">
        <v>9.0988059476523588</v>
      </c>
      <c r="AG153" s="20">
        <v>-2.1996968300697972E-2</v>
      </c>
    </row>
    <row r="154" spans="1:33" x14ac:dyDescent="0.35">
      <c r="A154" s="4">
        <v>384</v>
      </c>
      <c r="B154" s="4" t="s">
        <v>4</v>
      </c>
      <c r="C154" s="5">
        <v>1100</v>
      </c>
      <c r="D154" s="5">
        <v>10250</v>
      </c>
      <c r="E154" s="5">
        <f t="shared" si="8"/>
        <v>1</v>
      </c>
      <c r="F154" s="5">
        <f t="shared" si="9"/>
        <v>7.0030654587864616</v>
      </c>
      <c r="G154" s="5">
        <f t="shared" si="10"/>
        <v>49.042925820048033</v>
      </c>
      <c r="H154" s="5">
        <f t="shared" si="11"/>
        <v>9.2350329845665549</v>
      </c>
      <c r="I154" s="2"/>
      <c r="J154" s="2"/>
      <c r="K154" s="2"/>
      <c r="L154" s="2"/>
      <c r="M154" s="2"/>
      <c r="N154" s="2"/>
      <c r="O154" s="2"/>
      <c r="P154" s="2"/>
      <c r="R154" s="20">
        <v>129</v>
      </c>
      <c r="S154" s="20">
        <v>9.3101799402633869</v>
      </c>
      <c r="T154" s="20">
        <v>-8.9889237434036318E-2</v>
      </c>
      <c r="AE154" s="20">
        <v>128</v>
      </c>
      <c r="AF154" s="20">
        <v>9.1103376367428126</v>
      </c>
      <c r="AG154" s="20">
        <v>-6.2516194264404135E-2</v>
      </c>
    </row>
    <row r="155" spans="1:33" x14ac:dyDescent="0.35">
      <c r="A155" s="4">
        <v>385</v>
      </c>
      <c r="B155" s="4" t="s">
        <v>4</v>
      </c>
      <c r="C155" s="5">
        <v>1100</v>
      </c>
      <c r="D155" s="5">
        <v>8750</v>
      </c>
      <c r="E155" s="5">
        <f t="shared" si="8"/>
        <v>1</v>
      </c>
      <c r="F155" s="5">
        <f t="shared" si="9"/>
        <v>7.0030654587864616</v>
      </c>
      <c r="G155" s="5">
        <f t="shared" si="10"/>
        <v>49.042925820048033</v>
      </c>
      <c r="H155" s="5">
        <f t="shared" si="11"/>
        <v>9.0768089793516609</v>
      </c>
      <c r="I155" s="2"/>
      <c r="J155" s="2"/>
      <c r="K155" s="2"/>
      <c r="L155" s="2"/>
      <c r="M155" s="2"/>
      <c r="N155" s="2"/>
      <c r="O155" s="2"/>
      <c r="P155" s="2"/>
      <c r="R155" s="20">
        <v>130</v>
      </c>
      <c r="S155" s="20">
        <v>9.0726626042693148</v>
      </c>
      <c r="T155" s="20">
        <v>-1.5842996266393072E-3</v>
      </c>
      <c r="AE155" s="20">
        <v>129</v>
      </c>
      <c r="AF155" s="20">
        <v>9.2776922461876765</v>
      </c>
      <c r="AG155" s="20">
        <v>-5.7401543358325924E-2</v>
      </c>
    </row>
    <row r="156" spans="1:33" x14ac:dyDescent="0.35">
      <c r="A156" s="4">
        <v>391</v>
      </c>
      <c r="B156" s="4" t="s">
        <v>4</v>
      </c>
      <c r="C156" s="5">
        <v>1050</v>
      </c>
      <c r="D156" s="5">
        <v>9350</v>
      </c>
      <c r="E156" s="5">
        <f t="shared" si="8"/>
        <v>1</v>
      </c>
      <c r="F156" s="5">
        <f t="shared" si="9"/>
        <v>6.956545443151569</v>
      </c>
      <c r="G156" s="5">
        <f t="shared" si="10"/>
        <v>48.393524502632857</v>
      </c>
      <c r="H156" s="5">
        <f t="shared" si="11"/>
        <v>9.1431316222827324</v>
      </c>
      <c r="I156" s="2"/>
      <c r="J156" s="2"/>
      <c r="K156" s="2"/>
      <c r="L156" s="2"/>
      <c r="M156" s="2"/>
      <c r="N156" s="2"/>
      <c r="O156" s="2"/>
      <c r="P156" s="2"/>
      <c r="R156" s="20">
        <v>131</v>
      </c>
      <c r="S156" s="20">
        <v>8.9578860535307108</v>
      </c>
      <c r="T156" s="20">
        <v>0.16362310473885699</v>
      </c>
      <c r="AE156" s="20">
        <v>130</v>
      </c>
      <c r="AF156" s="20">
        <v>9.0894155925159481</v>
      </c>
      <c r="AG156" s="20">
        <v>-1.8337287873272601E-2</v>
      </c>
    </row>
    <row r="157" spans="1:33" x14ac:dyDescent="0.35">
      <c r="A157" s="4">
        <v>393</v>
      </c>
      <c r="B157" s="4" t="s">
        <v>4</v>
      </c>
      <c r="C157" s="5">
        <v>1800</v>
      </c>
      <c r="D157" s="5">
        <v>10950</v>
      </c>
      <c r="E157" s="5">
        <f t="shared" si="8"/>
        <v>1</v>
      </c>
      <c r="F157" s="5">
        <f t="shared" si="9"/>
        <v>7.4955419438842563</v>
      </c>
      <c r="G157" s="5">
        <f t="shared" si="10"/>
        <v>56.183149032528178</v>
      </c>
      <c r="H157" s="5">
        <f t="shared" si="11"/>
        <v>9.3010947352446465</v>
      </c>
      <c r="I157" s="2"/>
      <c r="J157" s="2"/>
      <c r="K157" s="2"/>
      <c r="L157" s="2"/>
      <c r="M157" s="2"/>
      <c r="N157" s="2"/>
      <c r="O157" s="2"/>
      <c r="P157" s="2"/>
      <c r="R157" s="20">
        <v>132</v>
      </c>
      <c r="S157" s="20">
        <v>9.2919314700592857</v>
      </c>
      <c r="T157" s="20">
        <v>-0.14346650180119092</v>
      </c>
      <c r="AE157" s="20">
        <v>131</v>
      </c>
      <c r="AF157" s="20">
        <v>9.0799998008114642</v>
      </c>
      <c r="AG157" s="20">
        <v>4.150935745810358E-2</v>
      </c>
    </row>
    <row r="158" spans="1:33" x14ac:dyDescent="0.35">
      <c r="A158" s="4">
        <v>395</v>
      </c>
      <c r="B158" s="4" t="s">
        <v>4</v>
      </c>
      <c r="C158" s="5">
        <v>1250</v>
      </c>
      <c r="D158" s="5">
        <v>8050</v>
      </c>
      <c r="E158" s="5">
        <f t="shared" si="8"/>
        <v>1</v>
      </c>
      <c r="F158" s="5">
        <f t="shared" si="9"/>
        <v>7.1308988302963465</v>
      </c>
      <c r="G158" s="5">
        <f t="shared" si="10"/>
        <v>50.849718127921804</v>
      </c>
      <c r="H158" s="5">
        <f t="shared" si="11"/>
        <v>8.9934273704126095</v>
      </c>
      <c r="I158" s="2"/>
      <c r="J158" s="2"/>
      <c r="K158" s="2"/>
      <c r="L158" s="2"/>
      <c r="M158" s="2"/>
      <c r="N158" s="2"/>
      <c r="O158" s="2"/>
      <c r="P158" s="2"/>
      <c r="R158" s="20">
        <v>133</v>
      </c>
      <c r="S158" s="20">
        <v>9.0983611985973596</v>
      </c>
      <c r="T158" s="20">
        <v>-5.0539756118951118E-2</v>
      </c>
      <c r="AE158" s="20">
        <v>132</v>
      </c>
      <c r="AF158" s="20">
        <v>9.2551554423376956</v>
      </c>
      <c r="AG158" s="20">
        <v>-0.10669047407960086</v>
      </c>
    </row>
    <row r="159" spans="1:33" x14ac:dyDescent="0.35">
      <c r="A159" s="4">
        <v>397</v>
      </c>
      <c r="B159" s="4" t="s">
        <v>4</v>
      </c>
      <c r="C159" s="5">
        <v>1350</v>
      </c>
      <c r="D159" s="5">
        <v>9700</v>
      </c>
      <c r="E159" s="5">
        <f t="shared" si="8"/>
        <v>1</v>
      </c>
      <c r="F159" s="5">
        <f t="shared" si="9"/>
        <v>7.2078598714324755</v>
      </c>
      <c r="G159" s="5">
        <f t="shared" si="10"/>
        <v>51.953243926206582</v>
      </c>
      <c r="H159" s="5">
        <f t="shared" si="11"/>
        <v>9.1798811644914746</v>
      </c>
      <c r="I159" s="2"/>
      <c r="J159" s="2"/>
      <c r="K159" s="2"/>
      <c r="L159" s="2"/>
      <c r="M159" s="2"/>
      <c r="N159" s="2"/>
      <c r="O159" s="2"/>
      <c r="P159" s="2"/>
      <c r="R159" s="20">
        <v>134</v>
      </c>
      <c r="S159" s="20">
        <v>9.2919314700592857</v>
      </c>
      <c r="T159" s="20">
        <v>4.5865981579495951E-3</v>
      </c>
      <c r="AE159" s="20">
        <v>133</v>
      </c>
      <c r="AF159" s="20">
        <v>9.0988059476523588</v>
      </c>
      <c r="AG159" s="20">
        <v>-5.0984505173950367E-2</v>
      </c>
    </row>
    <row r="160" spans="1:33" x14ac:dyDescent="0.35">
      <c r="A160" s="4">
        <v>399</v>
      </c>
      <c r="B160" s="4" t="s">
        <v>4</v>
      </c>
      <c r="C160" s="5">
        <v>1600</v>
      </c>
      <c r="D160" s="5">
        <v>8900</v>
      </c>
      <c r="E160" s="5">
        <f t="shared" si="8"/>
        <v>1</v>
      </c>
      <c r="F160" s="5">
        <f t="shared" si="9"/>
        <v>7.3777589082278725</v>
      </c>
      <c r="G160" s="5">
        <f t="shared" si="10"/>
        <v>54.431326507935729</v>
      </c>
      <c r="H160" s="5">
        <f t="shared" si="11"/>
        <v>9.0938065557202314</v>
      </c>
      <c r="I160" s="2"/>
      <c r="J160" s="2"/>
      <c r="K160" s="2"/>
      <c r="L160" s="2"/>
      <c r="M160" s="2"/>
      <c r="N160" s="2"/>
      <c r="O160" s="2"/>
      <c r="P160" s="2"/>
      <c r="R160" s="20">
        <v>135</v>
      </c>
      <c r="S160" s="20">
        <v>9.2537665645797507</v>
      </c>
      <c r="T160" s="20">
        <v>-0.1322574063101829</v>
      </c>
      <c r="AE160" s="20">
        <v>134</v>
      </c>
      <c r="AF160" s="20">
        <v>9.2551554423376956</v>
      </c>
      <c r="AG160" s="20">
        <v>4.136262587953965E-2</v>
      </c>
    </row>
    <row r="161" spans="1:33" x14ac:dyDescent="0.35">
      <c r="A161" s="4">
        <v>405</v>
      </c>
      <c r="B161" s="4" t="s">
        <v>4</v>
      </c>
      <c r="C161" s="5">
        <v>1600</v>
      </c>
      <c r="D161" s="5">
        <v>12000</v>
      </c>
      <c r="E161" s="5">
        <f t="shared" si="8"/>
        <v>1</v>
      </c>
      <c r="F161" s="5">
        <f t="shared" si="9"/>
        <v>7.3777589082278725</v>
      </c>
      <c r="G161" s="5">
        <f t="shared" si="10"/>
        <v>54.431326507935729</v>
      </c>
      <c r="H161" s="5">
        <f t="shared" si="11"/>
        <v>9.3926619287701367</v>
      </c>
      <c r="I161" s="2"/>
      <c r="J161" s="2"/>
      <c r="K161" s="2"/>
      <c r="L161" s="2"/>
      <c r="M161" s="2"/>
      <c r="N161" s="2"/>
      <c r="O161" s="2"/>
      <c r="P161" s="2"/>
      <c r="R161" s="20">
        <v>136</v>
      </c>
      <c r="S161" s="20">
        <v>8.925595481261869</v>
      </c>
      <c r="T161" s="20">
        <v>0.4201495277205165</v>
      </c>
      <c r="AE161" s="20">
        <v>135</v>
      </c>
      <c r="AF161" s="20">
        <v>9.2123649745874232</v>
      </c>
      <c r="AG161" s="20">
        <v>-9.0855816317855442E-2</v>
      </c>
    </row>
    <row r="162" spans="1:33" x14ac:dyDescent="0.35">
      <c r="A162" s="4">
        <v>408</v>
      </c>
      <c r="B162" s="4" t="s">
        <v>4</v>
      </c>
      <c r="C162" s="5">
        <v>1200</v>
      </c>
      <c r="D162" s="5">
        <v>9900</v>
      </c>
      <c r="E162" s="5">
        <f t="shared" si="8"/>
        <v>1</v>
      </c>
      <c r="F162" s="5">
        <f t="shared" si="9"/>
        <v>7.0900768357760917</v>
      </c>
      <c r="G162" s="5">
        <f t="shared" si="10"/>
        <v>50.269189537208717</v>
      </c>
      <c r="H162" s="5">
        <f t="shared" si="11"/>
        <v>9.2002900361226807</v>
      </c>
      <c r="I162" s="2"/>
      <c r="J162" s="2"/>
      <c r="K162" s="2"/>
      <c r="L162" s="2"/>
      <c r="M162" s="2"/>
      <c r="N162" s="2"/>
      <c r="O162" s="2"/>
      <c r="P162" s="2"/>
      <c r="R162" s="20">
        <v>137</v>
      </c>
      <c r="S162" s="20">
        <v>8.8915586439588807</v>
      </c>
      <c r="T162" s="20">
        <v>0.25157297832385161</v>
      </c>
      <c r="AE162" s="20">
        <v>136</v>
      </c>
      <c r="AF162" s="20">
        <v>9.086930298864452</v>
      </c>
      <c r="AG162" s="20">
        <v>0.25881471011793344</v>
      </c>
    </row>
    <row r="163" spans="1:33" x14ac:dyDescent="0.35">
      <c r="A163" s="4">
        <v>409</v>
      </c>
      <c r="B163" s="4" t="s">
        <v>4</v>
      </c>
      <c r="C163" s="5">
        <v>1150</v>
      </c>
      <c r="D163" s="5">
        <v>8850</v>
      </c>
      <c r="E163" s="5">
        <f t="shared" si="8"/>
        <v>1</v>
      </c>
      <c r="F163" s="5">
        <f t="shared" si="9"/>
        <v>7.0475172213572961</v>
      </c>
      <c r="G163" s="5">
        <f t="shared" si="10"/>
        <v>49.667498985327661</v>
      </c>
      <c r="H163" s="5">
        <f t="shared" si="11"/>
        <v>9.0881727380019743</v>
      </c>
      <c r="I163" s="2"/>
      <c r="J163" s="2"/>
      <c r="K163" s="2"/>
      <c r="L163" s="2"/>
      <c r="M163" s="2"/>
      <c r="N163" s="2"/>
      <c r="O163" s="2"/>
      <c r="P163" s="2"/>
      <c r="R163" s="20">
        <v>138</v>
      </c>
      <c r="S163" s="20">
        <v>9.2537665645797507</v>
      </c>
      <c r="T163" s="20">
        <v>-2.3623565307389072E-2</v>
      </c>
      <c r="AE163" s="20">
        <v>137</v>
      </c>
      <c r="AF163" s="20">
        <v>9.0987895954610067</v>
      </c>
      <c r="AG163" s="20">
        <v>4.4342026821725611E-2</v>
      </c>
    </row>
    <row r="164" spans="1:33" x14ac:dyDescent="0.35">
      <c r="A164" s="4">
        <v>2</v>
      </c>
      <c r="B164" s="4" t="s">
        <v>5</v>
      </c>
      <c r="C164" s="5">
        <v>1550</v>
      </c>
      <c r="D164" s="5">
        <v>15000</v>
      </c>
      <c r="E164" s="5">
        <f t="shared" si="8"/>
        <v>0</v>
      </c>
      <c r="F164" s="5">
        <f t="shared" si="9"/>
        <v>7.3460102099132927</v>
      </c>
      <c r="G164" s="5">
        <f t="shared" si="10"/>
        <v>53.96386600415034</v>
      </c>
      <c r="H164" s="5">
        <f t="shared" si="11"/>
        <v>9.6158054800843473</v>
      </c>
      <c r="I164" s="2"/>
      <c r="J164" s="2"/>
      <c r="K164" s="2"/>
      <c r="L164" s="2"/>
      <c r="M164" s="2"/>
      <c r="N164" s="2"/>
      <c r="O164" s="2"/>
      <c r="P164" s="2"/>
      <c r="R164" s="20">
        <v>139</v>
      </c>
      <c r="S164" s="20">
        <v>9.1917957685277436</v>
      </c>
      <c r="T164" s="20">
        <v>-1.1914604036268983E-2</v>
      </c>
      <c r="AE164" s="20">
        <v>138</v>
      </c>
      <c r="AF164" s="20">
        <v>9.2123649745874232</v>
      </c>
      <c r="AG164" s="20">
        <v>1.7778024684938387E-2</v>
      </c>
    </row>
    <row r="165" spans="1:33" x14ac:dyDescent="0.35">
      <c r="A165" s="4">
        <v>6</v>
      </c>
      <c r="B165" s="4" t="s">
        <v>5</v>
      </c>
      <c r="C165" s="5">
        <v>1600</v>
      </c>
      <c r="D165" s="5">
        <v>13300</v>
      </c>
      <c r="E165" s="5">
        <f t="shared" si="8"/>
        <v>0</v>
      </c>
      <c r="F165" s="5">
        <f t="shared" si="9"/>
        <v>7.3777589082278725</v>
      </c>
      <c r="G165" s="5">
        <f t="shared" si="10"/>
        <v>54.431326507935729</v>
      </c>
      <c r="H165" s="5">
        <f t="shared" si="11"/>
        <v>9.4955193142098455</v>
      </c>
      <c r="I165" s="2"/>
      <c r="J165" s="2"/>
      <c r="K165" s="2"/>
      <c r="L165" s="2"/>
      <c r="M165" s="2"/>
      <c r="N165" s="2"/>
      <c r="O165" s="2"/>
      <c r="P165" s="2"/>
      <c r="R165" s="20">
        <v>140</v>
      </c>
      <c r="S165" s="20">
        <v>9.2131377493359636</v>
      </c>
      <c r="T165" s="20">
        <v>-6.4672781077868891E-2</v>
      </c>
      <c r="AE165" s="20">
        <v>139</v>
      </c>
      <c r="AF165" s="20">
        <v>9.1554011206612032</v>
      </c>
      <c r="AG165" s="20">
        <v>2.448004383027147E-2</v>
      </c>
    </row>
    <row r="166" spans="1:33" x14ac:dyDescent="0.35">
      <c r="A166" s="4">
        <v>7</v>
      </c>
      <c r="B166" s="4" t="s">
        <v>5</v>
      </c>
      <c r="C166" s="5">
        <v>2300</v>
      </c>
      <c r="D166" s="5">
        <v>20250</v>
      </c>
      <c r="E166" s="5">
        <f t="shared" si="8"/>
        <v>0</v>
      </c>
      <c r="F166" s="5">
        <f t="shared" si="9"/>
        <v>7.7406644019172415</v>
      </c>
      <c r="G166" s="5">
        <f t="shared" si="10"/>
        <v>59.917885383108803</v>
      </c>
      <c r="H166" s="5">
        <f t="shared" si="11"/>
        <v>9.915910072534686</v>
      </c>
      <c r="I166" s="2"/>
      <c r="J166" s="2"/>
      <c r="K166" s="2"/>
      <c r="L166" s="2"/>
      <c r="M166" s="2"/>
      <c r="N166" s="2"/>
      <c r="O166" s="2"/>
      <c r="P166" s="2"/>
      <c r="R166" s="20">
        <v>141</v>
      </c>
      <c r="S166" s="20">
        <v>9.2131377493359636</v>
      </c>
      <c r="T166" s="20">
        <v>8.338031888127162E-2</v>
      </c>
      <c r="AE166" s="20">
        <v>140</v>
      </c>
      <c r="AF166" s="20">
        <v>9.1732696521577068</v>
      </c>
      <c r="AG166" s="20">
        <v>-2.4804683899612101E-2</v>
      </c>
    </row>
    <row r="167" spans="1:33" x14ac:dyDescent="0.35">
      <c r="A167" s="4">
        <v>8</v>
      </c>
      <c r="B167" s="4" t="s">
        <v>5</v>
      </c>
      <c r="C167" s="5">
        <v>1350</v>
      </c>
      <c r="D167" s="5">
        <v>11450</v>
      </c>
      <c r="E167" s="5">
        <f t="shared" si="8"/>
        <v>0</v>
      </c>
      <c r="F167" s="5">
        <f t="shared" si="9"/>
        <v>7.2078598714324755</v>
      </c>
      <c r="G167" s="5">
        <f t="shared" si="10"/>
        <v>51.953243926206582</v>
      </c>
      <c r="H167" s="5">
        <f t="shared" si="11"/>
        <v>9.3457450089823855</v>
      </c>
      <c r="I167" s="2"/>
      <c r="J167" s="2"/>
      <c r="K167" s="2"/>
      <c r="L167" s="2"/>
      <c r="M167" s="2"/>
      <c r="N167" s="2"/>
      <c r="O167" s="2"/>
      <c r="P167" s="2"/>
      <c r="R167" s="20">
        <v>142</v>
      </c>
      <c r="S167" s="20">
        <v>9.3101799402633869</v>
      </c>
      <c r="T167" s="20">
        <v>3.556506871899856E-2</v>
      </c>
      <c r="AE167" s="20">
        <v>141</v>
      </c>
      <c r="AF167" s="20">
        <v>9.1732696521577068</v>
      </c>
      <c r="AG167" s="20">
        <v>0.12324841605952841</v>
      </c>
    </row>
    <row r="168" spans="1:33" x14ac:dyDescent="0.35">
      <c r="A168" s="4">
        <v>9</v>
      </c>
      <c r="B168" s="4" t="s">
        <v>5</v>
      </c>
      <c r="C168" s="5">
        <v>1150</v>
      </c>
      <c r="D168" s="5">
        <v>11350</v>
      </c>
      <c r="E168" s="5">
        <f t="shared" si="8"/>
        <v>0</v>
      </c>
      <c r="F168" s="5">
        <f t="shared" si="9"/>
        <v>7.0475172213572961</v>
      </c>
      <c r="G168" s="5">
        <f t="shared" si="10"/>
        <v>49.667498985327661</v>
      </c>
      <c r="H168" s="5">
        <f t="shared" si="11"/>
        <v>9.3369730229095484</v>
      </c>
      <c r="I168" s="2"/>
      <c r="J168" s="2"/>
      <c r="K168" s="2"/>
      <c r="L168" s="2"/>
      <c r="M168" s="2"/>
      <c r="N168" s="2"/>
      <c r="O168" s="2"/>
      <c r="P168" s="2"/>
      <c r="R168" s="20">
        <v>143</v>
      </c>
      <c r="S168" s="20">
        <v>9.2919314700592857</v>
      </c>
      <c r="T168" s="20">
        <v>-8.660363990664699E-2</v>
      </c>
      <c r="AE168" s="20">
        <v>142</v>
      </c>
      <c r="AF168" s="20">
        <v>9.2776922461876765</v>
      </c>
      <c r="AG168" s="20">
        <v>6.8052762794708954E-2</v>
      </c>
    </row>
    <row r="169" spans="1:33" x14ac:dyDescent="0.35">
      <c r="A169" s="4">
        <v>11</v>
      </c>
      <c r="B169" s="4" t="s">
        <v>5</v>
      </c>
      <c r="C169" s="5">
        <v>1750</v>
      </c>
      <c r="D169" s="5">
        <v>13500</v>
      </c>
      <c r="E169" s="5">
        <f t="shared" si="8"/>
        <v>0</v>
      </c>
      <c r="F169" s="5">
        <f t="shared" si="9"/>
        <v>7.4673710669175595</v>
      </c>
      <c r="G169" s="5">
        <f t="shared" si="10"/>
        <v>55.761630651037493</v>
      </c>
      <c r="H169" s="5">
        <f t="shared" si="11"/>
        <v>9.5104449644265205</v>
      </c>
      <c r="I169" s="2"/>
      <c r="J169" s="2"/>
      <c r="K169" s="2"/>
      <c r="L169" s="2"/>
      <c r="M169" s="2"/>
      <c r="N169" s="2"/>
      <c r="O169" s="2"/>
      <c r="P169" s="2"/>
      <c r="R169" s="20">
        <v>144</v>
      </c>
      <c r="S169" s="20">
        <v>9.0983611985973596</v>
      </c>
      <c r="T169" s="20">
        <v>1.2158838096612001E-2</v>
      </c>
      <c r="AE169" s="20">
        <v>143</v>
      </c>
      <c r="AF169" s="20">
        <v>9.2551554423376956</v>
      </c>
      <c r="AG169" s="20">
        <v>-4.9827612185056935E-2</v>
      </c>
    </row>
    <row r="170" spans="1:33" x14ac:dyDescent="0.35">
      <c r="A170" s="4">
        <v>12</v>
      </c>
      <c r="B170" s="4" t="s">
        <v>5</v>
      </c>
      <c r="C170" s="5">
        <v>1350</v>
      </c>
      <c r="D170" s="5">
        <v>12600</v>
      </c>
      <c r="E170" s="5">
        <f t="shared" si="8"/>
        <v>0</v>
      </c>
      <c r="F170" s="5">
        <f t="shared" si="9"/>
        <v>7.2078598714324755</v>
      </c>
      <c r="G170" s="5">
        <f t="shared" si="10"/>
        <v>51.953243926206582</v>
      </c>
      <c r="H170" s="5">
        <f t="shared" si="11"/>
        <v>9.4414520929395689</v>
      </c>
      <c r="I170" s="2"/>
      <c r="J170" s="2"/>
      <c r="K170" s="2"/>
      <c r="L170" s="2"/>
      <c r="M170" s="2"/>
      <c r="N170" s="2"/>
      <c r="O170" s="2"/>
      <c r="P170" s="2"/>
      <c r="R170" s="20">
        <v>145</v>
      </c>
      <c r="S170" s="20">
        <v>9.1468103397641354</v>
      </c>
      <c r="T170" s="20">
        <v>-3.6787174814030266E-3</v>
      </c>
      <c r="AE170" s="20">
        <v>144</v>
      </c>
      <c r="AF170" s="20">
        <v>9.0988059476523588</v>
      </c>
      <c r="AG170" s="20">
        <v>1.1714089041612752E-2</v>
      </c>
    </row>
    <row r="171" spans="1:33" x14ac:dyDescent="0.35">
      <c r="A171" s="4">
        <v>17</v>
      </c>
      <c r="B171" s="4" t="s">
        <v>5</v>
      </c>
      <c r="C171" s="5">
        <v>2150</v>
      </c>
      <c r="D171" s="5">
        <v>16500</v>
      </c>
      <c r="E171" s="5">
        <f t="shared" si="8"/>
        <v>0</v>
      </c>
      <c r="F171" s="5">
        <f t="shared" si="9"/>
        <v>7.6732231211217083</v>
      </c>
      <c r="G171" s="5">
        <f t="shared" si="10"/>
        <v>58.878353066516773</v>
      </c>
      <c r="H171" s="5">
        <f t="shared" si="11"/>
        <v>9.7111156598886712</v>
      </c>
      <c r="I171" s="2"/>
      <c r="J171" s="2"/>
      <c r="K171" s="2"/>
      <c r="L171" s="2"/>
      <c r="M171" s="2"/>
      <c r="N171" s="2"/>
      <c r="O171" s="2"/>
      <c r="P171" s="2"/>
      <c r="R171" s="20">
        <v>146</v>
      </c>
      <c r="S171" s="20">
        <v>9.0983611985973596</v>
      </c>
      <c r="T171" s="20">
        <v>-2.1552219245698723E-2</v>
      </c>
      <c r="AE171" s="20">
        <v>145</v>
      </c>
      <c r="AF171" s="20">
        <v>9.1237560378143243</v>
      </c>
      <c r="AG171" s="20">
        <v>1.9375584468408036E-2</v>
      </c>
    </row>
    <row r="172" spans="1:33" x14ac:dyDescent="0.35">
      <c r="A172" s="4">
        <v>18</v>
      </c>
      <c r="B172" s="4" t="s">
        <v>5</v>
      </c>
      <c r="C172" s="5">
        <v>1850</v>
      </c>
      <c r="D172" s="5">
        <v>14500</v>
      </c>
      <c r="E172" s="5">
        <f t="shared" si="8"/>
        <v>0</v>
      </c>
      <c r="F172" s="5">
        <f t="shared" si="9"/>
        <v>7.5229409180723703</v>
      </c>
      <c r="G172" s="5">
        <f t="shared" si="10"/>
        <v>56.594640056807556</v>
      </c>
      <c r="H172" s="5">
        <f t="shared" si="11"/>
        <v>9.581903928408666</v>
      </c>
      <c r="I172" s="2"/>
      <c r="J172" s="2"/>
      <c r="K172" s="2"/>
      <c r="L172" s="2"/>
      <c r="M172" s="2"/>
      <c r="N172" s="2"/>
      <c r="O172" s="2"/>
      <c r="P172" s="2"/>
      <c r="R172" s="20">
        <v>147</v>
      </c>
      <c r="S172" s="20">
        <v>9.4397696012967778</v>
      </c>
      <c r="T172" s="20">
        <v>9.5876711499052192E-3</v>
      </c>
      <c r="AE172" s="20">
        <v>146</v>
      </c>
      <c r="AF172" s="20">
        <v>9.0988059476523588</v>
      </c>
      <c r="AG172" s="20">
        <v>-2.1996968300697972E-2</v>
      </c>
    </row>
    <row r="173" spans="1:33" x14ac:dyDescent="0.35">
      <c r="A173" s="4">
        <v>19</v>
      </c>
      <c r="B173" s="4" t="s">
        <v>5</v>
      </c>
      <c r="C173" s="5">
        <v>1850</v>
      </c>
      <c r="D173" s="5">
        <v>14500</v>
      </c>
      <c r="E173" s="5">
        <f t="shared" si="8"/>
        <v>0</v>
      </c>
      <c r="F173" s="5">
        <f t="shared" si="9"/>
        <v>7.5229409180723703</v>
      </c>
      <c r="G173" s="5">
        <f t="shared" si="10"/>
        <v>56.594640056807556</v>
      </c>
      <c r="H173" s="5">
        <f t="shared" si="11"/>
        <v>9.581903928408666</v>
      </c>
      <c r="I173" s="2"/>
      <c r="J173" s="2"/>
      <c r="K173" s="2"/>
      <c r="L173" s="2"/>
      <c r="M173" s="2"/>
      <c r="N173" s="2"/>
      <c r="O173" s="2"/>
      <c r="P173" s="2"/>
      <c r="R173" s="20">
        <v>148</v>
      </c>
      <c r="S173" s="20">
        <v>9.0726626042693148</v>
      </c>
      <c r="T173" s="20">
        <v>9.8443961969838512E-3</v>
      </c>
      <c r="AE173" s="20">
        <v>147</v>
      </c>
      <c r="AF173" s="20">
        <v>9.4763813390361378</v>
      </c>
      <c r="AG173" s="20">
        <v>-2.7024066589454776E-2</v>
      </c>
    </row>
    <row r="174" spans="1:33" x14ac:dyDescent="0.35">
      <c r="A174" s="4">
        <v>23</v>
      </c>
      <c r="B174" s="4" t="s">
        <v>5</v>
      </c>
      <c r="C174" s="5">
        <v>1500</v>
      </c>
      <c r="D174" s="5">
        <v>14900</v>
      </c>
      <c r="E174" s="5">
        <f t="shared" si="8"/>
        <v>0</v>
      </c>
      <c r="F174" s="5">
        <f t="shared" si="9"/>
        <v>7.3132203870903014</v>
      </c>
      <c r="G174" s="5">
        <f t="shared" si="10"/>
        <v>53.483192430153217</v>
      </c>
      <c r="H174" s="5">
        <f t="shared" si="11"/>
        <v>9.6091164919335501</v>
      </c>
      <c r="I174" s="2"/>
      <c r="J174" s="2"/>
      <c r="K174" s="2"/>
      <c r="L174" s="2"/>
      <c r="M174" s="2"/>
      <c r="N174" s="2"/>
      <c r="O174" s="2"/>
      <c r="P174" s="2"/>
      <c r="R174" s="20">
        <v>149</v>
      </c>
      <c r="S174" s="20">
        <v>9.3101799402633869</v>
      </c>
      <c r="T174" s="20">
        <v>-0.10485211011074824</v>
      </c>
      <c r="AE174" s="20">
        <v>148</v>
      </c>
      <c r="AF174" s="20">
        <v>9.0894155925159481</v>
      </c>
      <c r="AG174" s="20">
        <v>-6.9085920496494424E-3</v>
      </c>
    </row>
    <row r="175" spans="1:33" x14ac:dyDescent="0.35">
      <c r="A175" s="4">
        <v>25</v>
      </c>
      <c r="B175" s="4" t="s">
        <v>5</v>
      </c>
      <c r="C175" s="5">
        <v>1850</v>
      </c>
      <c r="D175" s="5">
        <v>13300</v>
      </c>
      <c r="E175" s="5">
        <f t="shared" si="8"/>
        <v>0</v>
      </c>
      <c r="F175" s="5">
        <f t="shared" si="9"/>
        <v>7.5229409180723703</v>
      </c>
      <c r="G175" s="5">
        <f t="shared" si="10"/>
        <v>56.594640056807556</v>
      </c>
      <c r="H175" s="5">
        <f t="shared" si="11"/>
        <v>9.4955193142098455</v>
      </c>
      <c r="I175" s="2"/>
      <c r="J175" s="2"/>
      <c r="K175" s="2"/>
      <c r="L175" s="2"/>
      <c r="M175" s="2"/>
      <c r="N175" s="2"/>
      <c r="O175" s="2"/>
      <c r="P175" s="2"/>
      <c r="R175" s="20">
        <v>150</v>
      </c>
      <c r="S175" s="20">
        <v>9.1230517412430068</v>
      </c>
      <c r="T175" s="20">
        <v>-1.5425829734390106E-3</v>
      </c>
      <c r="AE175" s="20">
        <v>149</v>
      </c>
      <c r="AF175" s="20">
        <v>9.2776922461876765</v>
      </c>
      <c r="AG175" s="20">
        <v>-7.2364416035037848E-2</v>
      </c>
    </row>
    <row r="176" spans="1:33" x14ac:dyDescent="0.35">
      <c r="A176" s="4">
        <v>27</v>
      </c>
      <c r="B176" s="4" t="s">
        <v>5</v>
      </c>
      <c r="C176" s="5">
        <v>1650</v>
      </c>
      <c r="D176" s="5">
        <v>13200</v>
      </c>
      <c r="E176" s="5">
        <f t="shared" si="8"/>
        <v>0</v>
      </c>
      <c r="F176" s="5">
        <f t="shared" si="9"/>
        <v>7.4085305668946262</v>
      </c>
      <c r="G176" s="5">
        <f t="shared" si="10"/>
        <v>54.88632516061201</v>
      </c>
      <c r="H176" s="5">
        <f t="shared" si="11"/>
        <v>9.4879721085744624</v>
      </c>
      <c r="I176" s="2"/>
      <c r="J176" s="2"/>
      <c r="K176" s="2"/>
      <c r="L176" s="2"/>
      <c r="M176" s="2"/>
      <c r="N176" s="2"/>
      <c r="O176" s="2"/>
      <c r="P176" s="2"/>
      <c r="R176" s="20">
        <v>151</v>
      </c>
      <c r="S176" s="20">
        <v>9.0458701293165333</v>
      </c>
      <c r="T176" s="20">
        <v>0.10789989117125565</v>
      </c>
      <c r="AE176" s="20">
        <v>150</v>
      </c>
      <c r="AF176" s="20">
        <v>9.1103376367428126</v>
      </c>
      <c r="AG176" s="20">
        <v>1.1171521526755157E-2</v>
      </c>
    </row>
    <row r="177" spans="1:33" x14ac:dyDescent="0.35">
      <c r="A177" s="4">
        <v>31</v>
      </c>
      <c r="B177" s="4" t="s">
        <v>5</v>
      </c>
      <c r="C177" s="5">
        <v>2050</v>
      </c>
      <c r="D177" s="5">
        <v>17500</v>
      </c>
      <c r="E177" s="5">
        <f t="shared" si="8"/>
        <v>0</v>
      </c>
      <c r="F177" s="5">
        <f t="shared" si="9"/>
        <v>7.6255950721324535</v>
      </c>
      <c r="G177" s="5">
        <f t="shared" si="10"/>
        <v>58.14970020413076</v>
      </c>
      <c r="H177" s="5">
        <f t="shared" si="11"/>
        <v>9.7699561599116063</v>
      </c>
      <c r="I177" s="2"/>
      <c r="J177" s="2"/>
      <c r="K177" s="2"/>
      <c r="L177" s="2"/>
      <c r="M177" s="2"/>
      <c r="N177" s="2"/>
      <c r="O177" s="2"/>
      <c r="P177" s="2"/>
      <c r="R177" s="20">
        <v>152</v>
      </c>
      <c r="S177" s="20">
        <v>9.4249564910019927</v>
      </c>
      <c r="T177" s="20">
        <v>0.17742596875021377</v>
      </c>
      <c r="AE177" s="20">
        <v>151</v>
      </c>
      <c r="AF177" s="20">
        <v>9.0824624618741794</v>
      </c>
      <c r="AG177" s="20">
        <v>7.1307558613609601E-2</v>
      </c>
    </row>
    <row r="178" spans="1:33" x14ac:dyDescent="0.35">
      <c r="A178" s="4">
        <v>32</v>
      </c>
      <c r="B178" s="4" t="s">
        <v>5</v>
      </c>
      <c r="C178" s="5">
        <v>2500</v>
      </c>
      <c r="D178" s="5">
        <v>21750</v>
      </c>
      <c r="E178" s="5">
        <f t="shared" si="8"/>
        <v>0</v>
      </c>
      <c r="F178" s="5">
        <f t="shared" si="9"/>
        <v>7.8240460108562919</v>
      </c>
      <c r="G178" s="5">
        <f t="shared" si="10"/>
        <v>61.215695979996255</v>
      </c>
      <c r="H178" s="5">
        <f t="shared" si="11"/>
        <v>9.9873690365168297</v>
      </c>
      <c r="I178" s="2"/>
      <c r="J178" s="2"/>
      <c r="K178" s="2"/>
      <c r="L178" s="2"/>
      <c r="M178" s="2"/>
      <c r="N178" s="2"/>
      <c r="O178" s="2"/>
      <c r="P178" s="2"/>
      <c r="R178" s="20">
        <v>153</v>
      </c>
      <c r="S178" s="20">
        <v>9.0178864938548315</v>
      </c>
      <c r="T178" s="20">
        <v>0.21714649071172332</v>
      </c>
      <c r="AE178" s="20">
        <v>152</v>
      </c>
      <c r="AF178" s="20">
        <v>9.4502399713996041</v>
      </c>
      <c r="AG178" s="20">
        <v>0.15214248835260236</v>
      </c>
    </row>
    <row r="179" spans="1:33" x14ac:dyDescent="0.35">
      <c r="A179" s="4">
        <v>33</v>
      </c>
      <c r="B179" s="4" t="s">
        <v>5</v>
      </c>
      <c r="C179" s="5">
        <v>2450</v>
      </c>
      <c r="D179" s="5">
        <v>19750</v>
      </c>
      <c r="E179" s="5">
        <f t="shared" si="8"/>
        <v>0</v>
      </c>
      <c r="F179" s="5">
        <f t="shared" si="9"/>
        <v>7.8038433035387724</v>
      </c>
      <c r="G179" s="5">
        <f t="shared" si="10"/>
        <v>60.899970306186944</v>
      </c>
      <c r="H179" s="5">
        <f t="shared" si="11"/>
        <v>9.8909087703292684</v>
      </c>
      <c r="I179" s="2"/>
      <c r="J179" s="2"/>
      <c r="K179" s="2"/>
      <c r="L179" s="2"/>
      <c r="M179" s="2"/>
      <c r="N179" s="2"/>
      <c r="O179" s="2"/>
      <c r="P179" s="2"/>
      <c r="R179" s="20">
        <v>154</v>
      </c>
      <c r="S179" s="20">
        <v>9.0178864938548315</v>
      </c>
      <c r="T179" s="20">
        <v>5.8922485496829324E-2</v>
      </c>
      <c r="AE179" s="20">
        <v>153</v>
      </c>
      <c r="AF179" s="20">
        <v>9.078292250233531</v>
      </c>
      <c r="AG179" s="20">
        <v>0.15674073433302382</v>
      </c>
    </row>
    <row r="180" spans="1:33" x14ac:dyDescent="0.35">
      <c r="A180" s="4">
        <v>34</v>
      </c>
      <c r="B180" s="4" t="s">
        <v>5</v>
      </c>
      <c r="C180" s="5">
        <v>2000</v>
      </c>
      <c r="D180" s="5">
        <v>18000</v>
      </c>
      <c r="E180" s="5">
        <f t="shared" si="8"/>
        <v>0</v>
      </c>
      <c r="F180" s="5">
        <f t="shared" si="9"/>
        <v>7.6009024595420822</v>
      </c>
      <c r="G180" s="5">
        <f t="shared" si="10"/>
        <v>57.773718199472874</v>
      </c>
      <c r="H180" s="5">
        <f t="shared" si="11"/>
        <v>9.7981270368783022</v>
      </c>
      <c r="I180" s="2"/>
      <c r="J180" s="2"/>
      <c r="K180" s="2"/>
      <c r="L180" s="2"/>
      <c r="M180" s="2"/>
      <c r="N180" s="2"/>
      <c r="O180" s="2"/>
      <c r="P180" s="2"/>
      <c r="R180" s="20">
        <v>155</v>
      </c>
      <c r="S180" s="20">
        <v>8.9886008348863022</v>
      </c>
      <c r="T180" s="20">
        <v>0.15453078739643011</v>
      </c>
      <c r="AE180" s="20">
        <v>154</v>
      </c>
      <c r="AF180" s="20">
        <v>9.078292250233531</v>
      </c>
      <c r="AG180" s="20">
        <v>-1.483270881870169E-3</v>
      </c>
    </row>
    <row r="181" spans="1:33" x14ac:dyDescent="0.35">
      <c r="A181" s="4">
        <v>36</v>
      </c>
      <c r="B181" s="4" t="s">
        <v>5</v>
      </c>
      <c r="C181" s="5">
        <v>2150</v>
      </c>
      <c r="D181" s="5">
        <v>16200</v>
      </c>
      <c r="E181" s="5">
        <f t="shared" si="8"/>
        <v>0</v>
      </c>
      <c r="F181" s="5">
        <f t="shared" si="9"/>
        <v>7.6732231211217083</v>
      </c>
      <c r="G181" s="5">
        <f t="shared" si="10"/>
        <v>58.878353066516773</v>
      </c>
      <c r="H181" s="5">
        <f t="shared" si="11"/>
        <v>9.6927665212204754</v>
      </c>
      <c r="I181" s="2"/>
      <c r="J181" s="2"/>
      <c r="K181" s="2"/>
      <c r="L181" s="2"/>
      <c r="M181" s="2"/>
      <c r="N181" s="2"/>
      <c r="O181" s="2"/>
      <c r="P181" s="2"/>
      <c r="R181" s="20">
        <v>156</v>
      </c>
      <c r="S181" s="20">
        <v>9.3279143000745712</v>
      </c>
      <c r="T181" s="20">
        <v>-2.6819564829924758E-2</v>
      </c>
      <c r="AE181" s="20">
        <v>155</v>
      </c>
      <c r="AF181" s="20">
        <v>9.0773112058587486</v>
      </c>
      <c r="AG181" s="20">
        <v>6.582041642398373E-2</v>
      </c>
    </row>
    <row r="182" spans="1:33" x14ac:dyDescent="0.35">
      <c r="A182" s="4">
        <v>37</v>
      </c>
      <c r="B182" s="4" t="s">
        <v>5</v>
      </c>
      <c r="C182" s="5">
        <v>900</v>
      </c>
      <c r="D182" s="5">
        <v>10900</v>
      </c>
      <c r="E182" s="5">
        <f t="shared" si="8"/>
        <v>0</v>
      </c>
      <c r="F182" s="5">
        <f t="shared" si="9"/>
        <v>6.8023947633243109</v>
      </c>
      <c r="G182" s="5">
        <f t="shared" si="10"/>
        <v>46.272574516102011</v>
      </c>
      <c r="H182" s="5">
        <f t="shared" si="11"/>
        <v>9.2965180682172353</v>
      </c>
      <c r="I182" s="2"/>
      <c r="J182" s="2"/>
      <c r="K182" s="2"/>
      <c r="L182" s="2"/>
      <c r="M182" s="2"/>
      <c r="N182" s="2"/>
      <c r="O182" s="2"/>
      <c r="P182" s="2"/>
      <c r="R182" s="20">
        <v>157</v>
      </c>
      <c r="S182" s="20">
        <v>9.0983611985973596</v>
      </c>
      <c r="T182" s="20">
        <v>-0.10493382818475006</v>
      </c>
      <c r="AE182" s="20">
        <v>156</v>
      </c>
      <c r="AF182" s="20">
        <v>9.3008813712850227</v>
      </c>
      <c r="AG182" s="20">
        <v>2.1336395962379129E-4</v>
      </c>
    </row>
    <row r="183" spans="1:33" x14ac:dyDescent="0.35">
      <c r="A183" s="4">
        <v>39</v>
      </c>
      <c r="B183" s="4" t="s">
        <v>5</v>
      </c>
      <c r="C183" s="5">
        <v>1700</v>
      </c>
      <c r="D183" s="5">
        <v>12600</v>
      </c>
      <c r="E183" s="5">
        <f t="shared" si="8"/>
        <v>0</v>
      </c>
      <c r="F183" s="5">
        <f t="shared" si="9"/>
        <v>7.4383835300443071</v>
      </c>
      <c r="G183" s="5">
        <f t="shared" si="10"/>
        <v>55.329549540034407</v>
      </c>
      <c r="H183" s="5">
        <f t="shared" si="11"/>
        <v>9.4414520929395689</v>
      </c>
      <c r="I183" s="2"/>
      <c r="J183" s="2"/>
      <c r="K183" s="2"/>
      <c r="L183" s="2"/>
      <c r="M183" s="2"/>
      <c r="N183" s="2"/>
      <c r="O183" s="2"/>
      <c r="P183" s="2"/>
      <c r="R183" s="20">
        <v>158</v>
      </c>
      <c r="S183" s="20">
        <v>9.1468103397641354</v>
      </c>
      <c r="T183" s="20">
        <v>3.3070824727339243E-2</v>
      </c>
      <c r="AE183" s="20">
        <v>157</v>
      </c>
      <c r="AF183" s="20">
        <v>9.0988059476523588</v>
      </c>
      <c r="AG183" s="20">
        <v>-0.1053785772397493</v>
      </c>
    </row>
    <row r="184" spans="1:33" x14ac:dyDescent="0.35">
      <c r="A184" s="4">
        <v>40</v>
      </c>
      <c r="B184" s="4" t="s">
        <v>5</v>
      </c>
      <c r="C184" s="5">
        <v>1900</v>
      </c>
      <c r="D184" s="5">
        <v>14200</v>
      </c>
      <c r="E184" s="5">
        <f t="shared" si="8"/>
        <v>0</v>
      </c>
      <c r="F184" s="5">
        <f t="shared" si="9"/>
        <v>7.5496091651545321</v>
      </c>
      <c r="G184" s="5">
        <f t="shared" si="10"/>
        <v>56.996598546585311</v>
      </c>
      <c r="H184" s="5">
        <f t="shared" si="11"/>
        <v>9.5609972435893518</v>
      </c>
      <c r="I184" s="2"/>
      <c r="J184" s="2"/>
      <c r="K184" s="2"/>
      <c r="L184" s="2"/>
      <c r="M184" s="2"/>
      <c r="N184" s="2"/>
      <c r="O184" s="2"/>
      <c r="P184" s="2"/>
      <c r="R184" s="20">
        <v>159</v>
      </c>
      <c r="S184" s="20">
        <v>9.2537665645797507</v>
      </c>
      <c r="T184" s="20">
        <v>-0.15996000885951922</v>
      </c>
      <c r="AE184" s="20">
        <v>158</v>
      </c>
      <c r="AF184" s="20">
        <v>9.1237560378143243</v>
      </c>
      <c r="AG184" s="20">
        <v>5.6125126677150305E-2</v>
      </c>
    </row>
    <row r="185" spans="1:33" x14ac:dyDescent="0.35">
      <c r="A185" s="4">
        <v>41</v>
      </c>
      <c r="B185" s="4" t="s">
        <v>5</v>
      </c>
      <c r="C185" s="5">
        <v>1900</v>
      </c>
      <c r="D185" s="5">
        <v>15800</v>
      </c>
      <c r="E185" s="5">
        <f t="shared" si="8"/>
        <v>0</v>
      </c>
      <c r="F185" s="5">
        <f t="shared" si="9"/>
        <v>7.5496091651545321</v>
      </c>
      <c r="G185" s="5">
        <f t="shared" si="10"/>
        <v>56.996598546585311</v>
      </c>
      <c r="H185" s="5">
        <f t="shared" si="11"/>
        <v>9.6677652190150578</v>
      </c>
      <c r="I185" s="2"/>
      <c r="J185" s="2"/>
      <c r="K185" s="2"/>
      <c r="L185" s="2"/>
      <c r="M185" s="2"/>
      <c r="N185" s="2"/>
      <c r="O185" s="2"/>
      <c r="P185" s="2"/>
      <c r="R185" s="20">
        <v>160</v>
      </c>
      <c r="S185" s="20">
        <v>9.2537665645797507</v>
      </c>
      <c r="T185" s="20">
        <v>0.13889536419038606</v>
      </c>
      <c r="AE185" s="20">
        <v>159</v>
      </c>
      <c r="AF185" s="20">
        <v>9.2123649745874232</v>
      </c>
      <c r="AG185" s="20">
        <v>-0.11855841886719176</v>
      </c>
    </row>
    <row r="186" spans="1:33" x14ac:dyDescent="0.35">
      <c r="A186" s="4">
        <v>44</v>
      </c>
      <c r="B186" s="4" t="s">
        <v>5</v>
      </c>
      <c r="C186" s="5">
        <v>1850</v>
      </c>
      <c r="D186" s="5">
        <v>15000</v>
      </c>
      <c r="E186" s="5">
        <f t="shared" si="8"/>
        <v>0</v>
      </c>
      <c r="F186" s="5">
        <f t="shared" si="9"/>
        <v>7.5229409180723703</v>
      </c>
      <c r="G186" s="5">
        <f t="shared" si="10"/>
        <v>56.594640056807556</v>
      </c>
      <c r="H186" s="5">
        <f t="shared" si="11"/>
        <v>9.6158054800843473</v>
      </c>
      <c r="I186" s="2"/>
      <c r="J186" s="2"/>
      <c r="K186" s="2"/>
      <c r="L186" s="2"/>
      <c r="M186" s="2"/>
      <c r="N186" s="2"/>
      <c r="O186" s="2"/>
      <c r="P186" s="2"/>
      <c r="R186" s="20">
        <v>161</v>
      </c>
      <c r="S186" s="20">
        <v>9.0726626042693148</v>
      </c>
      <c r="T186" s="20">
        <v>0.12762743185336589</v>
      </c>
      <c r="AE186" s="20">
        <v>160</v>
      </c>
      <c r="AF186" s="20">
        <v>9.2123649745874232</v>
      </c>
      <c r="AG186" s="20">
        <v>0.18029695418271352</v>
      </c>
    </row>
    <row r="187" spans="1:33" x14ac:dyDescent="0.35">
      <c r="A187" s="4">
        <v>46</v>
      </c>
      <c r="B187" s="4" t="s">
        <v>5</v>
      </c>
      <c r="C187" s="5">
        <v>1100</v>
      </c>
      <c r="D187" s="5">
        <v>9650</v>
      </c>
      <c r="E187" s="5">
        <f t="shared" si="8"/>
        <v>0</v>
      </c>
      <c r="F187" s="5">
        <f t="shared" si="9"/>
        <v>7.0030654587864616</v>
      </c>
      <c r="G187" s="5">
        <f t="shared" si="10"/>
        <v>49.042925820048033</v>
      </c>
      <c r="H187" s="5">
        <f t="shared" si="11"/>
        <v>9.174713194333032</v>
      </c>
      <c r="I187" s="2"/>
      <c r="J187" s="2"/>
      <c r="K187" s="2"/>
      <c r="L187" s="2"/>
      <c r="M187" s="2"/>
      <c r="N187" s="2"/>
      <c r="O187" s="2"/>
      <c r="P187" s="2"/>
      <c r="R187" s="20">
        <v>162</v>
      </c>
      <c r="S187" s="20">
        <v>9.0458701293165333</v>
      </c>
      <c r="T187" s="20">
        <v>4.2302608685441001E-2</v>
      </c>
      <c r="AE187" s="20">
        <v>161</v>
      </c>
      <c r="AF187" s="20">
        <v>9.0894155925159481</v>
      </c>
      <c r="AG187" s="20">
        <v>0.1108744436067326</v>
      </c>
    </row>
    <row r="188" spans="1:33" x14ac:dyDescent="0.35">
      <c r="A188" s="4">
        <v>49</v>
      </c>
      <c r="B188" s="4" t="s">
        <v>5</v>
      </c>
      <c r="C188" s="5">
        <v>1400</v>
      </c>
      <c r="D188" s="5">
        <v>11400</v>
      </c>
      <c r="E188" s="5">
        <f t="shared" si="8"/>
        <v>0</v>
      </c>
      <c r="F188" s="5">
        <f t="shared" si="9"/>
        <v>7.2442275156033498</v>
      </c>
      <c r="G188" s="5">
        <f t="shared" si="10"/>
        <v>52.478832297824681</v>
      </c>
      <c r="H188" s="5">
        <f t="shared" si="11"/>
        <v>9.3413686343825866</v>
      </c>
      <c r="I188" s="2"/>
      <c r="J188" s="2"/>
      <c r="K188" s="2"/>
      <c r="L188" s="2"/>
      <c r="M188" s="2"/>
      <c r="N188" s="2"/>
      <c r="O188" s="2"/>
      <c r="P188" s="2"/>
      <c r="R188" s="20">
        <v>163</v>
      </c>
      <c r="S188" s="20">
        <v>9.5082802255192789</v>
      </c>
      <c r="T188" s="20">
        <v>0.10752525456506845</v>
      </c>
      <c r="AE188" s="20">
        <v>162</v>
      </c>
      <c r="AF188" s="20">
        <v>9.0824624618741794</v>
      </c>
      <c r="AG188" s="20">
        <v>5.7102761277949554E-3</v>
      </c>
    </row>
    <row r="189" spans="1:33" x14ac:dyDescent="0.35">
      <c r="A189" s="4">
        <v>50</v>
      </c>
      <c r="B189" s="4" t="s">
        <v>5</v>
      </c>
      <c r="C189" s="5">
        <v>1350</v>
      </c>
      <c r="D189" s="5">
        <v>11700</v>
      </c>
      <c r="E189" s="5">
        <f t="shared" si="8"/>
        <v>0</v>
      </c>
      <c r="F189" s="5">
        <f t="shared" si="9"/>
        <v>7.2078598714324755</v>
      </c>
      <c r="G189" s="5">
        <f t="shared" si="10"/>
        <v>51.953243926206582</v>
      </c>
      <c r="H189" s="5">
        <f t="shared" si="11"/>
        <v>9.3673441207858481</v>
      </c>
      <c r="I189" s="2"/>
      <c r="J189" s="2"/>
      <c r="K189" s="2"/>
      <c r="L189" s="2"/>
      <c r="M189" s="2"/>
      <c r="N189" s="2"/>
      <c r="O189" s="2"/>
      <c r="P189" s="2"/>
      <c r="R189" s="20">
        <v>164</v>
      </c>
      <c r="S189" s="20">
        <v>9.5282669245529323</v>
      </c>
      <c r="T189" s="20">
        <v>-3.2747610343086819E-2</v>
      </c>
      <c r="AE189" s="20">
        <v>163</v>
      </c>
      <c r="AF189" s="20">
        <v>9.4618278977493659</v>
      </c>
      <c r="AG189" s="20">
        <v>0.15397758233498138</v>
      </c>
    </row>
    <row r="190" spans="1:33" x14ac:dyDescent="0.35">
      <c r="A190" s="4">
        <v>51</v>
      </c>
      <c r="B190" s="4" t="s">
        <v>5</v>
      </c>
      <c r="C190" s="5">
        <v>2150</v>
      </c>
      <c r="D190" s="5">
        <v>16600</v>
      </c>
      <c r="E190" s="5">
        <f t="shared" si="8"/>
        <v>0</v>
      </c>
      <c r="F190" s="5">
        <f t="shared" si="9"/>
        <v>7.6732231211217083</v>
      </c>
      <c r="G190" s="5">
        <f t="shared" si="10"/>
        <v>58.878353066516773</v>
      </c>
      <c r="H190" s="5">
        <f t="shared" si="11"/>
        <v>9.7171579743446355</v>
      </c>
      <c r="I190" s="2"/>
      <c r="J190" s="2"/>
      <c r="K190" s="2"/>
      <c r="L190" s="2"/>
      <c r="M190" s="2"/>
      <c r="N190" s="2"/>
      <c r="O190" s="2"/>
      <c r="P190" s="2"/>
      <c r="R190" s="20">
        <v>165</v>
      </c>
      <c r="S190" s="20">
        <v>9.7567261454054037</v>
      </c>
      <c r="T190" s="20">
        <v>0.15918392712928231</v>
      </c>
      <c r="AE190" s="20">
        <v>164</v>
      </c>
      <c r="AF190" s="20">
        <v>9.4818924544509571</v>
      </c>
      <c r="AG190" s="20">
        <v>1.3626859758888443E-2</v>
      </c>
    </row>
    <row r="191" spans="1:33" x14ac:dyDescent="0.35">
      <c r="A191" s="4">
        <v>52</v>
      </c>
      <c r="B191" s="4" t="s">
        <v>5</v>
      </c>
      <c r="C191" s="5">
        <v>1450</v>
      </c>
      <c r="D191" s="5">
        <v>13700</v>
      </c>
      <c r="E191" s="5">
        <f t="shared" si="8"/>
        <v>0</v>
      </c>
      <c r="F191" s="5">
        <f t="shared" si="9"/>
        <v>7.2793188354146201</v>
      </c>
      <c r="G191" s="5">
        <f t="shared" si="10"/>
        <v>52.988482707622062</v>
      </c>
      <c r="H191" s="5">
        <f t="shared" si="11"/>
        <v>9.525151111816216</v>
      </c>
      <c r="I191" s="2"/>
      <c r="J191" s="2"/>
      <c r="K191" s="2"/>
      <c r="L191" s="2"/>
      <c r="M191" s="2"/>
      <c r="N191" s="2"/>
      <c r="O191" s="2"/>
      <c r="P191" s="2"/>
      <c r="R191" s="20">
        <v>166</v>
      </c>
      <c r="S191" s="20">
        <v>9.4213106997373171</v>
      </c>
      <c r="T191" s="20">
        <v>-7.556569075493158E-2</v>
      </c>
      <c r="AE191" s="20">
        <v>165</v>
      </c>
      <c r="AF191" s="20">
        <v>9.8257378846916694</v>
      </c>
      <c r="AG191" s="20">
        <v>9.0172187843016616E-2</v>
      </c>
    </row>
    <row r="192" spans="1:33" x14ac:dyDescent="0.35">
      <c r="A192" s="4">
        <v>53</v>
      </c>
      <c r="B192" s="4" t="s">
        <v>5</v>
      </c>
      <c r="C192" s="5">
        <v>2500</v>
      </c>
      <c r="D192" s="5">
        <v>20750</v>
      </c>
      <c r="E192" s="5">
        <f t="shared" si="8"/>
        <v>0</v>
      </c>
      <c r="F192" s="5">
        <f t="shared" si="9"/>
        <v>7.8240460108562919</v>
      </c>
      <c r="G192" s="5">
        <f t="shared" si="10"/>
        <v>61.215695979996255</v>
      </c>
      <c r="H192" s="5">
        <f t="shared" si="11"/>
        <v>9.9403015256588443</v>
      </c>
      <c r="I192" s="2"/>
      <c r="J192" s="2"/>
      <c r="K192" s="2"/>
      <c r="L192" s="2"/>
      <c r="M192" s="2"/>
      <c r="N192" s="2"/>
      <c r="O192" s="2"/>
      <c r="P192" s="2"/>
      <c r="R192" s="20">
        <v>167</v>
      </c>
      <c r="S192" s="20">
        <v>9.320370489289715</v>
      </c>
      <c r="T192" s="20">
        <v>1.6602533619833437E-2</v>
      </c>
      <c r="AE192" s="20">
        <v>166</v>
      </c>
      <c r="AF192" s="20">
        <v>9.3932835176778582</v>
      </c>
      <c r="AG192" s="20">
        <v>-4.7538508695472714E-2</v>
      </c>
    </row>
    <row r="193" spans="1:33" x14ac:dyDescent="0.35">
      <c r="A193" s="4">
        <v>55</v>
      </c>
      <c r="B193" s="4" t="s">
        <v>5</v>
      </c>
      <c r="C193" s="5">
        <v>1100</v>
      </c>
      <c r="D193" s="5">
        <v>10550</v>
      </c>
      <c r="E193" s="5">
        <f t="shared" si="8"/>
        <v>0</v>
      </c>
      <c r="F193" s="5">
        <f t="shared" si="9"/>
        <v>7.0030654587864616</v>
      </c>
      <c r="G193" s="5">
        <f t="shared" si="10"/>
        <v>49.042925820048033</v>
      </c>
      <c r="H193" s="5">
        <f t="shared" si="11"/>
        <v>9.2638811389042122</v>
      </c>
      <c r="I193" s="2"/>
      <c r="J193" s="2"/>
      <c r="K193" s="2"/>
      <c r="L193" s="2"/>
      <c r="M193" s="2"/>
      <c r="N193" s="2"/>
      <c r="O193" s="2"/>
      <c r="P193" s="2"/>
      <c r="R193" s="20">
        <v>168</v>
      </c>
      <c r="S193" s="20">
        <v>9.5846803002365686</v>
      </c>
      <c r="T193" s="20">
        <v>-7.4235335810048042E-2</v>
      </c>
      <c r="AE193" s="20">
        <v>167</v>
      </c>
      <c r="AF193" s="20">
        <v>9.3519899417377133</v>
      </c>
      <c r="AG193" s="20">
        <v>-1.5016918828164805E-2</v>
      </c>
    </row>
    <row r="194" spans="1:33" x14ac:dyDescent="0.35">
      <c r="A194" s="4">
        <v>56</v>
      </c>
      <c r="B194" s="4" t="s">
        <v>5</v>
      </c>
      <c r="C194" s="5">
        <v>2850</v>
      </c>
      <c r="D194" s="5">
        <v>25000</v>
      </c>
      <c r="E194" s="5">
        <f t="shared" si="8"/>
        <v>0</v>
      </c>
      <c r="F194" s="5">
        <f t="shared" si="9"/>
        <v>7.9550742732626958</v>
      </c>
      <c r="G194" s="5">
        <f t="shared" si="10"/>
        <v>63.283206693126004</v>
      </c>
      <c r="H194" s="5">
        <f t="shared" si="11"/>
        <v>10.126631103850338</v>
      </c>
      <c r="I194" s="2"/>
      <c r="J194" s="2"/>
      <c r="K194" s="2"/>
      <c r="L194" s="2"/>
      <c r="M194" s="2"/>
      <c r="N194" s="2"/>
      <c r="O194" s="2"/>
      <c r="P194" s="2"/>
      <c r="R194" s="20">
        <v>169</v>
      </c>
      <c r="S194" s="20">
        <v>9.4213106997373171</v>
      </c>
      <c r="T194" s="20">
        <v>2.0141393202251834E-2</v>
      </c>
      <c r="AE194" s="20">
        <v>168</v>
      </c>
      <c r="AF194" s="20">
        <v>9.5472197260512104</v>
      </c>
      <c r="AG194" s="20">
        <v>-3.6774761624689845E-2</v>
      </c>
    </row>
    <row r="195" spans="1:33" x14ac:dyDescent="0.35">
      <c r="A195" s="4">
        <v>57</v>
      </c>
      <c r="B195" s="4" t="s">
        <v>5</v>
      </c>
      <c r="C195" s="5">
        <v>1550</v>
      </c>
      <c r="D195" s="5">
        <v>14200</v>
      </c>
      <c r="E195" s="5">
        <f t="shared" ref="E195:E258" si="12">IF(B195=$E$1,1,0)</f>
        <v>0</v>
      </c>
      <c r="F195" s="5">
        <f t="shared" ref="F195:F258" si="13">LN(C195)</f>
        <v>7.3460102099132927</v>
      </c>
      <c r="G195" s="5">
        <f t="shared" ref="G195:G258" si="14">F195^2</f>
        <v>53.96386600415034</v>
      </c>
      <c r="H195" s="5">
        <f t="shared" ref="H195:H258" si="15">LN(D195)</f>
        <v>9.5609972435893518</v>
      </c>
      <c r="I195" s="2"/>
      <c r="J195" s="2"/>
      <c r="K195" s="2"/>
      <c r="L195" s="2"/>
      <c r="M195" s="2"/>
      <c r="N195" s="2"/>
      <c r="O195" s="2"/>
      <c r="P195" s="2"/>
      <c r="R195" s="20">
        <v>170</v>
      </c>
      <c r="S195" s="20">
        <v>9.7142699612699595</v>
      </c>
      <c r="T195" s="20">
        <v>-3.1543013812882492E-3</v>
      </c>
      <c r="AE195" s="20">
        <v>169</v>
      </c>
      <c r="AF195" s="20">
        <v>9.3932835176778582</v>
      </c>
      <c r="AG195" s="20">
        <v>4.81685752617107E-2</v>
      </c>
    </row>
    <row r="196" spans="1:33" x14ac:dyDescent="0.35">
      <c r="A196" s="4">
        <v>59</v>
      </c>
      <c r="B196" s="4" t="s">
        <v>5</v>
      </c>
      <c r="C196" s="5">
        <v>1350</v>
      </c>
      <c r="D196" s="5">
        <v>12700</v>
      </c>
      <c r="E196" s="5">
        <f t="shared" si="12"/>
        <v>0</v>
      </c>
      <c r="F196" s="5">
        <f t="shared" si="13"/>
        <v>7.2078598714324755</v>
      </c>
      <c r="G196" s="5">
        <f t="shared" si="14"/>
        <v>51.953243926206582</v>
      </c>
      <c r="H196" s="5">
        <f t="shared" si="15"/>
        <v>9.449357272446683</v>
      </c>
      <c r="I196" s="3"/>
      <c r="J196" s="2"/>
      <c r="K196" s="2"/>
      <c r="L196" s="2"/>
      <c r="M196" s="2"/>
      <c r="N196" s="2"/>
      <c r="O196" s="2"/>
      <c r="P196" s="2"/>
      <c r="R196" s="20">
        <v>171</v>
      </c>
      <c r="S196" s="20">
        <v>9.6196630853375922</v>
      </c>
      <c r="T196" s="20">
        <v>-3.7759156928926174E-2</v>
      </c>
      <c r="AE196" s="20">
        <v>170</v>
      </c>
      <c r="AF196" s="20">
        <v>9.7459088188996716</v>
      </c>
      <c r="AG196" s="20">
        <v>-3.4793159011000441E-2</v>
      </c>
    </row>
    <row r="197" spans="1:33" x14ac:dyDescent="0.35">
      <c r="A197" s="4">
        <v>61</v>
      </c>
      <c r="B197" s="4" t="s">
        <v>5</v>
      </c>
      <c r="C197" s="5">
        <v>1900</v>
      </c>
      <c r="D197" s="5">
        <v>17750</v>
      </c>
      <c r="E197" s="5">
        <f t="shared" si="12"/>
        <v>0</v>
      </c>
      <c r="F197" s="5">
        <f t="shared" si="13"/>
        <v>7.5496091651545321</v>
      </c>
      <c r="G197" s="5">
        <f t="shared" si="14"/>
        <v>56.996598546585311</v>
      </c>
      <c r="H197" s="5">
        <f t="shared" si="15"/>
        <v>9.7841407949035624</v>
      </c>
      <c r="I197" s="3"/>
      <c r="J197" s="2"/>
      <c r="K197" s="2"/>
      <c r="L197" s="2"/>
      <c r="M197" s="2"/>
      <c r="N197" s="2"/>
      <c r="O197" s="2"/>
      <c r="P197" s="2"/>
      <c r="R197" s="20">
        <v>172</v>
      </c>
      <c r="S197" s="20">
        <v>9.6196630853375922</v>
      </c>
      <c r="T197" s="20">
        <v>-3.7759156928926174E-2</v>
      </c>
      <c r="AE197" s="20">
        <v>171</v>
      </c>
      <c r="AF197" s="20">
        <v>9.594179756404202</v>
      </c>
      <c r="AG197" s="20">
        <v>-1.2275827995535948E-2</v>
      </c>
    </row>
    <row r="198" spans="1:33" x14ac:dyDescent="0.35">
      <c r="A198" s="4">
        <v>62</v>
      </c>
      <c r="B198" s="4" t="s">
        <v>5</v>
      </c>
      <c r="C198" s="5">
        <v>1950</v>
      </c>
      <c r="D198" s="5">
        <v>15300</v>
      </c>
      <c r="E198" s="5">
        <f t="shared" si="12"/>
        <v>0</v>
      </c>
      <c r="F198" s="5">
        <f t="shared" si="13"/>
        <v>7.5755846515577927</v>
      </c>
      <c r="G198" s="5">
        <f t="shared" si="14"/>
        <v>57.389482812918004</v>
      </c>
      <c r="H198" s="5">
        <f t="shared" si="15"/>
        <v>9.6356081073805271</v>
      </c>
      <c r="I198" s="3"/>
      <c r="J198" s="2"/>
      <c r="K198" s="2"/>
      <c r="L198" s="2"/>
      <c r="M198" s="2"/>
      <c r="N198" s="2"/>
      <c r="O198" s="2"/>
      <c r="P198" s="2"/>
      <c r="R198" s="20">
        <v>173</v>
      </c>
      <c r="S198" s="20">
        <v>9.4876381093091453</v>
      </c>
      <c r="T198" s="20">
        <v>0.1214783826244048</v>
      </c>
      <c r="AE198" s="20">
        <v>172</v>
      </c>
      <c r="AF198" s="20">
        <v>9.594179756404202</v>
      </c>
      <c r="AG198" s="20">
        <v>-1.2275827995535948E-2</v>
      </c>
    </row>
    <row r="199" spans="1:33" x14ac:dyDescent="0.35">
      <c r="A199" s="4">
        <v>63</v>
      </c>
      <c r="B199" s="4" t="s">
        <v>5</v>
      </c>
      <c r="C199" s="5">
        <v>1500</v>
      </c>
      <c r="D199" s="5">
        <v>12700</v>
      </c>
      <c r="E199" s="5">
        <f t="shared" si="12"/>
        <v>0</v>
      </c>
      <c r="F199" s="5">
        <f t="shared" si="13"/>
        <v>7.3132203870903014</v>
      </c>
      <c r="G199" s="5">
        <f t="shared" si="14"/>
        <v>53.483192430153217</v>
      </c>
      <c r="H199" s="5">
        <f t="shared" si="15"/>
        <v>9.449357272446683</v>
      </c>
      <c r="I199" s="3"/>
      <c r="J199" s="2"/>
      <c r="K199" s="2"/>
      <c r="L199" s="2"/>
      <c r="M199" s="2"/>
      <c r="N199" s="2"/>
      <c r="O199" s="2"/>
      <c r="P199" s="2"/>
      <c r="R199" s="20">
        <v>174</v>
      </c>
      <c r="S199" s="20">
        <v>9.6196630853375922</v>
      </c>
      <c r="T199" s="20">
        <v>-0.12414377112774666</v>
      </c>
      <c r="AE199" s="20">
        <v>173</v>
      </c>
      <c r="AF199" s="20">
        <v>9.4427971320212407</v>
      </c>
      <c r="AG199" s="20">
        <v>0.16631935991230939</v>
      </c>
    </row>
    <row r="200" spans="1:33" x14ac:dyDescent="0.35">
      <c r="A200" s="4">
        <v>64</v>
      </c>
      <c r="B200" s="4" t="s">
        <v>5</v>
      </c>
      <c r="C200" s="5">
        <v>1950</v>
      </c>
      <c r="D200" s="5">
        <v>15100</v>
      </c>
      <c r="E200" s="5">
        <f t="shared" si="12"/>
        <v>0</v>
      </c>
      <c r="F200" s="5">
        <f t="shared" si="13"/>
        <v>7.5755846515577927</v>
      </c>
      <c r="G200" s="5">
        <f t="shared" si="14"/>
        <v>57.389482812918004</v>
      </c>
      <c r="H200" s="5">
        <f t="shared" si="15"/>
        <v>9.6224500228030152</v>
      </c>
      <c r="I200" s="3"/>
      <c r="J200" s="2"/>
      <c r="K200" s="2"/>
      <c r="L200" s="2"/>
      <c r="M200" s="2"/>
      <c r="N200" s="2"/>
      <c r="O200" s="2"/>
      <c r="P200" s="2"/>
      <c r="R200" s="20">
        <v>175</v>
      </c>
      <c r="S200" s="20">
        <v>9.5476385496332679</v>
      </c>
      <c r="T200" s="20">
        <v>-5.9666441058805475E-2</v>
      </c>
      <c r="AE200" s="20">
        <v>174</v>
      </c>
      <c r="AF200" s="20">
        <v>9.594179756404202</v>
      </c>
      <c r="AG200" s="20">
        <v>-9.8660442194356435E-2</v>
      </c>
    </row>
    <row r="201" spans="1:33" x14ac:dyDescent="0.35">
      <c r="A201" s="4">
        <v>65</v>
      </c>
      <c r="B201" s="4" t="s">
        <v>5</v>
      </c>
      <c r="C201" s="5">
        <v>1650</v>
      </c>
      <c r="D201" s="5">
        <v>14600</v>
      </c>
      <c r="E201" s="5">
        <f t="shared" si="12"/>
        <v>0</v>
      </c>
      <c r="F201" s="5">
        <f t="shared" si="13"/>
        <v>7.4085305668946262</v>
      </c>
      <c r="G201" s="5">
        <f t="shared" si="14"/>
        <v>54.88632516061201</v>
      </c>
      <c r="H201" s="5">
        <f t="shared" si="15"/>
        <v>9.5887768076964282</v>
      </c>
      <c r="I201" s="3"/>
      <c r="J201" s="2"/>
      <c r="K201" s="2"/>
      <c r="L201" s="2"/>
      <c r="M201" s="2"/>
      <c r="N201" s="2"/>
      <c r="O201" s="2"/>
      <c r="P201" s="2"/>
      <c r="R201" s="20">
        <v>176</v>
      </c>
      <c r="S201" s="20">
        <v>9.6842867641235362</v>
      </c>
      <c r="T201" s="20">
        <v>8.5669395788070091E-2</v>
      </c>
      <c r="AE201" s="20">
        <v>175</v>
      </c>
      <c r="AF201" s="20">
        <v>9.5028775306737998</v>
      </c>
      <c r="AG201" s="20">
        <v>-1.4905422099337429E-2</v>
      </c>
    </row>
    <row r="202" spans="1:33" x14ac:dyDescent="0.35">
      <c r="A202" s="4">
        <v>66</v>
      </c>
      <c r="B202" s="4" t="s">
        <v>5</v>
      </c>
      <c r="C202" s="5">
        <v>1800</v>
      </c>
      <c r="D202" s="5">
        <v>13300</v>
      </c>
      <c r="E202" s="5">
        <f t="shared" si="12"/>
        <v>0</v>
      </c>
      <c r="F202" s="5">
        <f t="shared" si="13"/>
        <v>7.4955419438842563</v>
      </c>
      <c r="G202" s="5">
        <f t="shared" si="14"/>
        <v>56.183149032528178</v>
      </c>
      <c r="H202" s="5">
        <f t="shared" si="15"/>
        <v>9.4955193142098455</v>
      </c>
      <c r="I202" s="3"/>
      <c r="J202" s="2"/>
      <c r="K202" s="2"/>
      <c r="L202" s="2"/>
      <c r="M202" s="2"/>
      <c r="N202" s="2"/>
      <c r="O202" s="2"/>
      <c r="P202" s="2"/>
      <c r="R202" s="20">
        <v>177</v>
      </c>
      <c r="S202" s="20">
        <v>9.80921721468623</v>
      </c>
      <c r="T202" s="20">
        <v>0.17815182183059974</v>
      </c>
      <c r="AE202" s="20">
        <v>176</v>
      </c>
      <c r="AF202" s="20">
        <v>9.6939136333968889</v>
      </c>
      <c r="AG202" s="20">
        <v>7.6042526514717323E-2</v>
      </c>
    </row>
    <row r="203" spans="1:33" x14ac:dyDescent="0.35">
      <c r="A203" s="4">
        <v>70</v>
      </c>
      <c r="B203" s="4" t="s">
        <v>5</v>
      </c>
      <c r="C203" s="5">
        <v>1450</v>
      </c>
      <c r="D203" s="5">
        <v>12100</v>
      </c>
      <c r="E203" s="5">
        <f t="shared" si="12"/>
        <v>0</v>
      </c>
      <c r="F203" s="5">
        <f t="shared" si="13"/>
        <v>7.2793188354146201</v>
      </c>
      <c r="G203" s="5">
        <f t="shared" si="14"/>
        <v>52.988482707622062</v>
      </c>
      <c r="H203" s="5">
        <f t="shared" si="15"/>
        <v>9.4009607315848331</v>
      </c>
      <c r="I203" s="3"/>
      <c r="J203" s="2"/>
      <c r="K203" s="2"/>
      <c r="L203" s="2"/>
      <c r="M203" s="2"/>
      <c r="N203" s="2"/>
      <c r="O203" s="2"/>
      <c r="P203" s="2"/>
      <c r="R203" s="20">
        <v>178</v>
      </c>
      <c r="S203" s="20">
        <v>9.7964990419025959</v>
      </c>
      <c r="T203" s="20">
        <v>9.4409728426672501E-2</v>
      </c>
      <c r="AE203" s="20">
        <v>177</v>
      </c>
      <c r="AF203" s="20">
        <v>9.9344887674716418</v>
      </c>
      <c r="AG203" s="20">
        <v>5.2880269045187944E-2</v>
      </c>
    </row>
    <row r="204" spans="1:33" x14ac:dyDescent="0.35">
      <c r="A204" s="4">
        <v>73</v>
      </c>
      <c r="B204" s="4" t="s">
        <v>5</v>
      </c>
      <c r="C204" s="5">
        <v>2100</v>
      </c>
      <c r="D204" s="5">
        <v>15500</v>
      </c>
      <c r="E204" s="5">
        <f t="shared" si="12"/>
        <v>0</v>
      </c>
      <c r="F204" s="5">
        <f t="shared" si="13"/>
        <v>7.6496926237115144</v>
      </c>
      <c r="G204" s="5">
        <f t="shared" si="14"/>
        <v>58.51779723726635</v>
      </c>
      <c r="H204" s="5">
        <f t="shared" si="15"/>
        <v>9.6485953029073386</v>
      </c>
      <c r="I204" s="3"/>
      <c r="J204" s="2"/>
      <c r="K204" s="2"/>
      <c r="L204" s="2"/>
      <c r="M204" s="2"/>
      <c r="N204" s="2"/>
      <c r="O204" s="2"/>
      <c r="P204" s="2"/>
      <c r="R204" s="20">
        <v>179</v>
      </c>
      <c r="S204" s="20">
        <v>9.6687420696195812</v>
      </c>
      <c r="T204" s="20">
        <v>0.12938496725872106</v>
      </c>
      <c r="AE204" s="20">
        <v>178</v>
      </c>
      <c r="AF204" s="20">
        <v>9.9071189031746698</v>
      </c>
      <c r="AG204" s="20">
        <v>-1.6210132845401404E-2</v>
      </c>
    </row>
    <row r="205" spans="1:33" x14ac:dyDescent="0.35">
      <c r="A205" s="4">
        <v>74</v>
      </c>
      <c r="B205" s="4" t="s">
        <v>5</v>
      </c>
      <c r="C205" s="5">
        <v>2350</v>
      </c>
      <c r="D205" s="5">
        <v>19500</v>
      </c>
      <c r="E205" s="5">
        <f t="shared" si="12"/>
        <v>0</v>
      </c>
      <c r="F205" s="5">
        <f t="shared" si="13"/>
        <v>7.7621706071382048</v>
      </c>
      <c r="G205" s="5">
        <f t="shared" si="14"/>
        <v>60.251292534320285</v>
      </c>
      <c r="H205" s="5">
        <f t="shared" si="15"/>
        <v>9.8781697445518386</v>
      </c>
      <c r="I205" s="3"/>
      <c r="J205" s="2"/>
      <c r="K205" s="2"/>
      <c r="L205" s="2"/>
      <c r="M205" s="2"/>
      <c r="N205" s="2"/>
      <c r="O205" s="2"/>
      <c r="P205" s="2"/>
      <c r="R205" s="20">
        <v>180</v>
      </c>
      <c r="S205" s="20">
        <v>9.7142699612699595</v>
      </c>
      <c r="T205" s="20">
        <v>-2.1503440049484013E-2</v>
      </c>
      <c r="AE205" s="20">
        <v>179</v>
      </c>
      <c r="AF205" s="20">
        <v>9.6683845054102164</v>
      </c>
      <c r="AG205" s="20">
        <v>0.12974253146808579</v>
      </c>
    </row>
    <row r="206" spans="1:33" x14ac:dyDescent="0.35">
      <c r="A206" s="4">
        <v>76</v>
      </c>
      <c r="B206" s="4" t="s">
        <v>5</v>
      </c>
      <c r="C206" s="5">
        <v>1400</v>
      </c>
      <c r="D206" s="5">
        <v>12400</v>
      </c>
      <c r="E206" s="5">
        <f t="shared" si="12"/>
        <v>0</v>
      </c>
      <c r="F206" s="5">
        <f t="shared" si="13"/>
        <v>7.2442275156033498</v>
      </c>
      <c r="G206" s="5">
        <f t="shared" si="14"/>
        <v>52.478832297824681</v>
      </c>
      <c r="H206" s="5">
        <f t="shared" si="15"/>
        <v>9.425451751593128</v>
      </c>
      <c r="I206" s="3"/>
      <c r="J206" s="2"/>
      <c r="K206" s="2"/>
      <c r="L206" s="2"/>
      <c r="M206" s="2"/>
      <c r="N206" s="2"/>
      <c r="O206" s="2"/>
      <c r="P206" s="2"/>
      <c r="R206" s="20">
        <v>181</v>
      </c>
      <c r="S206" s="20">
        <v>9.1660590039320624</v>
      </c>
      <c r="T206" s="20">
        <v>0.13045906428517284</v>
      </c>
      <c r="AE206" s="20">
        <v>180</v>
      </c>
      <c r="AF206" s="20">
        <v>9.7459088188996716</v>
      </c>
      <c r="AG206" s="20">
        <v>-5.3142297679196204E-2</v>
      </c>
    </row>
    <row r="207" spans="1:33" x14ac:dyDescent="0.35">
      <c r="A207" s="4">
        <v>77</v>
      </c>
      <c r="B207" s="4" t="s">
        <v>5</v>
      </c>
      <c r="C207" s="5">
        <v>1700</v>
      </c>
      <c r="D207" s="5">
        <v>14700</v>
      </c>
      <c r="E207" s="5">
        <f t="shared" si="12"/>
        <v>0</v>
      </c>
      <c r="F207" s="5">
        <f t="shared" si="13"/>
        <v>7.4383835300443071</v>
      </c>
      <c r="G207" s="5">
        <f t="shared" si="14"/>
        <v>55.329549540034407</v>
      </c>
      <c r="H207" s="5">
        <f t="shared" si="15"/>
        <v>9.5956027727668278</v>
      </c>
      <c r="I207" s="3"/>
      <c r="J207" s="3"/>
      <c r="K207" s="3"/>
      <c r="L207" s="3"/>
      <c r="M207" s="3"/>
      <c r="N207" s="3"/>
      <c r="O207" s="3"/>
      <c r="P207" s="3"/>
      <c r="R207" s="20">
        <v>182</v>
      </c>
      <c r="S207" s="20">
        <v>9.5664318300324673</v>
      </c>
      <c r="T207" s="20">
        <v>-0.12497973709289845</v>
      </c>
      <c r="AE207" s="20">
        <v>181</v>
      </c>
      <c r="AF207" s="20">
        <v>9.3683170753245406</v>
      </c>
      <c r="AG207" s="20">
        <v>-7.1799007107305357E-2</v>
      </c>
    </row>
    <row r="208" spans="1:33" x14ac:dyDescent="0.35">
      <c r="A208" s="4">
        <v>78</v>
      </c>
      <c r="B208" s="4" t="s">
        <v>5</v>
      </c>
      <c r="C208" s="5">
        <v>1150</v>
      </c>
      <c r="D208" s="5">
        <v>9450</v>
      </c>
      <c r="E208" s="5">
        <f t="shared" si="12"/>
        <v>0</v>
      </c>
      <c r="F208" s="5">
        <f t="shared" si="13"/>
        <v>7.0475172213572961</v>
      </c>
      <c r="G208" s="5">
        <f t="shared" si="14"/>
        <v>49.667498985327661</v>
      </c>
      <c r="H208" s="5">
        <f t="shared" si="15"/>
        <v>9.153770020487789</v>
      </c>
      <c r="I208" s="3"/>
      <c r="J208" s="3"/>
      <c r="K208" s="3"/>
      <c r="L208" s="3"/>
      <c r="M208" s="3"/>
      <c r="N208" s="3"/>
      <c r="O208" s="3"/>
      <c r="P208" s="3"/>
      <c r="R208" s="20">
        <v>183</v>
      </c>
      <c r="S208" s="20">
        <v>9.6364514973507394</v>
      </c>
      <c r="T208" s="20">
        <v>-7.5454253761387591E-2</v>
      </c>
      <c r="AE208" s="20">
        <v>182</v>
      </c>
      <c r="AF208" s="20">
        <v>9.5246829222012295</v>
      </c>
      <c r="AG208" s="20">
        <v>-8.3230829261660588E-2</v>
      </c>
    </row>
    <row r="209" spans="1:33" x14ac:dyDescent="0.35">
      <c r="A209" s="4">
        <v>79</v>
      </c>
      <c r="B209" s="4" t="s">
        <v>5</v>
      </c>
      <c r="C209" s="5">
        <v>1250</v>
      </c>
      <c r="D209" s="5">
        <v>12500</v>
      </c>
      <c r="E209" s="5">
        <f t="shared" si="12"/>
        <v>0</v>
      </c>
      <c r="F209" s="5">
        <f t="shared" si="13"/>
        <v>7.1308988302963465</v>
      </c>
      <c r="G209" s="5">
        <f t="shared" si="14"/>
        <v>50.849718127921804</v>
      </c>
      <c r="H209" s="5">
        <f t="shared" si="15"/>
        <v>9.4334839232903924</v>
      </c>
      <c r="I209" s="3"/>
      <c r="J209" s="3"/>
      <c r="K209" s="3"/>
      <c r="L209" s="3"/>
      <c r="M209" s="3"/>
      <c r="N209" s="3"/>
      <c r="O209" s="3"/>
      <c r="P209" s="3"/>
      <c r="R209" s="20">
        <v>184</v>
      </c>
      <c r="S209" s="20">
        <v>9.6364514973507394</v>
      </c>
      <c r="T209" s="20">
        <v>3.131372166431845E-2</v>
      </c>
      <c r="AE209" s="20">
        <v>183</v>
      </c>
      <c r="AF209" s="20">
        <v>9.6184693767319587</v>
      </c>
      <c r="AG209" s="20">
        <v>-5.7472133142606907E-2</v>
      </c>
    </row>
    <row r="210" spans="1:33" x14ac:dyDescent="0.35">
      <c r="A210" s="4">
        <v>83</v>
      </c>
      <c r="B210" s="4" t="s">
        <v>5</v>
      </c>
      <c r="C210" s="5">
        <v>1800</v>
      </c>
      <c r="D210" s="5">
        <v>14900</v>
      </c>
      <c r="E210" s="5">
        <f t="shared" si="12"/>
        <v>0</v>
      </c>
      <c r="F210" s="5">
        <f t="shared" si="13"/>
        <v>7.4955419438842563</v>
      </c>
      <c r="G210" s="5">
        <f t="shared" si="14"/>
        <v>56.183149032528178</v>
      </c>
      <c r="H210" s="5">
        <f t="shared" si="15"/>
        <v>9.6091164919335501</v>
      </c>
      <c r="I210" s="3"/>
      <c r="J210" s="3"/>
      <c r="K210" s="3"/>
      <c r="L210" s="3"/>
      <c r="M210" s="3"/>
      <c r="N210" s="3"/>
      <c r="O210" s="3"/>
      <c r="P210" s="3"/>
      <c r="R210" s="20">
        <v>185</v>
      </c>
      <c r="S210" s="20">
        <v>9.6196630853375922</v>
      </c>
      <c r="T210" s="20">
        <v>-3.8576052532448557E-3</v>
      </c>
      <c r="AE210" s="20">
        <v>184</v>
      </c>
      <c r="AF210" s="20">
        <v>9.6184693767319587</v>
      </c>
      <c r="AG210" s="20">
        <v>4.9295842283099134E-2</v>
      </c>
    </row>
    <row r="211" spans="1:33" x14ac:dyDescent="0.35">
      <c r="A211" s="4">
        <v>85</v>
      </c>
      <c r="B211" s="4" t="s">
        <v>5</v>
      </c>
      <c r="C211" s="5">
        <v>1650</v>
      </c>
      <c r="D211" s="5">
        <v>13500</v>
      </c>
      <c r="E211" s="5">
        <f t="shared" si="12"/>
        <v>0</v>
      </c>
      <c r="F211" s="5">
        <f t="shared" si="13"/>
        <v>7.4085305668946262</v>
      </c>
      <c r="G211" s="5">
        <f t="shared" si="14"/>
        <v>54.88632516061201</v>
      </c>
      <c r="H211" s="5">
        <f t="shared" si="15"/>
        <v>9.5104449644265205</v>
      </c>
      <c r="I211" s="3"/>
      <c r="J211" s="3"/>
      <c r="K211" s="3"/>
      <c r="L211" s="3"/>
      <c r="M211" s="3"/>
      <c r="N211" s="3"/>
      <c r="O211" s="3"/>
      <c r="P211" s="3"/>
      <c r="R211" s="20">
        <v>186</v>
      </c>
      <c r="S211" s="20">
        <v>9.2923868538280132</v>
      </c>
      <c r="T211" s="20">
        <v>-0.11767365949498121</v>
      </c>
      <c r="AE211" s="20">
        <v>185</v>
      </c>
      <c r="AF211" s="20">
        <v>9.594179756404202</v>
      </c>
      <c r="AG211" s="20">
        <v>2.162572368014537E-2</v>
      </c>
    </row>
    <row r="212" spans="1:33" x14ac:dyDescent="0.35">
      <c r="A212" s="4">
        <v>86</v>
      </c>
      <c r="B212" s="4" t="s">
        <v>5</v>
      </c>
      <c r="C212" s="5">
        <v>2050</v>
      </c>
      <c r="D212" s="5">
        <v>17750</v>
      </c>
      <c r="E212" s="5">
        <f t="shared" si="12"/>
        <v>0</v>
      </c>
      <c r="F212" s="5">
        <f t="shared" si="13"/>
        <v>7.6255950721324535</v>
      </c>
      <c r="G212" s="5">
        <f t="shared" si="14"/>
        <v>58.14970020413076</v>
      </c>
      <c r="H212" s="5">
        <f t="shared" si="15"/>
        <v>9.7841407949035624</v>
      </c>
      <c r="I212" s="3"/>
      <c r="J212" s="3"/>
      <c r="K212" s="3"/>
      <c r="L212" s="3"/>
      <c r="M212" s="3"/>
      <c r="N212" s="3"/>
      <c r="O212" s="3"/>
      <c r="P212" s="3"/>
      <c r="R212" s="20">
        <v>187</v>
      </c>
      <c r="S212" s="20">
        <v>9.4442051551699198</v>
      </c>
      <c r="T212" s="20">
        <v>-0.10283652078733319</v>
      </c>
      <c r="AE212" s="20">
        <v>186</v>
      </c>
      <c r="AF212" s="20">
        <v>9.3478197300970649</v>
      </c>
      <c r="AG212" s="20">
        <v>-0.1731065357640329</v>
      </c>
    </row>
    <row r="213" spans="1:33" x14ac:dyDescent="0.35">
      <c r="A213" s="4">
        <v>87</v>
      </c>
      <c r="B213" s="4" t="s">
        <v>5</v>
      </c>
      <c r="C213" s="5">
        <v>2400</v>
      </c>
      <c r="D213" s="5">
        <v>20000</v>
      </c>
      <c r="E213" s="5">
        <f t="shared" si="12"/>
        <v>0</v>
      </c>
      <c r="F213" s="5">
        <f t="shared" si="13"/>
        <v>7.7832240163360371</v>
      </c>
      <c r="G213" s="5">
        <f t="shared" si="14"/>
        <v>60.578576088470072</v>
      </c>
      <c r="H213" s="5">
        <f t="shared" si="15"/>
        <v>9.9034875525361272</v>
      </c>
      <c r="I213" s="3"/>
      <c r="J213" s="3"/>
      <c r="K213" s="3"/>
      <c r="L213" s="3"/>
      <c r="M213" s="3"/>
      <c r="N213" s="3"/>
      <c r="O213" s="3"/>
      <c r="P213" s="3"/>
      <c r="R213" s="20">
        <v>188</v>
      </c>
      <c r="S213" s="20">
        <v>9.4213106997373171</v>
      </c>
      <c r="T213" s="20">
        <v>-5.3966578951468946E-2</v>
      </c>
      <c r="AE213" s="20">
        <v>187</v>
      </c>
      <c r="AF213" s="20">
        <v>9.408368439773632</v>
      </c>
      <c r="AG213" s="20">
        <v>-6.6999805391045442E-2</v>
      </c>
    </row>
    <row r="214" spans="1:33" x14ac:dyDescent="0.35">
      <c r="A214" s="4">
        <v>89</v>
      </c>
      <c r="B214" s="4" t="s">
        <v>5</v>
      </c>
      <c r="C214" s="5">
        <v>1050</v>
      </c>
      <c r="D214" s="5">
        <v>10400</v>
      </c>
      <c r="E214" s="5">
        <f t="shared" si="12"/>
        <v>0</v>
      </c>
      <c r="F214" s="5">
        <f t="shared" si="13"/>
        <v>6.956545443151569</v>
      </c>
      <c r="G214" s="5">
        <f t="shared" si="14"/>
        <v>48.393524502632857</v>
      </c>
      <c r="H214" s="5">
        <f t="shared" si="15"/>
        <v>9.2495610851294643</v>
      </c>
      <c r="I214" s="3"/>
      <c r="J214" s="3"/>
      <c r="K214" s="3"/>
      <c r="L214" s="3"/>
      <c r="M214" s="3"/>
      <c r="N214" s="3"/>
      <c r="O214" s="3"/>
      <c r="P214" s="3"/>
      <c r="R214" s="20">
        <v>189</v>
      </c>
      <c r="S214" s="20">
        <v>9.7142699612699595</v>
      </c>
      <c r="T214" s="20">
        <v>2.8880130746760102E-3</v>
      </c>
      <c r="AE214" s="20">
        <v>188</v>
      </c>
      <c r="AF214" s="20">
        <v>9.3932835176778582</v>
      </c>
      <c r="AG214" s="20">
        <v>-2.593939689201008E-2</v>
      </c>
    </row>
    <row r="215" spans="1:33" x14ac:dyDescent="0.35">
      <c r="A215" s="4">
        <v>91</v>
      </c>
      <c r="B215" s="4" t="s">
        <v>5</v>
      </c>
      <c r="C215" s="5">
        <v>1300</v>
      </c>
      <c r="D215" s="5">
        <v>12100</v>
      </c>
      <c r="E215" s="5">
        <f t="shared" si="12"/>
        <v>0</v>
      </c>
      <c r="F215" s="5">
        <f t="shared" si="13"/>
        <v>7.1701195434496281</v>
      </c>
      <c r="G215" s="5">
        <f t="shared" si="14"/>
        <v>51.410614267358305</v>
      </c>
      <c r="H215" s="5">
        <f t="shared" si="15"/>
        <v>9.4009607315848331</v>
      </c>
      <c r="I215" s="3"/>
      <c r="J215" s="3"/>
      <c r="K215" s="3"/>
      <c r="L215" s="3"/>
      <c r="M215" s="3"/>
      <c r="N215" s="3"/>
      <c r="O215" s="3"/>
      <c r="P215" s="3"/>
      <c r="R215" s="20">
        <v>190</v>
      </c>
      <c r="S215" s="20">
        <v>9.4662961285009253</v>
      </c>
      <c r="T215" s="20">
        <v>5.885498331529071E-2</v>
      </c>
      <c r="AE215" s="20">
        <v>189</v>
      </c>
      <c r="AF215" s="20">
        <v>9.7459088188996716</v>
      </c>
      <c r="AG215" s="20">
        <v>-2.8750844555036181E-2</v>
      </c>
    </row>
    <row r="216" spans="1:33" x14ac:dyDescent="0.35">
      <c r="A216" s="4">
        <v>92</v>
      </c>
      <c r="B216" s="4" t="s">
        <v>5</v>
      </c>
      <c r="C216" s="5">
        <v>1750</v>
      </c>
      <c r="D216" s="5">
        <v>12400</v>
      </c>
      <c r="E216" s="5">
        <f t="shared" si="12"/>
        <v>0</v>
      </c>
      <c r="F216" s="5">
        <f t="shared" si="13"/>
        <v>7.4673710669175595</v>
      </c>
      <c r="G216" s="5">
        <f t="shared" si="14"/>
        <v>55.761630651037493</v>
      </c>
      <c r="H216" s="5">
        <f t="shared" si="15"/>
        <v>9.425451751593128</v>
      </c>
      <c r="I216" s="3"/>
      <c r="J216" s="3"/>
      <c r="K216" s="3"/>
      <c r="L216" s="3"/>
      <c r="M216" s="3"/>
      <c r="N216" s="3"/>
      <c r="O216" s="3"/>
      <c r="P216" s="3"/>
      <c r="R216" s="20">
        <v>191</v>
      </c>
      <c r="S216" s="20">
        <v>9.80921721468623</v>
      </c>
      <c r="T216" s="20">
        <v>0.1310843109726143</v>
      </c>
      <c r="AE216" s="20">
        <v>190</v>
      </c>
      <c r="AF216" s="20">
        <v>9.424928600524737</v>
      </c>
      <c r="AG216" s="20">
        <v>0.10022251129147897</v>
      </c>
    </row>
    <row r="217" spans="1:33" x14ac:dyDescent="0.35">
      <c r="A217" s="4">
        <v>93</v>
      </c>
      <c r="B217" s="4" t="s">
        <v>5</v>
      </c>
      <c r="C217" s="5">
        <v>2050</v>
      </c>
      <c r="D217" s="5">
        <v>15500</v>
      </c>
      <c r="E217" s="5">
        <f t="shared" si="12"/>
        <v>0</v>
      </c>
      <c r="F217" s="5">
        <f t="shared" si="13"/>
        <v>7.6255950721324535</v>
      </c>
      <c r="G217" s="5">
        <f t="shared" si="14"/>
        <v>58.14970020413076</v>
      </c>
      <c r="H217" s="5">
        <f t="shared" si="15"/>
        <v>9.6485953029073386</v>
      </c>
      <c r="I217" s="3"/>
      <c r="J217" s="3"/>
      <c r="K217" s="3"/>
      <c r="L217" s="3"/>
      <c r="M217" s="3"/>
      <c r="N217" s="3"/>
      <c r="O217" s="3"/>
      <c r="P217" s="3"/>
      <c r="R217" s="20">
        <v>192</v>
      </c>
      <c r="S217" s="20">
        <v>9.2923868538280132</v>
      </c>
      <c r="T217" s="20">
        <v>-2.8505714923801051E-2</v>
      </c>
      <c r="AE217" s="20">
        <v>191</v>
      </c>
      <c r="AF217" s="20">
        <v>9.9344887674716418</v>
      </c>
      <c r="AG217" s="20">
        <v>5.8127581872025047E-3</v>
      </c>
    </row>
    <row r="218" spans="1:33" x14ac:dyDescent="0.35">
      <c r="A218" s="4">
        <v>95</v>
      </c>
      <c r="B218" s="4" t="s">
        <v>5</v>
      </c>
      <c r="C218" s="5">
        <v>1450</v>
      </c>
      <c r="D218" s="5">
        <v>12100</v>
      </c>
      <c r="E218" s="5">
        <f t="shared" si="12"/>
        <v>0</v>
      </c>
      <c r="F218" s="5">
        <f t="shared" si="13"/>
        <v>7.2793188354146201</v>
      </c>
      <c r="G218" s="5">
        <f t="shared" si="14"/>
        <v>52.988482707622062</v>
      </c>
      <c r="H218" s="5">
        <f t="shared" si="15"/>
        <v>9.4009607315848331</v>
      </c>
      <c r="I218" s="3"/>
      <c r="J218" s="3"/>
      <c r="K218" s="3"/>
      <c r="L218" s="3"/>
      <c r="M218" s="3"/>
      <c r="N218" s="3"/>
      <c r="O218" s="3"/>
      <c r="P218" s="3"/>
      <c r="R218" s="20">
        <v>193</v>
      </c>
      <c r="S218" s="20">
        <v>9.891703193155994</v>
      </c>
      <c r="T218" s="20">
        <v>0.23492791069434382</v>
      </c>
      <c r="AE218" s="20">
        <v>192</v>
      </c>
      <c r="AF218" s="20">
        <v>9.3478197300970649</v>
      </c>
      <c r="AG218" s="20">
        <v>-8.3938591192852741E-2</v>
      </c>
    </row>
    <row r="219" spans="1:33" x14ac:dyDescent="0.35">
      <c r="A219" s="4">
        <v>96</v>
      </c>
      <c r="B219" s="4" t="s">
        <v>5</v>
      </c>
      <c r="C219" s="5">
        <v>2450</v>
      </c>
      <c r="D219" s="5">
        <v>20000</v>
      </c>
      <c r="E219" s="5">
        <f t="shared" si="12"/>
        <v>0</v>
      </c>
      <c r="F219" s="5">
        <f t="shared" si="13"/>
        <v>7.8038433035387724</v>
      </c>
      <c r="G219" s="5">
        <f t="shared" si="14"/>
        <v>60.899970306186944</v>
      </c>
      <c r="H219" s="5">
        <f t="shared" si="15"/>
        <v>9.9034875525361272</v>
      </c>
      <c r="I219" s="3"/>
      <c r="J219" s="3"/>
      <c r="K219" s="3"/>
      <c r="L219" s="3"/>
      <c r="M219" s="3"/>
      <c r="N219" s="3"/>
      <c r="O219" s="3"/>
      <c r="P219" s="3"/>
      <c r="R219" s="20">
        <v>194</v>
      </c>
      <c r="S219" s="20">
        <v>9.5082802255192789</v>
      </c>
      <c r="T219" s="20">
        <v>5.2717018070072896E-2</v>
      </c>
      <c r="AE219" s="20">
        <v>193</v>
      </c>
      <c r="AF219" s="20">
        <v>10.127842055852028</v>
      </c>
      <c r="AG219" s="20">
        <v>-1.2109520016903019E-3</v>
      </c>
    </row>
    <row r="220" spans="1:33" x14ac:dyDescent="0.35">
      <c r="A220" s="4">
        <v>97</v>
      </c>
      <c r="B220" s="4" t="s">
        <v>5</v>
      </c>
      <c r="C220" s="5">
        <v>2350</v>
      </c>
      <c r="D220" s="5">
        <v>17750</v>
      </c>
      <c r="E220" s="5">
        <f t="shared" si="12"/>
        <v>0</v>
      </c>
      <c r="F220" s="5">
        <f t="shared" si="13"/>
        <v>7.7621706071382048</v>
      </c>
      <c r="G220" s="5">
        <f t="shared" si="14"/>
        <v>60.251292534320285</v>
      </c>
      <c r="H220" s="5">
        <f t="shared" si="15"/>
        <v>9.7841407949035624</v>
      </c>
      <c r="I220" s="3"/>
      <c r="J220" s="3"/>
      <c r="K220" s="3"/>
      <c r="L220" s="3"/>
      <c r="M220" s="3"/>
      <c r="N220" s="3"/>
      <c r="O220" s="3"/>
      <c r="P220" s="3"/>
      <c r="R220" s="20">
        <v>195</v>
      </c>
      <c r="S220" s="20">
        <v>9.4213106997373171</v>
      </c>
      <c r="T220" s="20">
        <v>2.8046572709365947E-2</v>
      </c>
      <c r="AE220" s="20">
        <v>194</v>
      </c>
      <c r="AF220" s="20">
        <v>9.4618278977493659</v>
      </c>
      <c r="AG220" s="20">
        <v>9.9169345839985823E-2</v>
      </c>
    </row>
    <row r="221" spans="1:33" x14ac:dyDescent="0.35">
      <c r="A221" s="4">
        <v>98</v>
      </c>
      <c r="B221" s="4" t="s">
        <v>5</v>
      </c>
      <c r="C221" s="5">
        <v>1500</v>
      </c>
      <c r="D221" s="5">
        <v>12400</v>
      </c>
      <c r="E221" s="5">
        <f t="shared" si="12"/>
        <v>0</v>
      </c>
      <c r="F221" s="5">
        <f t="shared" si="13"/>
        <v>7.3132203870903014</v>
      </c>
      <c r="G221" s="5">
        <f t="shared" si="14"/>
        <v>53.483192430153217</v>
      </c>
      <c r="H221" s="5">
        <f t="shared" si="15"/>
        <v>9.425451751593128</v>
      </c>
      <c r="I221" s="3"/>
      <c r="J221" s="3"/>
      <c r="K221" s="3"/>
      <c r="L221" s="3"/>
      <c r="M221" s="3"/>
      <c r="N221" s="3"/>
      <c r="O221" s="3"/>
      <c r="P221" s="3"/>
      <c r="R221" s="20">
        <v>196</v>
      </c>
      <c r="S221" s="20">
        <v>9.6364514973507394</v>
      </c>
      <c r="T221" s="20">
        <v>0.14768929755282301</v>
      </c>
      <c r="AE221" s="20">
        <v>195</v>
      </c>
      <c r="AF221" s="20">
        <v>9.3932835176778582</v>
      </c>
      <c r="AG221" s="20">
        <v>5.6073754768824813E-2</v>
      </c>
    </row>
    <row r="222" spans="1:33" x14ac:dyDescent="0.35">
      <c r="A222" s="4">
        <v>99</v>
      </c>
      <c r="B222" s="4" t="s">
        <v>5</v>
      </c>
      <c r="C222" s="5">
        <v>1100</v>
      </c>
      <c r="D222" s="5">
        <v>11150</v>
      </c>
      <c r="E222" s="5">
        <f t="shared" si="12"/>
        <v>0</v>
      </c>
      <c r="F222" s="5">
        <f t="shared" si="13"/>
        <v>7.0030654587864616</v>
      </c>
      <c r="G222" s="5">
        <f t="shared" si="14"/>
        <v>49.042925820048033</v>
      </c>
      <c r="H222" s="5">
        <f t="shared" si="15"/>
        <v>9.3191947768882653</v>
      </c>
      <c r="I222" s="3"/>
      <c r="J222" s="3"/>
      <c r="K222" s="3"/>
      <c r="L222" s="3"/>
      <c r="M222" s="3"/>
      <c r="N222" s="3"/>
      <c r="O222" s="3"/>
      <c r="P222" s="3"/>
      <c r="R222" s="20">
        <v>197</v>
      </c>
      <c r="S222" s="20">
        <v>9.6528037970214413</v>
      </c>
      <c r="T222" s="20">
        <v>-1.7195689640914225E-2</v>
      </c>
      <c r="AE222" s="20">
        <v>196</v>
      </c>
      <c r="AF222" s="20">
        <v>9.6184693767319587</v>
      </c>
      <c r="AG222" s="20">
        <v>0.16567141817160369</v>
      </c>
    </row>
    <row r="223" spans="1:33" x14ac:dyDescent="0.35">
      <c r="A223" s="4">
        <v>100</v>
      </c>
      <c r="B223" s="4" t="s">
        <v>5</v>
      </c>
      <c r="C223" s="5">
        <v>1700</v>
      </c>
      <c r="D223" s="5">
        <v>16300</v>
      </c>
      <c r="E223" s="5">
        <f t="shared" si="12"/>
        <v>0</v>
      </c>
      <c r="F223" s="5">
        <f t="shared" si="13"/>
        <v>7.4383835300443071</v>
      </c>
      <c r="G223" s="5">
        <f t="shared" si="14"/>
        <v>55.329549540034407</v>
      </c>
      <c r="H223" s="5">
        <f t="shared" si="15"/>
        <v>9.6989203867948532</v>
      </c>
      <c r="I223" s="3"/>
      <c r="J223" s="3"/>
      <c r="K223" s="3"/>
      <c r="L223" s="3"/>
      <c r="M223" s="3"/>
      <c r="N223" s="3"/>
      <c r="O223" s="3"/>
      <c r="P223" s="3"/>
      <c r="R223" s="20">
        <v>198</v>
      </c>
      <c r="S223" s="20">
        <v>9.4876381093091453</v>
      </c>
      <c r="T223" s="20">
        <v>-3.8280836862462309E-2</v>
      </c>
      <c r="AE223" s="20">
        <v>197</v>
      </c>
      <c r="AF223" s="20">
        <v>9.6432212051844743</v>
      </c>
      <c r="AG223" s="20">
        <v>-7.6130978039472552E-3</v>
      </c>
    </row>
    <row r="224" spans="1:33" x14ac:dyDescent="0.35">
      <c r="A224" s="4">
        <v>101</v>
      </c>
      <c r="B224" s="4" t="s">
        <v>5</v>
      </c>
      <c r="C224" s="5">
        <v>1500</v>
      </c>
      <c r="D224" s="5">
        <v>14000</v>
      </c>
      <c r="E224" s="5">
        <f t="shared" si="12"/>
        <v>0</v>
      </c>
      <c r="F224" s="5">
        <f t="shared" si="13"/>
        <v>7.3132203870903014</v>
      </c>
      <c r="G224" s="5">
        <f t="shared" si="14"/>
        <v>53.483192430153217</v>
      </c>
      <c r="H224" s="5">
        <f t="shared" si="15"/>
        <v>9.5468126085973957</v>
      </c>
      <c r="I224" s="3"/>
      <c r="J224" s="3"/>
      <c r="K224" s="3"/>
      <c r="L224" s="3"/>
      <c r="M224" s="3"/>
      <c r="N224" s="3"/>
      <c r="O224" s="3"/>
      <c r="P224" s="3"/>
      <c r="R224" s="20">
        <v>199</v>
      </c>
      <c r="S224" s="20">
        <v>9.6528037970214413</v>
      </c>
      <c r="T224" s="20">
        <v>-3.0353774218426111E-2</v>
      </c>
      <c r="AE224" s="20">
        <v>198</v>
      </c>
      <c r="AF224" s="20">
        <v>9.4427971320212407</v>
      </c>
      <c r="AG224" s="20">
        <v>6.5601404254422846E-3</v>
      </c>
    </row>
    <row r="225" spans="1:33" x14ac:dyDescent="0.35">
      <c r="A225" s="4">
        <v>102</v>
      </c>
      <c r="B225" s="4" t="s">
        <v>5</v>
      </c>
      <c r="C225" s="5">
        <v>2000</v>
      </c>
      <c r="D225" s="5">
        <v>14300</v>
      </c>
      <c r="E225" s="5">
        <f t="shared" si="12"/>
        <v>0</v>
      </c>
      <c r="F225" s="5">
        <f t="shared" si="13"/>
        <v>7.6009024595420822</v>
      </c>
      <c r="G225" s="5">
        <f t="shared" si="14"/>
        <v>57.773718199472874</v>
      </c>
      <c r="H225" s="5">
        <f t="shared" si="15"/>
        <v>9.5680148162479988</v>
      </c>
      <c r="I225" s="3"/>
      <c r="J225" s="3"/>
      <c r="K225" s="3"/>
      <c r="L225" s="3"/>
      <c r="M225" s="3"/>
      <c r="N225" s="3"/>
      <c r="O225" s="3"/>
      <c r="P225" s="3"/>
      <c r="R225" s="20">
        <v>200</v>
      </c>
      <c r="S225" s="20">
        <v>9.5476385496332679</v>
      </c>
      <c r="T225" s="20">
        <v>4.1138258063160293E-2</v>
      </c>
      <c r="AE225" s="20">
        <v>199</v>
      </c>
      <c r="AF225" s="20">
        <v>9.6432212051844743</v>
      </c>
      <c r="AG225" s="20">
        <v>-2.0771182381459141E-2</v>
      </c>
    </row>
    <row r="226" spans="1:33" x14ac:dyDescent="0.35">
      <c r="A226" s="4">
        <v>103</v>
      </c>
      <c r="B226" s="4" t="s">
        <v>5</v>
      </c>
      <c r="C226" s="5">
        <v>1950</v>
      </c>
      <c r="D226" s="5">
        <v>16900</v>
      </c>
      <c r="E226" s="5">
        <f t="shared" si="12"/>
        <v>0</v>
      </c>
      <c r="F226" s="5">
        <f t="shared" si="13"/>
        <v>7.5755846515577927</v>
      </c>
      <c r="G226" s="5">
        <f t="shared" si="14"/>
        <v>57.389482812918004</v>
      </c>
      <c r="H226" s="5">
        <f t="shared" si="15"/>
        <v>9.7350689009111644</v>
      </c>
      <c r="I226" s="3"/>
      <c r="J226" s="3"/>
      <c r="K226" s="3"/>
      <c r="L226" s="3"/>
      <c r="M226" s="3"/>
      <c r="N226" s="3"/>
      <c r="O226" s="3"/>
      <c r="P226" s="3"/>
      <c r="R226" s="20">
        <v>201</v>
      </c>
      <c r="S226" s="20">
        <v>9.6024146600477529</v>
      </c>
      <c r="T226" s="20">
        <v>-0.10689534583790739</v>
      </c>
      <c r="AE226" s="20">
        <v>200</v>
      </c>
      <c r="AF226" s="20">
        <v>9.5028775306737998</v>
      </c>
      <c r="AG226" s="20">
        <v>8.589927702262834E-2</v>
      </c>
    </row>
    <row r="227" spans="1:33" x14ac:dyDescent="0.35">
      <c r="A227" s="4">
        <v>107</v>
      </c>
      <c r="B227" s="4" t="s">
        <v>5</v>
      </c>
      <c r="C227" s="5">
        <v>1900</v>
      </c>
      <c r="D227" s="5">
        <v>14400</v>
      </c>
      <c r="E227" s="5">
        <f t="shared" si="12"/>
        <v>0</v>
      </c>
      <c r="F227" s="5">
        <f t="shared" si="13"/>
        <v>7.5496091651545321</v>
      </c>
      <c r="G227" s="5">
        <f t="shared" si="14"/>
        <v>56.996598546585311</v>
      </c>
      <c r="H227" s="5">
        <f t="shared" si="15"/>
        <v>9.5749834855640916</v>
      </c>
      <c r="I227" s="3"/>
      <c r="J227" s="3"/>
      <c r="K227" s="3"/>
      <c r="L227" s="3"/>
      <c r="M227" s="3"/>
      <c r="N227" s="3"/>
      <c r="O227" s="3"/>
      <c r="P227" s="3"/>
      <c r="R227" s="20">
        <v>202</v>
      </c>
      <c r="S227" s="20">
        <v>9.4662961285009253</v>
      </c>
      <c r="T227" s="20">
        <v>-6.5335396916092137E-2</v>
      </c>
      <c r="AE227" s="20">
        <v>201</v>
      </c>
      <c r="AF227" s="20">
        <v>9.5704088511485566</v>
      </c>
      <c r="AG227" s="20">
        <v>-7.4889536938711032E-2</v>
      </c>
    </row>
    <row r="228" spans="1:33" x14ac:dyDescent="0.35">
      <c r="A228" s="4">
        <v>108</v>
      </c>
      <c r="B228" s="4" t="s">
        <v>5</v>
      </c>
      <c r="C228" s="5">
        <v>1700</v>
      </c>
      <c r="D228" s="5">
        <v>14700</v>
      </c>
      <c r="E228" s="5">
        <f t="shared" si="12"/>
        <v>0</v>
      </c>
      <c r="F228" s="5">
        <f t="shared" si="13"/>
        <v>7.4383835300443071</v>
      </c>
      <c r="G228" s="5">
        <f t="shared" si="14"/>
        <v>55.329549540034407</v>
      </c>
      <c r="H228" s="5">
        <f t="shared" si="15"/>
        <v>9.5956027727668278</v>
      </c>
      <c r="I228" s="3"/>
      <c r="J228" s="3"/>
      <c r="K228" s="3"/>
      <c r="L228" s="3"/>
      <c r="M228" s="3"/>
      <c r="N228" s="3"/>
      <c r="O228" s="3"/>
      <c r="P228" s="3"/>
      <c r="R228" s="20">
        <v>203</v>
      </c>
      <c r="S228" s="20">
        <v>9.6994568509751744</v>
      </c>
      <c r="T228" s="20">
        <v>-5.0861548067835827E-2</v>
      </c>
      <c r="AE228" s="20">
        <v>202</v>
      </c>
      <c r="AF228" s="20">
        <v>9.424928600524737</v>
      </c>
      <c r="AG228" s="20">
        <v>-2.396786893990388E-2</v>
      </c>
    </row>
    <row r="229" spans="1:33" x14ac:dyDescent="0.35">
      <c r="A229" s="4">
        <v>109</v>
      </c>
      <c r="B229" s="4" t="s">
        <v>5</v>
      </c>
      <c r="C229" s="5">
        <v>1650</v>
      </c>
      <c r="D229" s="5">
        <v>13900</v>
      </c>
      <c r="E229" s="5">
        <f t="shared" si="12"/>
        <v>0</v>
      </c>
      <c r="F229" s="5">
        <f t="shared" si="13"/>
        <v>7.4085305668946262</v>
      </c>
      <c r="G229" s="5">
        <f t="shared" si="14"/>
        <v>54.88632516061201</v>
      </c>
      <c r="H229" s="5">
        <f t="shared" si="15"/>
        <v>9.5396441191187833</v>
      </c>
      <c r="I229" s="3"/>
      <c r="J229" s="3"/>
      <c r="K229" s="3"/>
      <c r="L229" s="3"/>
      <c r="M229" s="3"/>
      <c r="N229" s="3"/>
      <c r="O229" s="3"/>
      <c r="P229" s="3"/>
      <c r="R229" s="20">
        <v>204</v>
      </c>
      <c r="S229" s="20">
        <v>9.7702649068011738</v>
      </c>
      <c r="T229" s="20">
        <v>0.10790483775066484</v>
      </c>
      <c r="AE229" s="20">
        <v>203</v>
      </c>
      <c r="AF229" s="20">
        <v>9.719767451263138</v>
      </c>
      <c r="AG229" s="20">
        <v>-7.1172148355799436E-2</v>
      </c>
    </row>
    <row r="230" spans="1:33" x14ac:dyDescent="0.35">
      <c r="A230" s="4">
        <v>110</v>
      </c>
      <c r="B230" s="4" t="s">
        <v>5</v>
      </c>
      <c r="C230" s="5">
        <v>2050</v>
      </c>
      <c r="D230" s="5">
        <v>13400</v>
      </c>
      <c r="E230" s="5">
        <f t="shared" si="12"/>
        <v>0</v>
      </c>
      <c r="F230" s="5">
        <f t="shared" si="13"/>
        <v>7.6255950721324535</v>
      </c>
      <c r="G230" s="5">
        <f t="shared" si="14"/>
        <v>58.14970020413076</v>
      </c>
      <c r="H230" s="5">
        <f t="shared" si="15"/>
        <v>9.503009985939002</v>
      </c>
      <c r="I230" s="3"/>
      <c r="J230" s="3"/>
      <c r="K230" s="3"/>
      <c r="L230" s="3"/>
      <c r="M230" s="3"/>
      <c r="N230" s="3"/>
      <c r="O230" s="3"/>
      <c r="P230" s="3"/>
      <c r="R230" s="20">
        <v>205</v>
      </c>
      <c r="S230" s="20">
        <v>9.4442051551699198</v>
      </c>
      <c r="T230" s="20">
        <v>-1.8753403576791783E-2</v>
      </c>
      <c r="AE230" s="20">
        <v>204</v>
      </c>
      <c r="AF230" s="20">
        <v>9.852723654012614</v>
      </c>
      <c r="AG230" s="20">
        <v>2.5446090539224642E-2</v>
      </c>
    </row>
    <row r="231" spans="1:33" x14ac:dyDescent="0.35">
      <c r="A231" s="4">
        <v>111</v>
      </c>
      <c r="B231" s="4" t="s">
        <v>5</v>
      </c>
      <c r="C231" s="5">
        <v>1950</v>
      </c>
      <c r="D231" s="5">
        <v>17500</v>
      </c>
      <c r="E231" s="5">
        <f t="shared" si="12"/>
        <v>0</v>
      </c>
      <c r="F231" s="5">
        <f t="shared" si="13"/>
        <v>7.5755846515577927</v>
      </c>
      <c r="G231" s="5">
        <f t="shared" si="14"/>
        <v>57.389482812918004</v>
      </c>
      <c r="H231" s="5">
        <f t="shared" si="15"/>
        <v>9.7699561599116063</v>
      </c>
      <c r="I231" s="3"/>
      <c r="J231" s="3"/>
      <c r="K231" s="3"/>
      <c r="L231" s="3"/>
      <c r="M231" s="3"/>
      <c r="N231" s="3"/>
      <c r="O231" s="3"/>
      <c r="P231" s="3"/>
      <c r="R231" s="20">
        <v>206</v>
      </c>
      <c r="S231" s="20">
        <v>9.5664318300324673</v>
      </c>
      <c r="T231" s="20">
        <v>2.9170942734360494E-2</v>
      </c>
      <c r="AE231" s="20">
        <v>205</v>
      </c>
      <c r="AF231" s="20">
        <v>9.408368439773632</v>
      </c>
      <c r="AG231" s="20">
        <v>1.7083311819495961E-2</v>
      </c>
    </row>
    <row r="232" spans="1:33" x14ac:dyDescent="0.35">
      <c r="A232" s="4">
        <v>114</v>
      </c>
      <c r="B232" s="4" t="s">
        <v>5</v>
      </c>
      <c r="C232" s="5">
        <v>1550</v>
      </c>
      <c r="D232" s="5">
        <v>12400</v>
      </c>
      <c r="E232" s="5">
        <f t="shared" si="12"/>
        <v>0</v>
      </c>
      <c r="F232" s="5">
        <f t="shared" si="13"/>
        <v>7.3460102099132927</v>
      </c>
      <c r="G232" s="5">
        <f t="shared" si="14"/>
        <v>53.96386600415034</v>
      </c>
      <c r="H232" s="5">
        <f t="shared" si="15"/>
        <v>9.425451751593128</v>
      </c>
      <c r="I232" s="3"/>
      <c r="J232" s="3"/>
      <c r="K232" s="3"/>
      <c r="L232" s="3"/>
      <c r="M232" s="3"/>
      <c r="N232" s="3"/>
      <c r="O232" s="3"/>
      <c r="P232" s="3"/>
      <c r="R232" s="20">
        <v>207</v>
      </c>
      <c r="S232" s="20">
        <v>9.320370489289715</v>
      </c>
      <c r="T232" s="20">
        <v>-0.16660046880192603</v>
      </c>
      <c r="AE232" s="20">
        <v>206</v>
      </c>
      <c r="AF232" s="20">
        <v>9.5246829222012295</v>
      </c>
      <c r="AG232" s="20">
        <v>7.0919850565598352E-2</v>
      </c>
    </row>
    <row r="233" spans="1:33" x14ac:dyDescent="0.35">
      <c r="A233" s="4">
        <v>115</v>
      </c>
      <c r="B233" s="4" t="s">
        <v>5</v>
      </c>
      <c r="C233" s="5">
        <v>2050</v>
      </c>
      <c r="D233" s="5">
        <v>16400</v>
      </c>
      <c r="E233" s="5">
        <f t="shared" si="12"/>
        <v>0</v>
      </c>
      <c r="F233" s="5">
        <f t="shared" si="13"/>
        <v>7.6255950721324535</v>
      </c>
      <c r="G233" s="5">
        <f t="shared" si="14"/>
        <v>58.14970020413076</v>
      </c>
      <c r="H233" s="5">
        <f t="shared" si="15"/>
        <v>9.7050366138122897</v>
      </c>
      <c r="I233" s="3"/>
      <c r="J233" s="3"/>
      <c r="K233" s="3"/>
      <c r="L233" s="3"/>
      <c r="M233" s="3"/>
      <c r="N233" s="3"/>
      <c r="O233" s="3"/>
      <c r="P233" s="3"/>
      <c r="R233" s="20">
        <v>208</v>
      </c>
      <c r="S233" s="20">
        <v>9.3728615585705413</v>
      </c>
      <c r="T233" s="20">
        <v>6.0622364719851163E-2</v>
      </c>
      <c r="AE233" s="20">
        <v>207</v>
      </c>
      <c r="AF233" s="20">
        <v>9.3519899417377133</v>
      </c>
      <c r="AG233" s="20">
        <v>-0.19821992124992427</v>
      </c>
    </row>
    <row r="234" spans="1:33" x14ac:dyDescent="0.35">
      <c r="A234" s="4">
        <v>121</v>
      </c>
      <c r="B234" s="4" t="s">
        <v>5</v>
      </c>
      <c r="C234" s="5">
        <v>1000</v>
      </c>
      <c r="D234" s="5">
        <v>11000</v>
      </c>
      <c r="E234" s="5">
        <f t="shared" si="12"/>
        <v>0</v>
      </c>
      <c r="F234" s="5">
        <f t="shared" si="13"/>
        <v>6.9077552789821368</v>
      </c>
      <c r="G234" s="5">
        <f t="shared" si="14"/>
        <v>47.717082994305578</v>
      </c>
      <c r="H234" s="5">
        <f t="shared" si="15"/>
        <v>9.3056505517805075</v>
      </c>
      <c r="I234" s="3"/>
      <c r="J234" s="3"/>
      <c r="K234" s="3"/>
      <c r="L234" s="3"/>
      <c r="M234" s="3"/>
      <c r="N234" s="3"/>
      <c r="O234" s="3"/>
      <c r="P234" s="3"/>
      <c r="R234" s="20">
        <v>209</v>
      </c>
      <c r="S234" s="20">
        <v>9.6024146600477529</v>
      </c>
      <c r="T234" s="20">
        <v>6.7018318857972048E-3</v>
      </c>
      <c r="AE234" s="20">
        <v>208</v>
      </c>
      <c r="AF234" s="20">
        <v>9.3683334275158927</v>
      </c>
      <c r="AG234" s="20">
        <v>6.5150495774499717E-2</v>
      </c>
    </row>
    <row r="235" spans="1:33" x14ac:dyDescent="0.35">
      <c r="A235" s="4">
        <v>123</v>
      </c>
      <c r="B235" s="4" t="s">
        <v>5</v>
      </c>
      <c r="C235" s="5">
        <v>1550</v>
      </c>
      <c r="D235" s="5">
        <v>13400</v>
      </c>
      <c r="E235" s="5">
        <f t="shared" si="12"/>
        <v>0</v>
      </c>
      <c r="F235" s="5">
        <f t="shared" si="13"/>
        <v>7.3460102099132927</v>
      </c>
      <c r="G235" s="5">
        <f t="shared" si="14"/>
        <v>53.96386600415034</v>
      </c>
      <c r="H235" s="5">
        <f t="shared" si="15"/>
        <v>9.503009985939002</v>
      </c>
      <c r="I235" s="3"/>
      <c r="J235" s="3"/>
      <c r="K235" s="3"/>
      <c r="L235" s="3"/>
      <c r="M235" s="3"/>
      <c r="N235" s="3"/>
      <c r="O235" s="3"/>
      <c r="P235" s="3"/>
      <c r="R235" s="20">
        <v>210</v>
      </c>
      <c r="S235" s="20">
        <v>9.5476385496332679</v>
      </c>
      <c r="T235" s="20">
        <v>-3.7193585206747315E-2</v>
      </c>
      <c r="AE235" s="20">
        <v>209</v>
      </c>
      <c r="AF235" s="20">
        <v>9.5704088511485566</v>
      </c>
      <c r="AG235" s="20">
        <v>3.8707640784993558E-2</v>
      </c>
    </row>
    <row r="236" spans="1:33" x14ac:dyDescent="0.35">
      <c r="A236" s="4">
        <v>125</v>
      </c>
      <c r="B236" s="4" t="s">
        <v>5</v>
      </c>
      <c r="C236" s="5">
        <v>1450</v>
      </c>
      <c r="D236" s="5">
        <v>12200</v>
      </c>
      <c r="E236" s="5">
        <f t="shared" si="12"/>
        <v>0</v>
      </c>
      <c r="F236" s="5">
        <f t="shared" si="13"/>
        <v>7.2793188354146201</v>
      </c>
      <c r="G236" s="5">
        <f t="shared" si="14"/>
        <v>52.988482707622062</v>
      </c>
      <c r="H236" s="5">
        <f t="shared" si="15"/>
        <v>9.4091912307213477</v>
      </c>
      <c r="I236" s="3"/>
      <c r="J236" s="3"/>
      <c r="K236" s="3"/>
      <c r="L236" s="3"/>
      <c r="M236" s="3"/>
      <c r="N236" s="3"/>
      <c r="O236" s="3"/>
      <c r="P236" s="3"/>
      <c r="R236" s="20">
        <v>211</v>
      </c>
      <c r="S236" s="20">
        <v>9.6842867641235362</v>
      </c>
      <c r="T236" s="20">
        <v>9.9854030780026193E-2</v>
      </c>
      <c r="AE236" s="20">
        <v>210</v>
      </c>
      <c r="AF236" s="20">
        <v>9.5028775306737998</v>
      </c>
      <c r="AG236" s="20">
        <v>7.5674337527207314E-3</v>
      </c>
    </row>
    <row r="237" spans="1:33" x14ac:dyDescent="0.35">
      <c r="A237" s="4">
        <v>132</v>
      </c>
      <c r="B237" s="4" t="s">
        <v>5</v>
      </c>
      <c r="C237" s="5">
        <v>1600</v>
      </c>
      <c r="D237" s="5">
        <v>13400</v>
      </c>
      <c r="E237" s="5">
        <f t="shared" si="12"/>
        <v>0</v>
      </c>
      <c r="F237" s="5">
        <f t="shared" si="13"/>
        <v>7.3777589082278725</v>
      </c>
      <c r="G237" s="5">
        <f t="shared" si="14"/>
        <v>54.431326507935729</v>
      </c>
      <c r="H237" s="5">
        <f t="shared" si="15"/>
        <v>9.503009985939002</v>
      </c>
      <c r="I237" s="3"/>
      <c r="J237" s="3"/>
      <c r="K237" s="3"/>
      <c r="L237" s="3"/>
      <c r="M237" s="3"/>
      <c r="N237" s="3"/>
      <c r="O237" s="3"/>
      <c r="P237" s="3"/>
      <c r="R237" s="20">
        <v>212</v>
      </c>
      <c r="S237" s="20">
        <v>9.783518620358187</v>
      </c>
      <c r="T237" s="20">
        <v>0.11996893217794025</v>
      </c>
      <c r="AE237" s="20">
        <v>211</v>
      </c>
      <c r="AF237" s="20">
        <v>9.6939136333968889</v>
      </c>
      <c r="AG237" s="20">
        <v>9.0227161506673426E-2</v>
      </c>
    </row>
    <row r="238" spans="1:33" x14ac:dyDescent="0.35">
      <c r="A238" s="4">
        <v>134</v>
      </c>
      <c r="B238" s="4" t="s">
        <v>5</v>
      </c>
      <c r="C238" s="5">
        <v>2600</v>
      </c>
      <c r="D238" s="5">
        <v>21000</v>
      </c>
      <c r="E238" s="5">
        <f t="shared" si="12"/>
        <v>0</v>
      </c>
      <c r="F238" s="5">
        <f t="shared" si="13"/>
        <v>7.8632667240095735</v>
      </c>
      <c r="G238" s="5">
        <f t="shared" si="14"/>
        <v>61.830963572916247</v>
      </c>
      <c r="H238" s="5">
        <f t="shared" si="15"/>
        <v>9.9522777167055594</v>
      </c>
      <c r="I238" s="3"/>
      <c r="J238" s="3"/>
      <c r="K238" s="3"/>
      <c r="L238" s="3"/>
      <c r="M238" s="3"/>
      <c r="N238" s="3"/>
      <c r="O238" s="3"/>
      <c r="P238" s="3"/>
      <c r="R238" s="20">
        <v>213</v>
      </c>
      <c r="S238" s="20">
        <v>9.2631011948594839</v>
      </c>
      <c r="T238" s="20">
        <v>-1.3540109730019623E-2</v>
      </c>
      <c r="AE238" s="20">
        <v>212</v>
      </c>
      <c r="AF238" s="20">
        <v>9.8798575696357815</v>
      </c>
      <c r="AG238" s="20">
        <v>2.3629982900345681E-2</v>
      </c>
    </row>
    <row r="239" spans="1:33" x14ac:dyDescent="0.35">
      <c r="A239" s="4">
        <v>136</v>
      </c>
      <c r="B239" s="4" t="s">
        <v>5</v>
      </c>
      <c r="C239" s="5">
        <v>1850</v>
      </c>
      <c r="D239" s="5">
        <v>14500</v>
      </c>
      <c r="E239" s="5">
        <f t="shared" si="12"/>
        <v>0</v>
      </c>
      <c r="F239" s="5">
        <f t="shared" si="13"/>
        <v>7.5229409180723703</v>
      </c>
      <c r="G239" s="5">
        <f t="shared" si="14"/>
        <v>56.594640056807556</v>
      </c>
      <c r="H239" s="5">
        <f t="shared" si="15"/>
        <v>9.581903928408666</v>
      </c>
      <c r="I239" s="3"/>
      <c r="J239" s="3"/>
      <c r="K239" s="3"/>
      <c r="L239" s="3"/>
      <c r="M239" s="3"/>
      <c r="N239" s="3"/>
      <c r="O239" s="3"/>
      <c r="P239" s="3"/>
      <c r="R239" s="20">
        <v>214</v>
      </c>
      <c r="S239" s="20">
        <v>9.3975521012161884</v>
      </c>
      <c r="T239" s="20">
        <v>3.4086303686446939E-3</v>
      </c>
      <c r="AE239" s="20">
        <v>213</v>
      </c>
      <c r="AF239" s="20">
        <v>9.3468386857222825</v>
      </c>
      <c r="AG239" s="20">
        <v>-9.7277600592818203E-2</v>
      </c>
    </row>
    <row r="240" spans="1:33" x14ac:dyDescent="0.35">
      <c r="A240" s="4">
        <v>139</v>
      </c>
      <c r="B240" s="4" t="s">
        <v>5</v>
      </c>
      <c r="C240" s="5">
        <v>1700</v>
      </c>
      <c r="D240" s="5">
        <v>12300</v>
      </c>
      <c r="E240" s="5">
        <f t="shared" si="12"/>
        <v>0</v>
      </c>
      <c r="F240" s="5">
        <f t="shared" si="13"/>
        <v>7.4383835300443071</v>
      </c>
      <c r="G240" s="5">
        <f t="shared" si="14"/>
        <v>55.329549540034407</v>
      </c>
      <c r="H240" s="5">
        <f t="shared" si="15"/>
        <v>9.417354541360508</v>
      </c>
      <c r="I240" s="3"/>
      <c r="J240" s="3"/>
      <c r="K240" s="3"/>
      <c r="L240" s="3"/>
      <c r="M240" s="3"/>
      <c r="N240" s="3"/>
      <c r="O240" s="3"/>
      <c r="P240" s="3"/>
      <c r="R240" s="20">
        <v>215</v>
      </c>
      <c r="S240" s="20">
        <v>9.5846803002365686</v>
      </c>
      <c r="T240" s="20">
        <v>-0.1592285486434406</v>
      </c>
      <c r="AE240" s="20">
        <v>214</v>
      </c>
      <c r="AF240" s="20">
        <v>9.3798651166063465</v>
      </c>
      <c r="AG240" s="20">
        <v>2.1095614978486665E-2</v>
      </c>
    </row>
    <row r="241" spans="1:33" x14ac:dyDescent="0.35">
      <c r="A241" s="4">
        <v>140</v>
      </c>
      <c r="B241" s="4" t="s">
        <v>5</v>
      </c>
      <c r="C241" s="5">
        <v>1500</v>
      </c>
      <c r="D241" s="5">
        <v>14300</v>
      </c>
      <c r="E241" s="5">
        <f t="shared" si="12"/>
        <v>0</v>
      </c>
      <c r="F241" s="5">
        <f t="shared" si="13"/>
        <v>7.3132203870903014</v>
      </c>
      <c r="G241" s="5">
        <f t="shared" si="14"/>
        <v>53.483192430153217</v>
      </c>
      <c r="H241" s="5">
        <f t="shared" si="15"/>
        <v>9.5680148162479988</v>
      </c>
      <c r="I241" s="3"/>
      <c r="J241" s="3"/>
      <c r="K241" s="3"/>
      <c r="L241" s="3"/>
      <c r="M241" s="3"/>
      <c r="N241" s="3"/>
      <c r="O241" s="3"/>
      <c r="P241" s="3"/>
      <c r="R241" s="20">
        <v>216</v>
      </c>
      <c r="S241" s="20">
        <v>9.6842867641235362</v>
      </c>
      <c r="T241" s="20">
        <v>-3.5691461216197595E-2</v>
      </c>
      <c r="AE241" s="20">
        <v>215</v>
      </c>
      <c r="AF241" s="20">
        <v>9.5472197260512104</v>
      </c>
      <c r="AG241" s="20">
        <v>-0.12176797445808241</v>
      </c>
    </row>
    <row r="242" spans="1:33" x14ac:dyDescent="0.35">
      <c r="A242" s="4">
        <v>143</v>
      </c>
      <c r="B242" s="4" t="s">
        <v>5</v>
      </c>
      <c r="C242" s="5">
        <v>1650</v>
      </c>
      <c r="D242" s="5">
        <v>13400</v>
      </c>
      <c r="E242" s="5">
        <f t="shared" si="12"/>
        <v>0</v>
      </c>
      <c r="F242" s="5">
        <f t="shared" si="13"/>
        <v>7.4085305668946262</v>
      </c>
      <c r="G242" s="5">
        <f t="shared" si="14"/>
        <v>54.88632516061201</v>
      </c>
      <c r="H242" s="5">
        <f t="shared" si="15"/>
        <v>9.503009985939002</v>
      </c>
      <c r="I242" s="3"/>
      <c r="J242" s="3"/>
      <c r="K242" s="3"/>
      <c r="L242" s="3"/>
      <c r="M242" s="3"/>
      <c r="N242" s="3"/>
      <c r="O242" s="3"/>
      <c r="P242" s="3"/>
      <c r="R242" s="20">
        <v>217</v>
      </c>
      <c r="S242" s="20">
        <v>9.4662961285009253</v>
      </c>
      <c r="T242" s="20">
        <v>-6.5335396916092137E-2</v>
      </c>
      <c r="AE242" s="20">
        <v>216</v>
      </c>
      <c r="AF242" s="20">
        <v>9.6939136333968889</v>
      </c>
      <c r="AG242" s="20">
        <v>-4.5318330489550362E-2</v>
      </c>
    </row>
    <row r="243" spans="1:33" x14ac:dyDescent="0.35">
      <c r="A243" s="4">
        <v>144</v>
      </c>
      <c r="B243" s="4" t="s">
        <v>5</v>
      </c>
      <c r="C243" s="5">
        <v>1450</v>
      </c>
      <c r="D243" s="5">
        <v>10650</v>
      </c>
      <c r="E243" s="5">
        <f t="shared" si="12"/>
        <v>0</v>
      </c>
      <c r="F243" s="5">
        <f t="shared" si="13"/>
        <v>7.2793188354146201</v>
      </c>
      <c r="G243" s="5">
        <f t="shared" si="14"/>
        <v>52.988482707622062</v>
      </c>
      <c r="H243" s="5">
        <f t="shared" si="15"/>
        <v>9.2733151711375719</v>
      </c>
      <c r="I243" s="3"/>
      <c r="J243" s="3"/>
      <c r="K243" s="3"/>
      <c r="L243" s="3"/>
      <c r="M243" s="3"/>
      <c r="N243" s="3"/>
      <c r="O243" s="3"/>
      <c r="P243" s="3"/>
      <c r="R243" s="20">
        <v>218</v>
      </c>
      <c r="S243" s="20">
        <v>9.7964990419025959</v>
      </c>
      <c r="T243" s="20">
        <v>0.10698851063353132</v>
      </c>
      <c r="AE243" s="20">
        <v>217</v>
      </c>
      <c r="AF243" s="20">
        <v>9.424928600524737</v>
      </c>
      <c r="AG243" s="20">
        <v>-2.396786893990388E-2</v>
      </c>
    </row>
    <row r="244" spans="1:33" x14ac:dyDescent="0.35">
      <c r="A244" s="4">
        <v>146</v>
      </c>
      <c r="B244" s="4" t="s">
        <v>5</v>
      </c>
      <c r="C244" s="5">
        <v>2100</v>
      </c>
      <c r="D244" s="5">
        <v>16100</v>
      </c>
      <c r="E244" s="5">
        <f t="shared" si="12"/>
        <v>0</v>
      </c>
      <c r="F244" s="5">
        <f t="shared" si="13"/>
        <v>7.6496926237115144</v>
      </c>
      <c r="G244" s="5">
        <f t="shared" si="14"/>
        <v>58.51779723726635</v>
      </c>
      <c r="H244" s="5">
        <f t="shared" si="15"/>
        <v>9.6865745509725549</v>
      </c>
      <c r="I244" s="3"/>
      <c r="J244" s="3"/>
      <c r="K244" s="3"/>
      <c r="L244" s="3"/>
      <c r="M244" s="3"/>
      <c r="N244" s="3"/>
      <c r="O244" s="3"/>
      <c r="P244" s="3"/>
      <c r="R244" s="20">
        <v>219</v>
      </c>
      <c r="S244" s="20">
        <v>9.7702649068011738</v>
      </c>
      <c r="T244" s="20">
        <v>1.38758881023886E-2</v>
      </c>
      <c r="AE244" s="20">
        <v>218</v>
      </c>
      <c r="AF244" s="20">
        <v>9.9071189031746698</v>
      </c>
      <c r="AG244" s="20">
        <v>-3.6313506385425853E-3</v>
      </c>
    </row>
    <row r="245" spans="1:33" x14ac:dyDescent="0.35">
      <c r="A245" s="4">
        <v>147</v>
      </c>
      <c r="B245" s="4" t="s">
        <v>5</v>
      </c>
      <c r="C245" s="5">
        <v>1300</v>
      </c>
      <c r="D245" s="5">
        <v>12800</v>
      </c>
      <c r="E245" s="5">
        <f t="shared" si="12"/>
        <v>0</v>
      </c>
      <c r="F245" s="5">
        <f t="shared" si="13"/>
        <v>7.1701195434496281</v>
      </c>
      <c r="G245" s="5">
        <f t="shared" si="14"/>
        <v>51.410614267358305</v>
      </c>
      <c r="H245" s="5">
        <f t="shared" si="15"/>
        <v>9.4572004499077078</v>
      </c>
      <c r="I245" s="3"/>
      <c r="J245" s="3"/>
      <c r="K245" s="3"/>
      <c r="L245" s="3"/>
      <c r="M245" s="3"/>
      <c r="N245" s="3"/>
      <c r="O245" s="3"/>
      <c r="P245" s="3"/>
      <c r="R245" s="20">
        <v>220</v>
      </c>
      <c r="S245" s="20">
        <v>9.4876381093091453</v>
      </c>
      <c r="T245" s="20">
        <v>-6.2186357716017326E-2</v>
      </c>
      <c r="AE245" s="20">
        <v>219</v>
      </c>
      <c r="AF245" s="20">
        <v>9.852723654012614</v>
      </c>
      <c r="AG245" s="20">
        <v>-6.8582859109051597E-2</v>
      </c>
    </row>
    <row r="246" spans="1:33" x14ac:dyDescent="0.35">
      <c r="A246" s="4">
        <v>148</v>
      </c>
      <c r="B246" s="4" t="s">
        <v>5</v>
      </c>
      <c r="C246" s="5">
        <v>2750</v>
      </c>
      <c r="D246" s="5">
        <v>19250</v>
      </c>
      <c r="E246" s="5">
        <f t="shared" si="12"/>
        <v>0</v>
      </c>
      <c r="F246" s="5">
        <f t="shared" si="13"/>
        <v>7.9193561906606167</v>
      </c>
      <c r="G246" s="5">
        <f t="shared" si="14"/>
        <v>62.716202474554635</v>
      </c>
      <c r="H246" s="5">
        <f t="shared" si="15"/>
        <v>9.8652663397159301</v>
      </c>
      <c r="I246" s="3"/>
      <c r="J246" s="3"/>
      <c r="K246" s="3"/>
      <c r="L246" s="3"/>
      <c r="M246" s="3"/>
      <c r="N246" s="3"/>
      <c r="O246" s="3"/>
      <c r="P246" s="3"/>
      <c r="R246" s="20">
        <v>221</v>
      </c>
      <c r="S246" s="20">
        <v>9.2923868538280132</v>
      </c>
      <c r="T246" s="20">
        <v>2.6807923060252037E-2</v>
      </c>
      <c r="AE246" s="20">
        <v>220</v>
      </c>
      <c r="AF246" s="20">
        <v>9.4427971320212407</v>
      </c>
      <c r="AG246" s="20">
        <v>-1.7345380428112733E-2</v>
      </c>
    </row>
    <row r="247" spans="1:33" x14ac:dyDescent="0.35">
      <c r="A247" s="4">
        <v>150</v>
      </c>
      <c r="B247" s="4" t="s">
        <v>5</v>
      </c>
      <c r="C247" s="5">
        <v>1800</v>
      </c>
      <c r="D247" s="5">
        <v>13400</v>
      </c>
      <c r="E247" s="5">
        <f t="shared" si="12"/>
        <v>0</v>
      </c>
      <c r="F247" s="5">
        <f t="shared" si="13"/>
        <v>7.4955419438842563</v>
      </c>
      <c r="G247" s="5">
        <f t="shared" si="14"/>
        <v>56.183149032528178</v>
      </c>
      <c r="H247" s="5">
        <f t="shared" si="15"/>
        <v>9.503009985939002</v>
      </c>
      <c r="I247" s="3"/>
      <c r="J247" s="3"/>
      <c r="K247" s="3"/>
      <c r="L247" s="3"/>
      <c r="M247" s="3"/>
      <c r="N247" s="3"/>
      <c r="O247" s="3"/>
      <c r="P247" s="3"/>
      <c r="R247" s="20">
        <v>222</v>
      </c>
      <c r="S247" s="20">
        <v>9.5664318300324673</v>
      </c>
      <c r="T247" s="20">
        <v>0.13248855676238591</v>
      </c>
      <c r="AE247" s="20">
        <v>221</v>
      </c>
      <c r="AF247" s="20">
        <v>9.3478197300970649</v>
      </c>
      <c r="AG247" s="20">
        <v>-2.8624953208799653E-2</v>
      </c>
    </row>
    <row r="248" spans="1:33" x14ac:dyDescent="0.35">
      <c r="A248" s="4">
        <v>151</v>
      </c>
      <c r="B248" s="4" t="s">
        <v>5</v>
      </c>
      <c r="C248" s="5">
        <v>1200</v>
      </c>
      <c r="D248" s="5">
        <v>11950</v>
      </c>
      <c r="E248" s="5">
        <f t="shared" si="12"/>
        <v>0</v>
      </c>
      <c r="F248" s="5">
        <f t="shared" si="13"/>
        <v>7.0900768357760917</v>
      </c>
      <c r="G248" s="5">
        <f t="shared" si="14"/>
        <v>50.269189537208717</v>
      </c>
      <c r="H248" s="5">
        <f t="shared" si="15"/>
        <v>9.3884865573596574</v>
      </c>
      <c r="I248" s="3"/>
      <c r="J248" s="3"/>
      <c r="K248" s="3"/>
      <c r="L248" s="3"/>
      <c r="M248" s="3"/>
      <c r="N248" s="3"/>
      <c r="O248" s="3"/>
      <c r="P248" s="3"/>
      <c r="R248" s="20">
        <v>223</v>
      </c>
      <c r="S248" s="20">
        <v>9.4876381093091453</v>
      </c>
      <c r="T248" s="20">
        <v>5.917449928825036E-2</v>
      </c>
      <c r="AE248" s="20">
        <v>222</v>
      </c>
      <c r="AF248" s="20">
        <v>9.5246829222012295</v>
      </c>
      <c r="AG248" s="20">
        <v>0.17423746459362377</v>
      </c>
    </row>
    <row r="249" spans="1:33" x14ac:dyDescent="0.35">
      <c r="A249" s="4">
        <v>153</v>
      </c>
      <c r="B249" s="4" t="s">
        <v>5</v>
      </c>
      <c r="C249" s="5">
        <v>1700</v>
      </c>
      <c r="D249" s="5">
        <v>13600</v>
      </c>
      <c r="E249" s="5">
        <f t="shared" si="12"/>
        <v>0</v>
      </c>
      <c r="F249" s="5">
        <f t="shared" si="13"/>
        <v>7.4383835300443071</v>
      </c>
      <c r="G249" s="5">
        <f t="shared" si="14"/>
        <v>55.329549540034407</v>
      </c>
      <c r="H249" s="5">
        <f t="shared" si="15"/>
        <v>9.5178250717241433</v>
      </c>
      <c r="I249" s="3"/>
      <c r="J249" s="3"/>
      <c r="K249" s="3"/>
      <c r="L249" s="3"/>
      <c r="M249" s="3"/>
      <c r="N249" s="3"/>
      <c r="O249" s="3"/>
      <c r="P249" s="3"/>
      <c r="R249" s="20">
        <v>224</v>
      </c>
      <c r="S249" s="20">
        <v>9.6687420696195812</v>
      </c>
      <c r="T249" s="20">
        <v>-0.10072725337158239</v>
      </c>
      <c r="AE249" s="20">
        <v>223</v>
      </c>
      <c r="AF249" s="20">
        <v>9.4427971320212407</v>
      </c>
      <c r="AG249" s="20">
        <v>0.10401547657615495</v>
      </c>
    </row>
    <row r="250" spans="1:33" x14ac:dyDescent="0.35">
      <c r="A250" s="4">
        <v>154</v>
      </c>
      <c r="B250" s="4" t="s">
        <v>5</v>
      </c>
      <c r="C250" s="5">
        <v>2350</v>
      </c>
      <c r="D250" s="5">
        <v>19250</v>
      </c>
      <c r="E250" s="5">
        <f t="shared" si="12"/>
        <v>0</v>
      </c>
      <c r="F250" s="5">
        <f t="shared" si="13"/>
        <v>7.7621706071382048</v>
      </c>
      <c r="G250" s="5">
        <f t="shared" si="14"/>
        <v>60.251292534320285</v>
      </c>
      <c r="H250" s="5">
        <f t="shared" si="15"/>
        <v>9.8652663397159301</v>
      </c>
      <c r="I250" s="3"/>
      <c r="J250" s="3"/>
      <c r="K250" s="3"/>
      <c r="L250" s="3"/>
      <c r="M250" s="3"/>
      <c r="N250" s="3"/>
      <c r="O250" s="3"/>
      <c r="P250" s="3"/>
      <c r="R250" s="20">
        <v>225</v>
      </c>
      <c r="S250" s="20">
        <v>9.6528037970214413</v>
      </c>
      <c r="T250" s="20">
        <v>8.2265103889723079E-2</v>
      </c>
      <c r="AE250" s="20">
        <v>224</v>
      </c>
      <c r="AF250" s="20">
        <v>9.6683845054102164</v>
      </c>
      <c r="AG250" s="20">
        <v>-0.10036968916221767</v>
      </c>
    </row>
    <row r="251" spans="1:33" x14ac:dyDescent="0.35">
      <c r="A251" s="4">
        <v>155</v>
      </c>
      <c r="B251" s="4" t="s">
        <v>5</v>
      </c>
      <c r="C251" s="5">
        <v>1550</v>
      </c>
      <c r="D251" s="5">
        <v>14500</v>
      </c>
      <c r="E251" s="5">
        <f t="shared" si="12"/>
        <v>0</v>
      </c>
      <c r="F251" s="5">
        <f t="shared" si="13"/>
        <v>7.3460102099132927</v>
      </c>
      <c r="G251" s="5">
        <f t="shared" si="14"/>
        <v>53.96386600415034</v>
      </c>
      <c r="H251" s="5">
        <f t="shared" si="15"/>
        <v>9.581903928408666</v>
      </c>
      <c r="I251" s="3"/>
      <c r="J251" s="3"/>
      <c r="K251" s="3"/>
      <c r="L251" s="3"/>
      <c r="M251" s="3"/>
      <c r="N251" s="3"/>
      <c r="O251" s="3"/>
      <c r="P251" s="3"/>
      <c r="R251" s="20">
        <v>226</v>
      </c>
      <c r="S251" s="20">
        <v>9.6364514973507394</v>
      </c>
      <c r="T251" s="20">
        <v>-6.1468011786647736E-2</v>
      </c>
      <c r="AE251" s="20">
        <v>225</v>
      </c>
      <c r="AF251" s="20">
        <v>9.6432212051844743</v>
      </c>
      <c r="AG251" s="20">
        <v>9.1847695726690048E-2</v>
      </c>
    </row>
    <row r="252" spans="1:33" x14ac:dyDescent="0.35">
      <c r="A252" s="4">
        <v>156</v>
      </c>
      <c r="B252" s="4" t="s">
        <v>5</v>
      </c>
      <c r="C252" s="5">
        <v>2150</v>
      </c>
      <c r="D252" s="5">
        <v>18250</v>
      </c>
      <c r="E252" s="5">
        <f t="shared" si="12"/>
        <v>0</v>
      </c>
      <c r="F252" s="5">
        <f t="shared" si="13"/>
        <v>7.6732231211217083</v>
      </c>
      <c r="G252" s="5">
        <f t="shared" si="14"/>
        <v>58.878353066516773</v>
      </c>
      <c r="H252" s="5">
        <f t="shared" si="15"/>
        <v>9.811920359010637</v>
      </c>
      <c r="I252" s="3"/>
      <c r="J252" s="3"/>
      <c r="K252" s="3"/>
      <c r="L252" s="3"/>
      <c r="M252" s="3"/>
      <c r="N252" s="3"/>
      <c r="O252" s="3"/>
      <c r="P252" s="3"/>
      <c r="R252" s="20">
        <v>227</v>
      </c>
      <c r="S252" s="20">
        <v>9.5664318300324673</v>
      </c>
      <c r="T252" s="20">
        <v>2.9170942734360494E-2</v>
      </c>
      <c r="AE252" s="20">
        <v>226</v>
      </c>
      <c r="AF252" s="20">
        <v>9.6184693767319587</v>
      </c>
      <c r="AG252" s="20">
        <v>-4.3485891167867052E-2</v>
      </c>
    </row>
    <row r="253" spans="1:33" x14ac:dyDescent="0.35">
      <c r="A253" s="4">
        <v>158</v>
      </c>
      <c r="B253" s="4" t="s">
        <v>5</v>
      </c>
      <c r="C253" s="5">
        <v>1900</v>
      </c>
      <c r="D253" s="5">
        <v>14300</v>
      </c>
      <c r="E253" s="5">
        <f t="shared" si="12"/>
        <v>0</v>
      </c>
      <c r="F253" s="5">
        <f t="shared" si="13"/>
        <v>7.5496091651545321</v>
      </c>
      <c r="G253" s="5">
        <f t="shared" si="14"/>
        <v>56.996598546585311</v>
      </c>
      <c r="H253" s="5">
        <f t="shared" si="15"/>
        <v>9.5680148162479988</v>
      </c>
      <c r="I253" s="3"/>
      <c r="J253" s="3"/>
      <c r="K253" s="3"/>
      <c r="L253" s="3"/>
      <c r="M253" s="3"/>
      <c r="N253" s="3"/>
      <c r="O253" s="3"/>
      <c r="P253" s="3"/>
      <c r="R253" s="20">
        <v>228</v>
      </c>
      <c r="S253" s="20">
        <v>9.5476385496332679</v>
      </c>
      <c r="T253" s="20">
        <v>-7.9944305144845629E-3</v>
      </c>
      <c r="AE253" s="20">
        <v>227</v>
      </c>
      <c r="AF253" s="20">
        <v>9.5246829222012295</v>
      </c>
      <c r="AG253" s="20">
        <v>7.0919850565598352E-2</v>
      </c>
    </row>
    <row r="254" spans="1:33" x14ac:dyDescent="0.35">
      <c r="A254" s="4">
        <v>160</v>
      </c>
      <c r="B254" s="4" t="s">
        <v>5</v>
      </c>
      <c r="C254" s="5">
        <v>1350</v>
      </c>
      <c r="D254" s="5">
        <v>12000</v>
      </c>
      <c r="E254" s="5">
        <f t="shared" si="12"/>
        <v>0</v>
      </c>
      <c r="F254" s="5">
        <f t="shared" si="13"/>
        <v>7.2078598714324755</v>
      </c>
      <c r="G254" s="5">
        <f t="shared" si="14"/>
        <v>51.953243926206582</v>
      </c>
      <c r="H254" s="5">
        <f t="shared" si="15"/>
        <v>9.3926619287701367</v>
      </c>
      <c r="I254" s="3"/>
      <c r="J254" s="3"/>
      <c r="K254" s="3"/>
      <c r="L254" s="3"/>
      <c r="M254" s="3"/>
      <c r="N254" s="3"/>
      <c r="O254" s="3"/>
      <c r="P254" s="3"/>
      <c r="R254" s="20">
        <v>229</v>
      </c>
      <c r="S254" s="20">
        <v>9.6842867641235362</v>
      </c>
      <c r="T254" s="20">
        <v>-0.18127677818453414</v>
      </c>
      <c r="AE254" s="20">
        <v>228</v>
      </c>
      <c r="AF254" s="20">
        <v>9.5028775306737998</v>
      </c>
      <c r="AG254" s="20">
        <v>3.6766588444983483E-2</v>
      </c>
    </row>
    <row r="255" spans="1:33" x14ac:dyDescent="0.35">
      <c r="A255" s="4">
        <v>161</v>
      </c>
      <c r="B255" s="4" t="s">
        <v>5</v>
      </c>
      <c r="C255" s="5">
        <v>2600</v>
      </c>
      <c r="D255" s="5">
        <v>21000</v>
      </c>
      <c r="E255" s="5">
        <f t="shared" si="12"/>
        <v>0</v>
      </c>
      <c r="F255" s="5">
        <f t="shared" si="13"/>
        <v>7.8632667240095735</v>
      </c>
      <c r="G255" s="5">
        <f t="shared" si="14"/>
        <v>61.830963572916247</v>
      </c>
      <c r="H255" s="5">
        <f t="shared" si="15"/>
        <v>9.9522777167055594</v>
      </c>
      <c r="I255" s="3"/>
      <c r="J255" s="3"/>
      <c r="K255" s="3"/>
      <c r="L255" s="3"/>
      <c r="M255" s="3"/>
      <c r="N255" s="3"/>
      <c r="O255" s="3"/>
      <c r="P255" s="3"/>
      <c r="R255" s="20">
        <v>230</v>
      </c>
      <c r="S255" s="20">
        <v>9.6528037970214413</v>
      </c>
      <c r="T255" s="20">
        <v>0.11715236289016495</v>
      </c>
      <c r="AE255" s="20">
        <v>229</v>
      </c>
      <c r="AF255" s="20">
        <v>9.6939136333968889</v>
      </c>
      <c r="AG255" s="20">
        <v>-0.1909036474578869</v>
      </c>
    </row>
    <row r="256" spans="1:33" x14ac:dyDescent="0.35">
      <c r="A256" s="4">
        <v>162</v>
      </c>
      <c r="B256" s="4" t="s">
        <v>5</v>
      </c>
      <c r="C256" s="5">
        <v>2150</v>
      </c>
      <c r="D256" s="5">
        <v>14500</v>
      </c>
      <c r="E256" s="5">
        <f t="shared" si="12"/>
        <v>0</v>
      </c>
      <c r="F256" s="5">
        <f t="shared" si="13"/>
        <v>7.6732231211217083</v>
      </c>
      <c r="G256" s="5">
        <f t="shared" si="14"/>
        <v>58.878353066516773</v>
      </c>
      <c r="H256" s="5">
        <f t="shared" si="15"/>
        <v>9.581903928408666</v>
      </c>
      <c r="I256" s="3"/>
      <c r="J256" s="3"/>
      <c r="K256" s="3"/>
      <c r="L256" s="3"/>
      <c r="M256" s="3"/>
      <c r="N256" s="3"/>
      <c r="O256" s="3"/>
      <c r="P256" s="3"/>
      <c r="R256" s="20">
        <v>231</v>
      </c>
      <c r="S256" s="20">
        <v>9.5082802255192789</v>
      </c>
      <c r="T256" s="20">
        <v>-8.2828473926150892E-2</v>
      </c>
      <c r="AE256" s="20">
        <v>230</v>
      </c>
      <c r="AF256" s="20">
        <v>9.6432212051844743</v>
      </c>
      <c r="AG256" s="20">
        <v>0.12673495472713192</v>
      </c>
    </row>
    <row r="257" spans="1:33" x14ac:dyDescent="0.35">
      <c r="A257" s="4">
        <v>165</v>
      </c>
      <c r="B257" s="4" t="s">
        <v>5</v>
      </c>
      <c r="C257" s="5">
        <v>1550</v>
      </c>
      <c r="D257" s="5">
        <v>11850</v>
      </c>
      <c r="E257" s="5">
        <f t="shared" si="12"/>
        <v>0</v>
      </c>
      <c r="F257" s="5">
        <f t="shared" si="13"/>
        <v>7.3460102099132927</v>
      </c>
      <c r="G257" s="5">
        <f t="shared" si="14"/>
        <v>53.96386600415034</v>
      </c>
      <c r="H257" s="5">
        <f t="shared" si="15"/>
        <v>9.3800831465632779</v>
      </c>
      <c r="I257" s="3"/>
      <c r="J257" s="3"/>
      <c r="K257" s="3"/>
      <c r="L257" s="3"/>
      <c r="M257" s="3"/>
      <c r="N257" s="3"/>
      <c r="O257" s="3"/>
      <c r="P257" s="3"/>
      <c r="R257" s="20">
        <v>232</v>
      </c>
      <c r="S257" s="20">
        <v>9.6842867641235362</v>
      </c>
      <c r="T257" s="20">
        <v>2.0749849688753486E-2</v>
      </c>
      <c r="AE257" s="20">
        <v>231</v>
      </c>
      <c r="AF257" s="20">
        <v>9.4618278977493659</v>
      </c>
      <c r="AG257" s="20">
        <v>-3.6376146156237965E-2</v>
      </c>
    </row>
    <row r="258" spans="1:33" x14ac:dyDescent="0.35">
      <c r="A258" s="4">
        <v>166</v>
      </c>
      <c r="B258" s="4" t="s">
        <v>5</v>
      </c>
      <c r="C258" s="5">
        <v>1150</v>
      </c>
      <c r="D258" s="5">
        <v>10750</v>
      </c>
      <c r="E258" s="5">
        <f t="shared" si="12"/>
        <v>0</v>
      </c>
      <c r="F258" s="5">
        <f t="shared" si="13"/>
        <v>7.0475172213572961</v>
      </c>
      <c r="G258" s="5">
        <f t="shared" si="14"/>
        <v>49.667498985327661</v>
      </c>
      <c r="H258" s="5">
        <f t="shared" si="15"/>
        <v>9.2826610335558097</v>
      </c>
      <c r="I258" s="3"/>
      <c r="J258" s="3"/>
      <c r="K258" s="3"/>
      <c r="L258" s="3"/>
      <c r="M258" s="3"/>
      <c r="N258" s="3"/>
      <c r="O258" s="3"/>
      <c r="P258" s="3"/>
      <c r="R258" s="20">
        <v>233</v>
      </c>
      <c r="S258" s="20">
        <v>9.2323864135038924</v>
      </c>
      <c r="T258" s="20">
        <v>7.3264138276615043E-2</v>
      </c>
      <c r="AE258" s="20">
        <v>232</v>
      </c>
      <c r="AF258" s="20">
        <v>9.6939136333968889</v>
      </c>
      <c r="AG258" s="20">
        <v>1.1122980415400718E-2</v>
      </c>
    </row>
    <row r="259" spans="1:33" x14ac:dyDescent="0.35">
      <c r="A259" s="4">
        <v>167</v>
      </c>
      <c r="B259" s="4" t="s">
        <v>5</v>
      </c>
      <c r="C259" s="5">
        <v>2800</v>
      </c>
      <c r="D259" s="5">
        <v>21500</v>
      </c>
      <c r="E259" s="5">
        <f t="shared" ref="E259:E322" si="16">IF(B259=$E$1,1,0)</f>
        <v>0</v>
      </c>
      <c r="F259" s="5">
        <f t="shared" ref="F259:F322" si="17">LN(C259)</f>
        <v>7.9373746961632952</v>
      </c>
      <c r="G259" s="5">
        <f t="shared" ref="G259:G322" si="18">F259^2</f>
        <v>63.001917067293363</v>
      </c>
      <c r="H259" s="5">
        <f t="shared" ref="H259:H322" si="19">LN(D259)</f>
        <v>9.9758082141157534</v>
      </c>
      <c r="I259" s="3"/>
      <c r="J259" s="3"/>
      <c r="K259" s="3"/>
      <c r="L259" s="3"/>
      <c r="M259" s="3"/>
      <c r="N259" s="3"/>
      <c r="O259" s="3"/>
      <c r="P259" s="3"/>
      <c r="R259" s="20">
        <v>234</v>
      </c>
      <c r="S259" s="20">
        <v>9.5082802255192789</v>
      </c>
      <c r="T259" s="20">
        <v>-5.2702395802768365E-3</v>
      </c>
      <c r="AE259" s="20">
        <v>233</v>
      </c>
      <c r="AF259" s="20">
        <v>9.3495272806749981</v>
      </c>
      <c r="AG259" s="20">
        <v>-4.3876728894490569E-2</v>
      </c>
    </row>
    <row r="260" spans="1:33" x14ac:dyDescent="0.35">
      <c r="A260" s="4">
        <v>169</v>
      </c>
      <c r="B260" s="4" t="s">
        <v>5</v>
      </c>
      <c r="C260" s="5">
        <v>2200</v>
      </c>
      <c r="D260" s="5">
        <v>18250</v>
      </c>
      <c r="E260" s="5">
        <f t="shared" si="16"/>
        <v>0</v>
      </c>
      <c r="F260" s="5">
        <f t="shared" si="17"/>
        <v>7.696212639346407</v>
      </c>
      <c r="G260" s="5">
        <f t="shared" si="18"/>
        <v>59.231688990035387</v>
      </c>
      <c r="H260" s="5">
        <f t="shared" si="19"/>
        <v>9.811920359010637</v>
      </c>
      <c r="I260" s="3"/>
      <c r="J260" s="3"/>
      <c r="K260" s="3"/>
      <c r="L260" s="3"/>
      <c r="M260" s="3"/>
      <c r="N260" s="3"/>
      <c r="O260" s="3"/>
      <c r="P260" s="3"/>
      <c r="R260" s="20">
        <v>235</v>
      </c>
      <c r="S260" s="20">
        <v>9.4662961285009253</v>
      </c>
      <c r="T260" s="20">
        <v>-5.7104897779577612E-2</v>
      </c>
      <c r="AE260" s="20">
        <v>234</v>
      </c>
      <c r="AF260" s="20">
        <v>9.4618278977493659</v>
      </c>
      <c r="AG260" s="20">
        <v>4.118208818963609E-2</v>
      </c>
    </row>
    <row r="261" spans="1:33" x14ac:dyDescent="0.35">
      <c r="A261" s="4">
        <v>170</v>
      </c>
      <c r="B261" s="4" t="s">
        <v>5</v>
      </c>
      <c r="C261" s="5">
        <v>1650</v>
      </c>
      <c r="D261" s="5">
        <v>12700</v>
      </c>
      <c r="E261" s="5">
        <f t="shared" si="16"/>
        <v>0</v>
      </c>
      <c r="F261" s="5">
        <f t="shared" si="17"/>
        <v>7.4085305668946262</v>
      </c>
      <c r="G261" s="5">
        <f t="shared" si="18"/>
        <v>54.88632516061201</v>
      </c>
      <c r="H261" s="5">
        <f t="shared" si="19"/>
        <v>9.449357272446683</v>
      </c>
      <c r="I261" s="3"/>
      <c r="J261" s="3"/>
      <c r="K261" s="3"/>
      <c r="L261" s="3"/>
      <c r="M261" s="3"/>
      <c r="N261" s="3"/>
      <c r="O261" s="3"/>
      <c r="P261" s="3"/>
      <c r="R261" s="20">
        <v>236</v>
      </c>
      <c r="S261" s="20">
        <v>9.5282669245529323</v>
      </c>
      <c r="T261" s="20">
        <v>-2.5256938613930302E-2</v>
      </c>
      <c r="AE261" s="20">
        <v>235</v>
      </c>
      <c r="AF261" s="20">
        <v>9.424928600524737</v>
      </c>
      <c r="AG261" s="20">
        <v>-1.5737369803389356E-2</v>
      </c>
    </row>
    <row r="262" spans="1:33" x14ac:dyDescent="0.35">
      <c r="A262" s="4">
        <v>172</v>
      </c>
      <c r="B262" s="4" t="s">
        <v>5</v>
      </c>
      <c r="C262" s="5">
        <v>1450</v>
      </c>
      <c r="D262" s="5">
        <v>13700</v>
      </c>
      <c r="E262" s="5">
        <f t="shared" si="16"/>
        <v>0</v>
      </c>
      <c r="F262" s="5">
        <f t="shared" si="17"/>
        <v>7.2793188354146201</v>
      </c>
      <c r="G262" s="5">
        <f t="shared" si="18"/>
        <v>52.988482707622062</v>
      </c>
      <c r="H262" s="5">
        <f t="shared" si="19"/>
        <v>9.525151111816216</v>
      </c>
      <c r="I262" s="3"/>
      <c r="J262" s="3"/>
      <c r="K262" s="3"/>
      <c r="L262" s="3"/>
      <c r="M262" s="3"/>
      <c r="N262" s="3"/>
      <c r="O262" s="3"/>
      <c r="P262" s="3"/>
      <c r="R262" s="20">
        <v>237</v>
      </c>
      <c r="S262" s="20">
        <v>9.8339077573318772</v>
      </c>
      <c r="T262" s="20">
        <v>0.11836995937368222</v>
      </c>
      <c r="AE262" s="20">
        <v>236</v>
      </c>
      <c r="AF262" s="20">
        <v>9.4818924544509571</v>
      </c>
      <c r="AG262" s="20">
        <v>2.111753148804496E-2</v>
      </c>
    </row>
    <row r="263" spans="1:33" x14ac:dyDescent="0.35">
      <c r="A263" s="4">
        <v>173</v>
      </c>
      <c r="B263" s="4" t="s">
        <v>5</v>
      </c>
      <c r="C263" s="5">
        <v>2150</v>
      </c>
      <c r="D263" s="5">
        <v>18250</v>
      </c>
      <c r="E263" s="5">
        <f t="shared" si="16"/>
        <v>0</v>
      </c>
      <c r="F263" s="5">
        <f t="shared" si="17"/>
        <v>7.6732231211217083</v>
      </c>
      <c r="G263" s="5">
        <f t="shared" si="18"/>
        <v>58.878353066516773</v>
      </c>
      <c r="H263" s="5">
        <f t="shared" si="19"/>
        <v>9.811920359010637</v>
      </c>
      <c r="I263" s="3"/>
      <c r="J263" s="3"/>
      <c r="K263" s="3"/>
      <c r="L263" s="3"/>
      <c r="M263" s="3"/>
      <c r="N263" s="3"/>
      <c r="O263" s="3"/>
      <c r="P263" s="3"/>
      <c r="R263" s="20">
        <v>238</v>
      </c>
      <c r="S263" s="20">
        <v>9.6196630853375922</v>
      </c>
      <c r="T263" s="20">
        <v>-3.7759156928926174E-2</v>
      </c>
      <c r="AE263" s="20">
        <v>237</v>
      </c>
      <c r="AF263" s="20">
        <v>9.9894866843929506</v>
      </c>
      <c r="AG263" s="20">
        <v>-3.7208967687391237E-2</v>
      </c>
    </row>
    <row r="264" spans="1:33" x14ac:dyDescent="0.35">
      <c r="A264" s="4">
        <v>176</v>
      </c>
      <c r="B264" s="4" t="s">
        <v>5</v>
      </c>
      <c r="C264" s="5">
        <v>1550</v>
      </c>
      <c r="D264" s="5">
        <v>12700</v>
      </c>
      <c r="E264" s="5">
        <f t="shared" si="16"/>
        <v>0</v>
      </c>
      <c r="F264" s="5">
        <f t="shared" si="17"/>
        <v>7.3460102099132927</v>
      </c>
      <c r="G264" s="5">
        <f t="shared" si="18"/>
        <v>53.96386600415034</v>
      </c>
      <c r="H264" s="5">
        <f t="shared" si="19"/>
        <v>9.449357272446683</v>
      </c>
      <c r="I264" s="3"/>
      <c r="J264" s="3"/>
      <c r="K264" s="3"/>
      <c r="L264" s="3"/>
      <c r="M264" s="3"/>
      <c r="N264" s="3"/>
      <c r="O264" s="3"/>
      <c r="P264" s="3"/>
      <c r="R264" s="20">
        <v>239</v>
      </c>
      <c r="S264" s="20">
        <v>9.5664318300324673</v>
      </c>
      <c r="T264" s="20">
        <v>-0.14907728867195935</v>
      </c>
      <c r="AE264" s="20">
        <v>238</v>
      </c>
      <c r="AF264" s="20">
        <v>9.594179756404202</v>
      </c>
      <c r="AG264" s="20">
        <v>-1.2275827995535948E-2</v>
      </c>
    </row>
    <row r="265" spans="1:33" x14ac:dyDescent="0.35">
      <c r="A265" s="4">
        <v>177</v>
      </c>
      <c r="B265" s="4" t="s">
        <v>5</v>
      </c>
      <c r="C265" s="5">
        <v>2000</v>
      </c>
      <c r="D265" s="5">
        <v>14900</v>
      </c>
      <c r="E265" s="5">
        <f t="shared" si="16"/>
        <v>0</v>
      </c>
      <c r="F265" s="5">
        <f t="shared" si="17"/>
        <v>7.6009024595420822</v>
      </c>
      <c r="G265" s="5">
        <f t="shared" si="18"/>
        <v>57.773718199472874</v>
      </c>
      <c r="H265" s="5">
        <f t="shared" si="19"/>
        <v>9.6091164919335501</v>
      </c>
      <c r="I265" s="3"/>
      <c r="J265" s="3"/>
      <c r="K265" s="3"/>
      <c r="L265" s="3"/>
      <c r="M265" s="3"/>
      <c r="N265" s="3"/>
      <c r="O265" s="3"/>
      <c r="P265" s="3"/>
      <c r="R265" s="20">
        <v>240</v>
      </c>
      <c r="S265" s="20">
        <v>9.4876381093091453</v>
      </c>
      <c r="T265" s="20">
        <v>8.0376706938853459E-2</v>
      </c>
      <c r="AE265" s="20">
        <v>239</v>
      </c>
      <c r="AF265" s="20">
        <v>9.5246829222012295</v>
      </c>
      <c r="AG265" s="20">
        <v>-0.10732838084072149</v>
      </c>
    </row>
    <row r="266" spans="1:33" x14ac:dyDescent="0.35">
      <c r="A266" s="4">
        <v>178</v>
      </c>
      <c r="B266" s="4" t="s">
        <v>5</v>
      </c>
      <c r="C266" s="5">
        <v>1250</v>
      </c>
      <c r="D266" s="5">
        <v>11300</v>
      </c>
      <c r="E266" s="5">
        <f t="shared" si="16"/>
        <v>0</v>
      </c>
      <c r="F266" s="5">
        <f t="shared" si="17"/>
        <v>7.1308988302963465</v>
      </c>
      <c r="G266" s="5">
        <f t="shared" si="18"/>
        <v>50.849718127921804</v>
      </c>
      <c r="H266" s="5">
        <f t="shared" si="19"/>
        <v>9.3325580047004326</v>
      </c>
      <c r="I266" s="3"/>
      <c r="J266" s="3"/>
      <c r="K266" s="3"/>
      <c r="L266" s="3"/>
      <c r="M266" s="3"/>
      <c r="N266" s="3"/>
      <c r="O266" s="3"/>
      <c r="P266" s="3"/>
      <c r="R266" s="20">
        <v>241</v>
      </c>
      <c r="S266" s="20">
        <v>9.5476385496332679</v>
      </c>
      <c r="T266" s="20">
        <v>-4.4628563694265821E-2</v>
      </c>
      <c r="AE266" s="20">
        <v>240</v>
      </c>
      <c r="AF266" s="20">
        <v>9.4427971320212407</v>
      </c>
      <c r="AG266" s="20">
        <v>0.12521768422675805</v>
      </c>
    </row>
    <row r="267" spans="1:33" x14ac:dyDescent="0.35">
      <c r="A267" s="4">
        <v>180</v>
      </c>
      <c r="B267" s="4" t="s">
        <v>5</v>
      </c>
      <c r="C267" s="5">
        <v>1800</v>
      </c>
      <c r="D267" s="5">
        <v>14800</v>
      </c>
      <c r="E267" s="5">
        <f t="shared" si="16"/>
        <v>0</v>
      </c>
      <c r="F267" s="5">
        <f t="shared" si="17"/>
        <v>7.4955419438842563</v>
      </c>
      <c r="G267" s="5">
        <f t="shared" si="18"/>
        <v>56.183149032528178</v>
      </c>
      <c r="H267" s="5">
        <f t="shared" si="19"/>
        <v>9.6023824597522065</v>
      </c>
      <c r="I267" s="3"/>
      <c r="J267" s="3"/>
      <c r="K267" s="3"/>
      <c r="L267" s="3"/>
      <c r="M267" s="3"/>
      <c r="N267" s="3"/>
      <c r="O267" s="3"/>
      <c r="P267" s="3"/>
      <c r="R267" s="20">
        <v>242</v>
      </c>
      <c r="S267" s="20">
        <v>9.4662961285009253</v>
      </c>
      <c r="T267" s="20">
        <v>-0.19298095736335341</v>
      </c>
      <c r="AE267" s="20">
        <v>241</v>
      </c>
      <c r="AF267" s="20">
        <v>9.5028775306737998</v>
      </c>
      <c r="AG267" s="20">
        <v>1.3245526520222484E-4</v>
      </c>
    </row>
    <row r="268" spans="1:33" x14ac:dyDescent="0.35">
      <c r="A268" s="4">
        <v>183</v>
      </c>
      <c r="B268" s="4" t="s">
        <v>5</v>
      </c>
      <c r="C268" s="5">
        <v>2650</v>
      </c>
      <c r="D268" s="5">
        <v>20000</v>
      </c>
      <c r="E268" s="5">
        <f t="shared" si="16"/>
        <v>0</v>
      </c>
      <c r="F268" s="5">
        <f t="shared" si="17"/>
        <v>7.8823149189802679</v>
      </c>
      <c r="G268" s="5">
        <f t="shared" si="18"/>
        <v>62.130888481978907</v>
      </c>
      <c r="H268" s="5">
        <f t="shared" si="19"/>
        <v>9.9034875525361272</v>
      </c>
      <c r="I268" s="3"/>
      <c r="J268" s="3"/>
      <c r="K268" s="3"/>
      <c r="L268" s="3"/>
      <c r="M268" s="3"/>
      <c r="N268" s="3"/>
      <c r="O268" s="3"/>
      <c r="P268" s="3"/>
      <c r="R268" s="20">
        <v>243</v>
      </c>
      <c r="S268" s="20">
        <v>9.6994568509751744</v>
      </c>
      <c r="T268" s="20">
        <v>-1.2882300002619473E-2</v>
      </c>
      <c r="AE268" s="20">
        <v>242</v>
      </c>
      <c r="AF268" s="20">
        <v>9.424928600524737</v>
      </c>
      <c r="AG268" s="20">
        <v>-0.15161342938716516</v>
      </c>
    </row>
    <row r="269" spans="1:33" x14ac:dyDescent="0.35">
      <c r="A269" s="4">
        <v>184</v>
      </c>
      <c r="B269" s="4" t="s">
        <v>5</v>
      </c>
      <c r="C269" s="5">
        <v>1500</v>
      </c>
      <c r="D269" s="5">
        <v>12100</v>
      </c>
      <c r="E269" s="5">
        <f t="shared" si="16"/>
        <v>0</v>
      </c>
      <c r="F269" s="5">
        <f t="shared" si="17"/>
        <v>7.3132203870903014</v>
      </c>
      <c r="G269" s="5">
        <f t="shared" si="18"/>
        <v>53.483192430153217</v>
      </c>
      <c r="H269" s="5">
        <f t="shared" si="19"/>
        <v>9.4009607315848331</v>
      </c>
      <c r="I269" s="3"/>
      <c r="J269" s="3"/>
      <c r="K269" s="3"/>
      <c r="L269" s="3"/>
      <c r="M269" s="3"/>
      <c r="N269" s="3"/>
      <c r="O269" s="3"/>
      <c r="P269" s="3"/>
      <c r="R269" s="20">
        <v>244</v>
      </c>
      <c r="S269" s="20">
        <v>9.3975521012161884</v>
      </c>
      <c r="T269" s="20">
        <v>5.9648348691519359E-2</v>
      </c>
      <c r="AE269" s="20">
        <v>243</v>
      </c>
      <c r="AF269" s="20">
        <v>9.719767451263138</v>
      </c>
      <c r="AG269" s="20">
        <v>-3.3192900290583083E-2</v>
      </c>
    </row>
    <row r="270" spans="1:33" x14ac:dyDescent="0.35">
      <c r="A270" s="4">
        <v>185</v>
      </c>
      <c r="B270" s="4" t="s">
        <v>5</v>
      </c>
      <c r="C270" s="5">
        <v>1950</v>
      </c>
      <c r="D270" s="5">
        <v>16300</v>
      </c>
      <c r="E270" s="5">
        <f t="shared" si="16"/>
        <v>0</v>
      </c>
      <c r="F270" s="5">
        <f t="shared" si="17"/>
        <v>7.5755846515577927</v>
      </c>
      <c r="G270" s="5">
        <f t="shared" si="18"/>
        <v>57.389482812918004</v>
      </c>
      <c r="H270" s="5">
        <f t="shared" si="19"/>
        <v>9.6989203867948532</v>
      </c>
      <c r="I270" s="3"/>
      <c r="J270" s="3"/>
      <c r="K270" s="3"/>
      <c r="L270" s="3"/>
      <c r="M270" s="3"/>
      <c r="N270" s="3"/>
      <c r="O270" s="3"/>
      <c r="P270" s="3"/>
      <c r="R270" s="20">
        <v>245</v>
      </c>
      <c r="S270" s="20">
        <v>9.8692176550103525</v>
      </c>
      <c r="T270" s="20">
        <v>-3.9513152944223862E-3</v>
      </c>
      <c r="AE270" s="20">
        <v>244</v>
      </c>
      <c r="AF270" s="20">
        <v>9.3798651166063465</v>
      </c>
      <c r="AG270" s="20">
        <v>7.7335333301361331E-2</v>
      </c>
    </row>
    <row r="271" spans="1:33" x14ac:dyDescent="0.35">
      <c r="A271" s="4">
        <v>187</v>
      </c>
      <c r="B271" s="4" t="s">
        <v>5</v>
      </c>
      <c r="C271" s="5">
        <v>2950</v>
      </c>
      <c r="D271" s="5">
        <v>24000</v>
      </c>
      <c r="E271" s="5">
        <f t="shared" si="16"/>
        <v>0</v>
      </c>
      <c r="F271" s="5">
        <f t="shared" si="17"/>
        <v>7.9895604493338652</v>
      </c>
      <c r="G271" s="5">
        <f t="shared" si="18"/>
        <v>63.833076173559952</v>
      </c>
      <c r="H271" s="5">
        <f t="shared" si="19"/>
        <v>10.085809109330082</v>
      </c>
      <c r="I271" s="3"/>
      <c r="J271" s="3"/>
      <c r="K271" s="3"/>
      <c r="L271" s="3"/>
      <c r="M271" s="3"/>
      <c r="N271" s="3"/>
      <c r="O271" s="3"/>
      <c r="P271" s="3"/>
      <c r="R271" s="20">
        <v>246</v>
      </c>
      <c r="S271" s="20">
        <v>9.6024146600477529</v>
      </c>
      <c r="T271" s="20">
        <v>-9.9404674108750868E-2</v>
      </c>
      <c r="AE271" s="20">
        <v>245</v>
      </c>
      <c r="AF271" s="20">
        <v>10.072412776032238</v>
      </c>
      <c r="AG271" s="20">
        <v>-0.20714643631630736</v>
      </c>
    </row>
    <row r="272" spans="1:33" x14ac:dyDescent="0.35">
      <c r="A272" s="4">
        <v>188</v>
      </c>
      <c r="B272" s="4" t="s">
        <v>5</v>
      </c>
      <c r="C272" s="5">
        <v>1650</v>
      </c>
      <c r="D272" s="5">
        <v>13700</v>
      </c>
      <c r="E272" s="5">
        <f t="shared" si="16"/>
        <v>0</v>
      </c>
      <c r="F272" s="5">
        <f t="shared" si="17"/>
        <v>7.4085305668946262</v>
      </c>
      <c r="G272" s="5">
        <f t="shared" si="18"/>
        <v>54.88632516061201</v>
      </c>
      <c r="H272" s="5">
        <f t="shared" si="19"/>
        <v>9.525151111816216</v>
      </c>
      <c r="I272" s="3"/>
      <c r="J272" s="3"/>
      <c r="K272" s="3"/>
      <c r="L272" s="3"/>
      <c r="M272" s="3"/>
      <c r="N272" s="3"/>
      <c r="O272" s="3"/>
      <c r="P272" s="3"/>
      <c r="R272" s="20">
        <v>247</v>
      </c>
      <c r="S272" s="20">
        <v>9.3471629642424965</v>
      </c>
      <c r="T272" s="20">
        <v>4.1323593117160939E-2</v>
      </c>
      <c r="AE272" s="20">
        <v>246</v>
      </c>
      <c r="AF272" s="20">
        <v>9.5704088511485566</v>
      </c>
      <c r="AG272" s="20">
        <v>-6.7398865209554515E-2</v>
      </c>
    </row>
    <row r="273" spans="1:33" x14ac:dyDescent="0.35">
      <c r="A273" s="4">
        <v>189</v>
      </c>
      <c r="B273" s="4" t="s">
        <v>5</v>
      </c>
      <c r="C273" s="5">
        <v>1900</v>
      </c>
      <c r="D273" s="5">
        <v>16000</v>
      </c>
      <c r="E273" s="5">
        <f t="shared" si="16"/>
        <v>0</v>
      </c>
      <c r="F273" s="5">
        <f t="shared" si="17"/>
        <v>7.5496091651545321</v>
      </c>
      <c r="G273" s="5">
        <f t="shared" si="18"/>
        <v>56.996598546585311</v>
      </c>
      <c r="H273" s="5">
        <f t="shared" si="19"/>
        <v>9.6803440012219184</v>
      </c>
      <c r="I273" s="3"/>
      <c r="J273" s="3"/>
      <c r="K273" s="3"/>
      <c r="L273" s="3"/>
      <c r="M273" s="3"/>
      <c r="N273" s="3"/>
      <c r="O273" s="3"/>
      <c r="P273" s="3"/>
      <c r="R273" s="20">
        <v>248</v>
      </c>
      <c r="S273" s="20">
        <v>9.5664318300324673</v>
      </c>
      <c r="T273" s="20">
        <v>-4.8606758308324061E-2</v>
      </c>
      <c r="AE273" s="20">
        <v>247</v>
      </c>
      <c r="AF273" s="20">
        <v>9.358943072379482</v>
      </c>
      <c r="AG273" s="20">
        <v>2.954348498017545E-2</v>
      </c>
    </row>
    <row r="274" spans="1:33" x14ac:dyDescent="0.35">
      <c r="A274" s="4">
        <v>190</v>
      </c>
      <c r="B274" s="4" t="s">
        <v>5</v>
      </c>
      <c r="C274" s="5">
        <v>2100</v>
      </c>
      <c r="D274" s="5">
        <v>13400</v>
      </c>
      <c r="E274" s="5">
        <f t="shared" si="16"/>
        <v>0</v>
      </c>
      <c r="F274" s="5">
        <f t="shared" si="17"/>
        <v>7.6496926237115144</v>
      </c>
      <c r="G274" s="5">
        <f t="shared" si="18"/>
        <v>58.51779723726635</v>
      </c>
      <c r="H274" s="5">
        <f t="shared" si="19"/>
        <v>9.503009985939002</v>
      </c>
      <c r="I274" s="3"/>
      <c r="J274" s="3"/>
      <c r="K274" s="3"/>
      <c r="L274" s="3"/>
      <c r="M274" s="3"/>
      <c r="N274" s="3"/>
      <c r="O274" s="3"/>
      <c r="P274" s="3"/>
      <c r="R274" s="20">
        <v>249</v>
      </c>
      <c r="S274" s="20">
        <v>9.7702649068011738</v>
      </c>
      <c r="T274" s="20">
        <v>9.5001432914756379E-2</v>
      </c>
      <c r="AE274" s="20">
        <v>248</v>
      </c>
      <c r="AF274" s="20">
        <v>9.5246829222012295</v>
      </c>
      <c r="AG274" s="20">
        <v>-6.8578504770862025E-3</v>
      </c>
    </row>
    <row r="275" spans="1:33" x14ac:dyDescent="0.35">
      <c r="A275" s="4">
        <v>191</v>
      </c>
      <c r="B275" s="4" t="s">
        <v>5</v>
      </c>
      <c r="C275" s="5">
        <v>1150</v>
      </c>
      <c r="D275" s="5">
        <v>11950</v>
      </c>
      <c r="E275" s="5">
        <f t="shared" si="16"/>
        <v>0</v>
      </c>
      <c r="F275" s="5">
        <f t="shared" si="17"/>
        <v>7.0475172213572961</v>
      </c>
      <c r="G275" s="5">
        <f t="shared" si="18"/>
        <v>49.667498985327661</v>
      </c>
      <c r="H275" s="5">
        <f t="shared" si="19"/>
        <v>9.3884865573596574</v>
      </c>
      <c r="I275" s="3"/>
      <c r="J275" s="3"/>
      <c r="K275" s="3"/>
      <c r="L275" s="3"/>
      <c r="M275" s="3"/>
      <c r="N275" s="3"/>
      <c r="O275" s="3"/>
      <c r="P275" s="3"/>
      <c r="R275" s="20">
        <v>250</v>
      </c>
      <c r="S275" s="20">
        <v>9.5082802255192789</v>
      </c>
      <c r="T275" s="20">
        <v>7.3623702889387133E-2</v>
      </c>
      <c r="AE275" s="20">
        <v>249</v>
      </c>
      <c r="AF275" s="20">
        <v>9.852723654012614</v>
      </c>
      <c r="AG275" s="20">
        <v>1.2542685703316181E-2</v>
      </c>
    </row>
    <row r="276" spans="1:33" x14ac:dyDescent="0.35">
      <c r="A276" s="4">
        <v>193</v>
      </c>
      <c r="B276" s="4" t="s">
        <v>5</v>
      </c>
      <c r="C276" s="5">
        <v>1300</v>
      </c>
      <c r="D276" s="5">
        <v>11100</v>
      </c>
      <c r="E276" s="5">
        <f t="shared" si="16"/>
        <v>0</v>
      </c>
      <c r="F276" s="5">
        <f t="shared" si="17"/>
        <v>7.1701195434496281</v>
      </c>
      <c r="G276" s="5">
        <f t="shared" si="18"/>
        <v>51.410614267358305</v>
      </c>
      <c r="H276" s="5">
        <f t="shared" si="19"/>
        <v>9.3147003873004248</v>
      </c>
      <c r="I276" s="3"/>
      <c r="J276" s="3"/>
      <c r="K276" s="3"/>
      <c r="L276" s="3"/>
      <c r="M276" s="3"/>
      <c r="N276" s="3"/>
      <c r="O276" s="3"/>
      <c r="P276" s="3"/>
      <c r="R276" s="20">
        <v>251</v>
      </c>
      <c r="S276" s="20">
        <v>9.7142699612699595</v>
      </c>
      <c r="T276" s="20">
        <v>9.7650397740677519E-2</v>
      </c>
      <c r="AE276" s="20">
        <v>250</v>
      </c>
      <c r="AF276" s="20">
        <v>9.4618278977493659</v>
      </c>
      <c r="AG276" s="20">
        <v>0.12007603065930006</v>
      </c>
    </row>
    <row r="277" spans="1:33" x14ac:dyDescent="0.35">
      <c r="A277" s="4">
        <v>196</v>
      </c>
      <c r="B277" s="4" t="s">
        <v>5</v>
      </c>
      <c r="C277" s="5">
        <v>1700</v>
      </c>
      <c r="D277" s="5">
        <v>13100</v>
      </c>
      <c r="E277" s="5">
        <f t="shared" si="16"/>
        <v>0</v>
      </c>
      <c r="F277" s="5">
        <f t="shared" si="17"/>
        <v>7.4383835300443071</v>
      </c>
      <c r="G277" s="5">
        <f t="shared" si="18"/>
        <v>55.329549540034407</v>
      </c>
      <c r="H277" s="5">
        <f t="shared" si="19"/>
        <v>9.480367509189243</v>
      </c>
      <c r="I277" s="3"/>
      <c r="J277" s="3"/>
      <c r="K277" s="3"/>
      <c r="L277" s="3"/>
      <c r="M277" s="3"/>
      <c r="N277" s="3"/>
      <c r="O277" s="3"/>
      <c r="P277" s="3"/>
      <c r="R277" s="20">
        <v>252</v>
      </c>
      <c r="S277" s="20">
        <v>9.6364514973507394</v>
      </c>
      <c r="T277" s="20">
        <v>-6.8436681102740593E-2</v>
      </c>
      <c r="AE277" s="20">
        <v>251</v>
      </c>
      <c r="AF277" s="20">
        <v>9.7459088188996716</v>
      </c>
      <c r="AG277" s="20">
        <v>6.6011540110965328E-2</v>
      </c>
    </row>
    <row r="278" spans="1:33" x14ac:dyDescent="0.35">
      <c r="A278" s="4">
        <v>201</v>
      </c>
      <c r="B278" s="4" t="s">
        <v>5</v>
      </c>
      <c r="C278" s="5">
        <v>1500</v>
      </c>
      <c r="D278" s="5">
        <v>12500</v>
      </c>
      <c r="E278" s="5">
        <f t="shared" si="16"/>
        <v>0</v>
      </c>
      <c r="F278" s="5">
        <f t="shared" si="17"/>
        <v>7.3132203870903014</v>
      </c>
      <c r="G278" s="5">
        <f t="shared" si="18"/>
        <v>53.483192430153217</v>
      </c>
      <c r="H278" s="5">
        <f t="shared" si="19"/>
        <v>9.4334839232903924</v>
      </c>
      <c r="I278" s="3"/>
      <c r="J278" s="3"/>
      <c r="K278" s="3"/>
      <c r="L278" s="3"/>
      <c r="M278" s="3"/>
      <c r="N278" s="3"/>
      <c r="O278" s="3"/>
      <c r="P278" s="3"/>
      <c r="R278" s="20">
        <v>253</v>
      </c>
      <c r="S278" s="20">
        <v>9.4213106997373171</v>
      </c>
      <c r="T278" s="20">
        <v>-2.8648770967180326E-2</v>
      </c>
      <c r="AE278" s="20">
        <v>252</v>
      </c>
      <c r="AF278" s="20">
        <v>9.6184693767319587</v>
      </c>
      <c r="AG278" s="20">
        <v>-5.0454560483959909E-2</v>
      </c>
    </row>
    <row r="279" spans="1:33" x14ac:dyDescent="0.35">
      <c r="A279" s="4">
        <v>202</v>
      </c>
      <c r="B279" s="4" t="s">
        <v>5</v>
      </c>
      <c r="C279" s="5">
        <v>1750</v>
      </c>
      <c r="D279" s="5">
        <v>14200</v>
      </c>
      <c r="E279" s="5">
        <f t="shared" si="16"/>
        <v>0</v>
      </c>
      <c r="F279" s="5">
        <f t="shared" si="17"/>
        <v>7.4673710669175595</v>
      </c>
      <c r="G279" s="5">
        <f t="shared" si="18"/>
        <v>55.761630651037493</v>
      </c>
      <c r="H279" s="5">
        <f t="shared" si="19"/>
        <v>9.5609972435893518</v>
      </c>
      <c r="I279" s="3"/>
      <c r="J279" s="3"/>
      <c r="K279" s="3"/>
      <c r="L279" s="3"/>
      <c r="M279" s="3"/>
      <c r="N279" s="3"/>
      <c r="O279" s="3"/>
      <c r="P279" s="3"/>
      <c r="R279" s="20">
        <v>254</v>
      </c>
      <c r="S279" s="20">
        <v>9.8339077573318772</v>
      </c>
      <c r="T279" s="20">
        <v>0.11836995937368222</v>
      </c>
      <c r="AE279" s="20">
        <v>253</v>
      </c>
      <c r="AF279" s="20">
        <v>9.3932835176778582</v>
      </c>
      <c r="AG279" s="20">
        <v>-6.215889077214598E-4</v>
      </c>
    </row>
    <row r="280" spans="1:33" x14ac:dyDescent="0.35">
      <c r="A280" s="4">
        <v>204</v>
      </c>
      <c r="B280" s="4" t="s">
        <v>5</v>
      </c>
      <c r="C280" s="5">
        <v>1500</v>
      </c>
      <c r="D280" s="5">
        <v>11650</v>
      </c>
      <c r="E280" s="5">
        <f t="shared" si="16"/>
        <v>0</v>
      </c>
      <c r="F280" s="5">
        <f t="shared" si="17"/>
        <v>7.3132203870903014</v>
      </c>
      <c r="G280" s="5">
        <f t="shared" si="18"/>
        <v>53.483192430153217</v>
      </c>
      <c r="H280" s="5">
        <f t="shared" si="19"/>
        <v>9.3630614589938475</v>
      </c>
      <c r="I280" s="3"/>
      <c r="J280" s="3"/>
      <c r="K280" s="3"/>
      <c r="L280" s="3"/>
      <c r="M280" s="3"/>
      <c r="N280" s="3"/>
      <c r="O280" s="3"/>
      <c r="P280" s="3"/>
      <c r="R280" s="20">
        <v>255</v>
      </c>
      <c r="S280" s="20">
        <v>9.7142699612699595</v>
      </c>
      <c r="T280" s="20">
        <v>-0.13236603286129345</v>
      </c>
      <c r="AE280" s="20">
        <v>254</v>
      </c>
      <c r="AF280" s="20">
        <v>9.9894866843929506</v>
      </c>
      <c r="AG280" s="20">
        <v>-3.7208967687391237E-2</v>
      </c>
    </row>
    <row r="281" spans="1:33" x14ac:dyDescent="0.35">
      <c r="A281" s="4">
        <v>205</v>
      </c>
      <c r="B281" s="4" t="s">
        <v>5</v>
      </c>
      <c r="C281" s="5">
        <v>2750</v>
      </c>
      <c r="D281" s="5">
        <v>24000</v>
      </c>
      <c r="E281" s="5">
        <f t="shared" si="16"/>
        <v>0</v>
      </c>
      <c r="F281" s="5">
        <f t="shared" si="17"/>
        <v>7.9193561906606167</v>
      </c>
      <c r="G281" s="5">
        <f t="shared" si="18"/>
        <v>62.716202474554635</v>
      </c>
      <c r="H281" s="5">
        <f t="shared" si="19"/>
        <v>10.085809109330082</v>
      </c>
      <c r="I281" s="3"/>
      <c r="J281" s="3"/>
      <c r="K281" s="3"/>
      <c r="L281" s="3"/>
      <c r="M281" s="3"/>
      <c r="N281" s="3"/>
      <c r="O281" s="3"/>
      <c r="P281" s="3"/>
      <c r="R281" s="20">
        <v>256</v>
      </c>
      <c r="S281" s="20">
        <v>9.5082802255192789</v>
      </c>
      <c r="T281" s="20">
        <v>-0.12819707895600096</v>
      </c>
      <c r="AE281" s="20">
        <v>255</v>
      </c>
      <c r="AF281" s="20">
        <v>9.7459088188996716</v>
      </c>
      <c r="AG281" s="20">
        <v>-0.16400489049100564</v>
      </c>
    </row>
    <row r="282" spans="1:33" x14ac:dyDescent="0.35">
      <c r="A282" s="4">
        <v>206</v>
      </c>
      <c r="B282" s="4" t="s">
        <v>5</v>
      </c>
      <c r="C282" s="5">
        <v>1950</v>
      </c>
      <c r="D282" s="5">
        <v>16100</v>
      </c>
      <c r="E282" s="5">
        <f t="shared" si="16"/>
        <v>0</v>
      </c>
      <c r="F282" s="5">
        <f t="shared" si="17"/>
        <v>7.5755846515577927</v>
      </c>
      <c r="G282" s="5">
        <f t="shared" si="18"/>
        <v>57.389482812918004</v>
      </c>
      <c r="H282" s="5">
        <f t="shared" si="19"/>
        <v>9.6865745509725549</v>
      </c>
      <c r="I282" s="3"/>
      <c r="J282" s="3"/>
      <c r="K282" s="3"/>
      <c r="L282" s="3"/>
      <c r="M282" s="3"/>
      <c r="N282" s="3"/>
      <c r="O282" s="3"/>
      <c r="P282" s="3"/>
      <c r="R282" s="20">
        <v>257</v>
      </c>
      <c r="S282" s="20">
        <v>9.320370489289715</v>
      </c>
      <c r="T282" s="20">
        <v>-3.7709455733905273E-2</v>
      </c>
      <c r="AE282" s="20">
        <v>256</v>
      </c>
      <c r="AF282" s="20">
        <v>9.4618278977493659</v>
      </c>
      <c r="AG282" s="20">
        <v>-8.1744751186088038E-2</v>
      </c>
    </row>
    <row r="283" spans="1:33" x14ac:dyDescent="0.35">
      <c r="A283" s="4">
        <v>207</v>
      </c>
      <c r="B283" s="4" t="s">
        <v>5</v>
      </c>
      <c r="C283" s="5">
        <v>1650</v>
      </c>
      <c r="D283" s="5">
        <v>13400</v>
      </c>
      <c r="E283" s="5">
        <f t="shared" si="16"/>
        <v>0</v>
      </c>
      <c r="F283" s="5">
        <f t="shared" si="17"/>
        <v>7.4085305668946262</v>
      </c>
      <c r="G283" s="5">
        <f t="shared" si="18"/>
        <v>54.88632516061201</v>
      </c>
      <c r="H283" s="5">
        <f t="shared" si="19"/>
        <v>9.503009985939002</v>
      </c>
      <c r="I283" s="3"/>
      <c r="J283" s="3"/>
      <c r="K283" s="3"/>
      <c r="L283" s="3"/>
      <c r="M283" s="3"/>
      <c r="N283" s="3"/>
      <c r="O283" s="3"/>
      <c r="P283" s="3"/>
      <c r="R283" s="20">
        <v>258</v>
      </c>
      <c r="S283" s="20">
        <v>9.8805608112856085</v>
      </c>
      <c r="T283" s="20">
        <v>9.5247402830144878E-2</v>
      </c>
      <c r="AE283" s="20">
        <v>257</v>
      </c>
      <c r="AF283" s="20">
        <v>9.3519899417377133</v>
      </c>
      <c r="AG283" s="20">
        <v>-6.9328908181903515E-2</v>
      </c>
    </row>
    <row r="284" spans="1:33" x14ac:dyDescent="0.35">
      <c r="A284" s="4">
        <v>208</v>
      </c>
      <c r="B284" s="4" t="s">
        <v>5</v>
      </c>
      <c r="C284" s="5">
        <v>1250</v>
      </c>
      <c r="D284" s="5">
        <v>11450</v>
      </c>
      <c r="E284" s="5">
        <f t="shared" si="16"/>
        <v>0</v>
      </c>
      <c r="F284" s="5">
        <f t="shared" si="17"/>
        <v>7.1308988302963465</v>
      </c>
      <c r="G284" s="5">
        <f t="shared" si="18"/>
        <v>50.849718127921804</v>
      </c>
      <c r="H284" s="5">
        <f t="shared" si="19"/>
        <v>9.3457450089823855</v>
      </c>
      <c r="I284" s="3"/>
      <c r="J284" s="3"/>
      <c r="K284" s="3"/>
      <c r="L284" s="3"/>
      <c r="M284" s="3"/>
      <c r="N284" s="3"/>
      <c r="O284" s="3"/>
      <c r="P284" s="3"/>
      <c r="R284" s="20">
        <v>259</v>
      </c>
      <c r="S284" s="20">
        <v>9.7287425099437037</v>
      </c>
      <c r="T284" s="20">
        <v>8.3177849066933263E-2</v>
      </c>
      <c r="AE284" s="20">
        <v>258</v>
      </c>
      <c r="AF284" s="20">
        <v>10.100119926746771</v>
      </c>
      <c r="AG284" s="20">
        <v>-0.12431171263101781</v>
      </c>
    </row>
    <row r="285" spans="1:33" x14ac:dyDescent="0.35">
      <c r="A285" s="4">
        <v>209</v>
      </c>
      <c r="B285" s="4" t="s">
        <v>5</v>
      </c>
      <c r="C285" s="5">
        <v>1400</v>
      </c>
      <c r="D285" s="5">
        <v>11700</v>
      </c>
      <c r="E285" s="5">
        <f t="shared" si="16"/>
        <v>0</v>
      </c>
      <c r="F285" s="5">
        <f t="shared" si="17"/>
        <v>7.2442275156033498</v>
      </c>
      <c r="G285" s="5">
        <f t="shared" si="18"/>
        <v>52.478832297824681</v>
      </c>
      <c r="H285" s="5">
        <f t="shared" si="19"/>
        <v>9.3673441207858481</v>
      </c>
      <c r="I285" s="3"/>
      <c r="J285" s="3"/>
      <c r="K285" s="3"/>
      <c r="L285" s="3"/>
      <c r="M285" s="3"/>
      <c r="N285" s="3"/>
      <c r="O285" s="3"/>
      <c r="P285" s="3"/>
      <c r="R285" s="20">
        <v>260</v>
      </c>
      <c r="S285" s="20">
        <v>9.5476385496332679</v>
      </c>
      <c r="T285" s="20">
        <v>-9.8281277186584859E-2</v>
      </c>
      <c r="AE285" s="20">
        <v>259</v>
      </c>
      <c r="AF285" s="20">
        <v>9.7723041517112534</v>
      </c>
      <c r="AG285" s="20">
        <v>3.9616207299383532E-2</v>
      </c>
    </row>
    <row r="286" spans="1:33" x14ac:dyDescent="0.35">
      <c r="A286" s="4">
        <v>210</v>
      </c>
      <c r="B286" s="4" t="s">
        <v>5</v>
      </c>
      <c r="C286" s="5">
        <v>1750</v>
      </c>
      <c r="D286" s="5">
        <v>15300</v>
      </c>
      <c r="E286" s="5">
        <f t="shared" si="16"/>
        <v>0</v>
      </c>
      <c r="F286" s="5">
        <f t="shared" si="17"/>
        <v>7.4673710669175595</v>
      </c>
      <c r="G286" s="5">
        <f t="shared" si="18"/>
        <v>55.761630651037493</v>
      </c>
      <c r="H286" s="5">
        <f t="shared" si="19"/>
        <v>9.6356081073805271</v>
      </c>
      <c r="I286" s="3"/>
      <c r="J286" s="3"/>
      <c r="K286" s="3"/>
      <c r="L286" s="3"/>
      <c r="M286" s="3"/>
      <c r="N286" s="3"/>
      <c r="O286" s="3"/>
      <c r="P286" s="3"/>
      <c r="R286" s="20">
        <v>261</v>
      </c>
      <c r="S286" s="20">
        <v>9.4662961285009253</v>
      </c>
      <c r="T286" s="20">
        <v>5.885498331529071E-2</v>
      </c>
      <c r="AE286" s="20">
        <v>260</v>
      </c>
      <c r="AF286" s="20">
        <v>9.5028775306737998</v>
      </c>
      <c r="AG286" s="20">
        <v>-5.3520258227116813E-2</v>
      </c>
    </row>
    <row r="287" spans="1:33" x14ac:dyDescent="0.35">
      <c r="A287" s="4">
        <v>211</v>
      </c>
      <c r="B287" s="4" t="s">
        <v>5</v>
      </c>
      <c r="C287" s="5">
        <v>2250</v>
      </c>
      <c r="D287" s="5">
        <v>19500</v>
      </c>
      <c r="E287" s="5">
        <f t="shared" si="16"/>
        <v>0</v>
      </c>
      <c r="F287" s="5">
        <f t="shared" si="17"/>
        <v>7.718685495198466</v>
      </c>
      <c r="G287" s="5">
        <f t="shared" si="18"/>
        <v>59.578105773787186</v>
      </c>
      <c r="H287" s="5">
        <f t="shared" si="19"/>
        <v>9.8781697445518386</v>
      </c>
      <c r="I287" s="3"/>
      <c r="J287" s="3"/>
      <c r="K287" s="3"/>
      <c r="L287" s="3"/>
      <c r="M287" s="3"/>
      <c r="N287" s="3"/>
      <c r="O287" s="3"/>
      <c r="P287" s="3"/>
      <c r="R287" s="20">
        <v>262</v>
      </c>
      <c r="S287" s="20">
        <v>9.7142699612699595</v>
      </c>
      <c r="T287" s="20">
        <v>9.7650397740677519E-2</v>
      </c>
      <c r="AE287" s="20">
        <v>261</v>
      </c>
      <c r="AF287" s="20">
        <v>9.424928600524737</v>
      </c>
      <c r="AG287" s="20">
        <v>0.10022251129147897</v>
      </c>
    </row>
    <row r="288" spans="1:33" x14ac:dyDescent="0.35">
      <c r="A288" s="4">
        <v>212</v>
      </c>
      <c r="B288" s="4" t="s">
        <v>5</v>
      </c>
      <c r="C288" s="5">
        <v>2100</v>
      </c>
      <c r="D288" s="5">
        <v>17750</v>
      </c>
      <c r="E288" s="5">
        <f t="shared" si="16"/>
        <v>0</v>
      </c>
      <c r="F288" s="5">
        <f t="shared" si="17"/>
        <v>7.6496926237115144</v>
      </c>
      <c r="G288" s="5">
        <f t="shared" si="18"/>
        <v>58.51779723726635</v>
      </c>
      <c r="H288" s="5">
        <f t="shared" si="19"/>
        <v>9.7841407949035624</v>
      </c>
      <c r="I288" s="3"/>
      <c r="J288" s="3"/>
      <c r="K288" s="3"/>
      <c r="L288" s="3"/>
      <c r="M288" s="3"/>
      <c r="N288" s="3"/>
      <c r="O288" s="3"/>
      <c r="P288" s="3"/>
      <c r="R288" s="20">
        <v>263</v>
      </c>
      <c r="S288" s="20">
        <v>9.5082802255192789</v>
      </c>
      <c r="T288" s="20">
        <v>-5.8922953072595874E-2</v>
      </c>
      <c r="AE288" s="20">
        <v>262</v>
      </c>
      <c r="AF288" s="20">
        <v>9.7459088188996716</v>
      </c>
      <c r="AG288" s="20">
        <v>6.6011540110965328E-2</v>
      </c>
    </row>
    <row r="289" spans="1:33" x14ac:dyDescent="0.35">
      <c r="A289" s="4">
        <v>214</v>
      </c>
      <c r="B289" s="4" t="s">
        <v>5</v>
      </c>
      <c r="C289" s="5">
        <v>1400</v>
      </c>
      <c r="D289" s="5">
        <v>10950</v>
      </c>
      <c r="E289" s="5">
        <f t="shared" si="16"/>
        <v>0</v>
      </c>
      <c r="F289" s="5">
        <f t="shared" si="17"/>
        <v>7.2442275156033498</v>
      </c>
      <c r="G289" s="5">
        <f t="shared" si="18"/>
        <v>52.478832297824681</v>
      </c>
      <c r="H289" s="5">
        <f t="shared" si="19"/>
        <v>9.3010947352446465</v>
      </c>
      <c r="I289" s="3"/>
      <c r="J289" s="3"/>
      <c r="K289" s="3"/>
      <c r="L289" s="3"/>
      <c r="M289" s="3"/>
      <c r="N289" s="3"/>
      <c r="O289" s="3"/>
      <c r="P289" s="3"/>
      <c r="R289" s="20">
        <v>264</v>
      </c>
      <c r="S289" s="20">
        <v>9.6687420696195812</v>
      </c>
      <c r="T289" s="20">
        <v>-5.962557768603105E-2</v>
      </c>
      <c r="AE289" s="20">
        <v>263</v>
      </c>
      <c r="AF289" s="20">
        <v>9.4618278977493659</v>
      </c>
      <c r="AG289" s="20">
        <v>-1.2470625302682947E-2</v>
      </c>
    </row>
    <row r="290" spans="1:33" x14ac:dyDescent="0.35">
      <c r="A290" s="4">
        <v>215</v>
      </c>
      <c r="B290" s="4" t="s">
        <v>5</v>
      </c>
      <c r="C290" s="5">
        <v>1200</v>
      </c>
      <c r="D290" s="5">
        <v>11350</v>
      </c>
      <c r="E290" s="5">
        <f t="shared" si="16"/>
        <v>0</v>
      </c>
      <c r="F290" s="5">
        <f t="shared" si="17"/>
        <v>7.0900768357760917</v>
      </c>
      <c r="G290" s="5">
        <f t="shared" si="18"/>
        <v>50.269189537208717</v>
      </c>
      <c r="H290" s="5">
        <f t="shared" si="19"/>
        <v>9.3369730229095484</v>
      </c>
      <c r="I290" s="3"/>
      <c r="J290" s="3"/>
      <c r="K290" s="3"/>
      <c r="L290" s="3"/>
      <c r="M290" s="3"/>
      <c r="N290" s="3"/>
      <c r="O290" s="3"/>
      <c r="P290" s="3"/>
      <c r="R290" s="20">
        <v>265</v>
      </c>
      <c r="S290" s="20">
        <v>9.3728615585705413</v>
      </c>
      <c r="T290" s="20">
        <v>-4.0303553870108644E-2</v>
      </c>
      <c r="AE290" s="20">
        <v>264</v>
      </c>
      <c r="AF290" s="20">
        <v>9.6683845054102164</v>
      </c>
      <c r="AG290" s="20">
        <v>-5.9268013476666326E-2</v>
      </c>
    </row>
    <row r="291" spans="1:33" x14ac:dyDescent="0.35">
      <c r="A291" s="4">
        <v>216</v>
      </c>
      <c r="B291" s="4" t="s">
        <v>5</v>
      </c>
      <c r="C291" s="5">
        <v>1650</v>
      </c>
      <c r="D291" s="5">
        <v>14800</v>
      </c>
      <c r="E291" s="5">
        <f t="shared" si="16"/>
        <v>0</v>
      </c>
      <c r="F291" s="5">
        <f t="shared" si="17"/>
        <v>7.4085305668946262</v>
      </c>
      <c r="G291" s="5">
        <f t="shared" si="18"/>
        <v>54.88632516061201</v>
      </c>
      <c r="H291" s="5">
        <f t="shared" si="19"/>
        <v>9.6023824597522065</v>
      </c>
      <c r="I291" s="3"/>
      <c r="J291" s="3"/>
      <c r="K291" s="3"/>
      <c r="L291" s="3"/>
      <c r="M291" s="3"/>
      <c r="N291" s="3"/>
      <c r="O291" s="3"/>
      <c r="P291" s="3"/>
      <c r="R291" s="20">
        <v>266</v>
      </c>
      <c r="S291" s="20">
        <v>9.6024146600477529</v>
      </c>
      <c r="T291" s="20">
        <v>-3.2200295546402913E-5</v>
      </c>
      <c r="AE291" s="20">
        <v>265</v>
      </c>
      <c r="AF291" s="20">
        <v>9.3683334275158927</v>
      </c>
      <c r="AG291" s="20">
        <v>-3.577542281546009E-2</v>
      </c>
    </row>
    <row r="292" spans="1:33" x14ac:dyDescent="0.35">
      <c r="A292" s="4">
        <v>217</v>
      </c>
      <c r="B292" s="4" t="s">
        <v>5</v>
      </c>
      <c r="C292" s="5">
        <v>1900</v>
      </c>
      <c r="D292" s="5">
        <v>18250</v>
      </c>
      <c r="E292" s="5">
        <f t="shared" si="16"/>
        <v>0</v>
      </c>
      <c r="F292" s="5">
        <f t="shared" si="17"/>
        <v>7.5496091651545321</v>
      </c>
      <c r="G292" s="5">
        <f t="shared" si="18"/>
        <v>56.996598546585311</v>
      </c>
      <c r="H292" s="5">
        <f t="shared" si="19"/>
        <v>9.811920359010637</v>
      </c>
      <c r="I292" s="3"/>
      <c r="J292" s="3"/>
      <c r="K292" s="3"/>
      <c r="L292" s="3"/>
      <c r="M292" s="3"/>
      <c r="N292" s="3"/>
      <c r="O292" s="3"/>
      <c r="P292" s="3"/>
      <c r="R292" s="20">
        <v>267</v>
      </c>
      <c r="S292" s="20">
        <v>9.845899132103888</v>
      </c>
      <c r="T292" s="20">
        <v>5.7588420432239218E-2</v>
      </c>
      <c r="AE292" s="20">
        <v>266</v>
      </c>
      <c r="AF292" s="20">
        <v>9.5704088511485566</v>
      </c>
      <c r="AG292" s="20">
        <v>3.197360860364995E-2</v>
      </c>
    </row>
    <row r="293" spans="1:33" x14ac:dyDescent="0.35">
      <c r="A293" s="4">
        <v>218</v>
      </c>
      <c r="B293" s="4" t="s">
        <v>5</v>
      </c>
      <c r="C293" s="5">
        <v>2300</v>
      </c>
      <c r="D293" s="5">
        <v>18250</v>
      </c>
      <c r="E293" s="5">
        <f t="shared" si="16"/>
        <v>0</v>
      </c>
      <c r="F293" s="5">
        <f t="shared" si="17"/>
        <v>7.7406644019172415</v>
      </c>
      <c r="G293" s="5">
        <f t="shared" si="18"/>
        <v>59.917885383108803</v>
      </c>
      <c r="H293" s="5">
        <f t="shared" si="19"/>
        <v>9.811920359010637</v>
      </c>
      <c r="I293" s="3"/>
      <c r="J293" s="3"/>
      <c r="K293" s="3"/>
      <c r="L293" s="3"/>
      <c r="M293" s="3"/>
      <c r="N293" s="3"/>
      <c r="O293" s="3"/>
      <c r="P293" s="3"/>
      <c r="R293" s="20">
        <v>268</v>
      </c>
      <c r="S293" s="20">
        <v>9.4876381093091453</v>
      </c>
      <c r="T293" s="20">
        <v>-8.6677377724312166E-2</v>
      </c>
      <c r="AE293" s="20">
        <v>267</v>
      </c>
      <c r="AF293" s="20">
        <v>10.01708464463519</v>
      </c>
      <c r="AG293" s="20">
        <v>-0.11359709209906299</v>
      </c>
    </row>
    <row r="294" spans="1:33" x14ac:dyDescent="0.35">
      <c r="A294" s="4">
        <v>219</v>
      </c>
      <c r="B294" s="4" t="s">
        <v>5</v>
      </c>
      <c r="C294" s="5">
        <v>1900</v>
      </c>
      <c r="D294" s="5">
        <v>15200</v>
      </c>
      <c r="E294" s="5">
        <f t="shared" si="16"/>
        <v>0</v>
      </c>
      <c r="F294" s="5">
        <f t="shared" si="17"/>
        <v>7.5496091651545321</v>
      </c>
      <c r="G294" s="5">
        <f t="shared" si="18"/>
        <v>56.996598546585311</v>
      </c>
      <c r="H294" s="5">
        <f t="shared" si="19"/>
        <v>9.6290507068343683</v>
      </c>
      <c r="I294" s="3"/>
      <c r="J294" s="3"/>
      <c r="K294" s="3"/>
      <c r="L294" s="3"/>
      <c r="M294" s="3"/>
      <c r="N294" s="3"/>
      <c r="O294" s="3"/>
      <c r="P294" s="3"/>
      <c r="R294" s="20">
        <v>269</v>
      </c>
      <c r="S294" s="20">
        <v>9.6528037970214413</v>
      </c>
      <c r="T294" s="20">
        <v>4.6116589773411931E-2</v>
      </c>
      <c r="AE294" s="20">
        <v>268</v>
      </c>
      <c r="AF294" s="20">
        <v>9.4427971320212407</v>
      </c>
      <c r="AG294" s="20">
        <v>-4.1836400436407573E-2</v>
      </c>
    </row>
    <row r="295" spans="1:33" x14ac:dyDescent="0.35">
      <c r="A295" s="4">
        <v>221</v>
      </c>
      <c r="B295" s="4" t="s">
        <v>5</v>
      </c>
      <c r="C295" s="5">
        <v>1650</v>
      </c>
      <c r="D295" s="5">
        <v>13400</v>
      </c>
      <c r="E295" s="5">
        <f t="shared" si="16"/>
        <v>0</v>
      </c>
      <c r="F295" s="5">
        <f t="shared" si="17"/>
        <v>7.4085305668946262</v>
      </c>
      <c r="G295" s="5">
        <f t="shared" si="18"/>
        <v>54.88632516061201</v>
      </c>
      <c r="H295" s="5">
        <f t="shared" si="19"/>
        <v>9.503009985939002</v>
      </c>
      <c r="I295" s="3"/>
      <c r="J295" s="3"/>
      <c r="K295" s="3"/>
      <c r="L295" s="3"/>
      <c r="M295" s="3"/>
      <c r="N295" s="3"/>
      <c r="O295" s="3"/>
      <c r="P295" s="3"/>
      <c r="R295" s="20">
        <v>270</v>
      </c>
      <c r="S295" s="20">
        <v>9.9134132114731717</v>
      </c>
      <c r="T295" s="20">
        <v>0.17239589785691045</v>
      </c>
      <c r="AE295" s="20">
        <v>269</v>
      </c>
      <c r="AF295" s="20">
        <v>9.6432212051844743</v>
      </c>
      <c r="AG295" s="20">
        <v>5.5699181610378901E-2</v>
      </c>
    </row>
    <row r="296" spans="1:33" x14ac:dyDescent="0.35">
      <c r="A296" s="4">
        <v>222</v>
      </c>
      <c r="B296" s="4" t="s">
        <v>5</v>
      </c>
      <c r="C296" s="5">
        <v>1950</v>
      </c>
      <c r="D296" s="5">
        <v>16000</v>
      </c>
      <c r="E296" s="5">
        <f t="shared" si="16"/>
        <v>0</v>
      </c>
      <c r="F296" s="5">
        <f t="shared" si="17"/>
        <v>7.5755846515577927</v>
      </c>
      <c r="G296" s="5">
        <f t="shared" si="18"/>
        <v>57.389482812918004</v>
      </c>
      <c r="H296" s="5">
        <f t="shared" si="19"/>
        <v>9.6803440012219184</v>
      </c>
      <c r="I296" s="3"/>
      <c r="J296" s="3"/>
      <c r="K296" s="3"/>
      <c r="L296" s="3"/>
      <c r="M296" s="3"/>
      <c r="N296" s="3"/>
      <c r="O296" s="3"/>
      <c r="P296" s="3"/>
      <c r="R296" s="20">
        <v>271</v>
      </c>
      <c r="S296" s="20">
        <v>9.5476385496332679</v>
      </c>
      <c r="T296" s="20">
        <v>-2.248743781705187E-2</v>
      </c>
      <c r="AE296" s="20">
        <v>270</v>
      </c>
      <c r="AF296" s="20">
        <v>10.18329507919848</v>
      </c>
      <c r="AG296" s="20">
        <v>-9.7485969868397859E-2</v>
      </c>
    </row>
    <row r="297" spans="1:33" x14ac:dyDescent="0.35">
      <c r="A297" s="4">
        <v>224</v>
      </c>
      <c r="B297" s="4" t="s">
        <v>5</v>
      </c>
      <c r="C297" s="5">
        <v>1350</v>
      </c>
      <c r="D297" s="5">
        <v>13200</v>
      </c>
      <c r="E297" s="5">
        <f t="shared" si="16"/>
        <v>0</v>
      </c>
      <c r="F297" s="5">
        <f t="shared" si="17"/>
        <v>7.2078598714324755</v>
      </c>
      <c r="G297" s="5">
        <f t="shared" si="18"/>
        <v>51.953243926206582</v>
      </c>
      <c r="H297" s="5">
        <f t="shared" si="19"/>
        <v>9.4879721085744624</v>
      </c>
      <c r="I297" s="3"/>
      <c r="J297" s="3"/>
      <c r="K297" s="3"/>
      <c r="L297" s="3"/>
      <c r="M297" s="3"/>
      <c r="N297" s="3"/>
      <c r="O297" s="3"/>
      <c r="P297" s="3"/>
      <c r="R297" s="20">
        <v>272</v>
      </c>
      <c r="S297" s="20">
        <v>9.6364514973507394</v>
      </c>
      <c r="T297" s="20">
        <v>4.3892503871179045E-2</v>
      </c>
      <c r="AE297" s="20">
        <v>271</v>
      </c>
      <c r="AF297" s="20">
        <v>9.5028775306737998</v>
      </c>
      <c r="AG297" s="20">
        <v>2.2273581142416177E-2</v>
      </c>
    </row>
    <row r="298" spans="1:33" x14ac:dyDescent="0.35">
      <c r="A298" s="4">
        <v>226</v>
      </c>
      <c r="B298" s="4" t="s">
        <v>5</v>
      </c>
      <c r="C298" s="5">
        <v>1150</v>
      </c>
      <c r="D298" s="5">
        <v>11050</v>
      </c>
      <c r="E298" s="5">
        <f t="shared" si="16"/>
        <v>0</v>
      </c>
      <c r="F298" s="5">
        <f t="shared" si="17"/>
        <v>7.0475172213572961</v>
      </c>
      <c r="G298" s="5">
        <f t="shared" si="18"/>
        <v>49.667498985327661</v>
      </c>
      <c r="H298" s="5">
        <f t="shared" si="19"/>
        <v>9.3101857069458998</v>
      </c>
      <c r="I298" s="3"/>
      <c r="J298" s="3"/>
      <c r="K298" s="3"/>
      <c r="L298" s="3"/>
      <c r="M298" s="3"/>
      <c r="N298" s="3"/>
      <c r="O298" s="3"/>
      <c r="P298" s="3"/>
      <c r="R298" s="20">
        <v>273</v>
      </c>
      <c r="S298" s="20">
        <v>9.6994568509751744</v>
      </c>
      <c r="T298" s="20">
        <v>-0.19644686503617237</v>
      </c>
      <c r="AE298" s="20">
        <v>272</v>
      </c>
      <c r="AF298" s="20">
        <v>9.6184693767319587</v>
      </c>
      <c r="AG298" s="20">
        <v>6.1874624489959729E-2</v>
      </c>
    </row>
    <row r="299" spans="1:33" x14ac:dyDescent="0.35">
      <c r="A299" s="4">
        <v>227</v>
      </c>
      <c r="B299" s="4" t="s">
        <v>5</v>
      </c>
      <c r="C299" s="5">
        <v>1150</v>
      </c>
      <c r="D299" s="5">
        <v>11650</v>
      </c>
      <c r="E299" s="5">
        <f t="shared" si="16"/>
        <v>0</v>
      </c>
      <c r="F299" s="5">
        <f t="shared" si="17"/>
        <v>7.0475172213572961</v>
      </c>
      <c r="G299" s="5">
        <f t="shared" si="18"/>
        <v>49.667498985327661</v>
      </c>
      <c r="H299" s="5">
        <f t="shared" si="19"/>
        <v>9.3630614589938475</v>
      </c>
      <c r="I299" s="3"/>
      <c r="J299" s="3"/>
      <c r="K299" s="3"/>
      <c r="L299" s="3"/>
      <c r="M299" s="3"/>
      <c r="N299" s="3"/>
      <c r="O299" s="3"/>
      <c r="P299" s="3"/>
      <c r="R299" s="20">
        <v>274</v>
      </c>
      <c r="S299" s="20">
        <v>9.320370489289715</v>
      </c>
      <c r="T299" s="20">
        <v>6.8116068069942415E-2</v>
      </c>
      <c r="AE299" s="20">
        <v>273</v>
      </c>
      <c r="AF299" s="20">
        <v>9.719767451263138</v>
      </c>
      <c r="AG299" s="20">
        <v>-0.21675746532413598</v>
      </c>
    </row>
    <row r="300" spans="1:33" x14ac:dyDescent="0.35">
      <c r="A300" s="4">
        <v>230</v>
      </c>
      <c r="B300" s="4" t="s">
        <v>5</v>
      </c>
      <c r="C300" s="5">
        <v>2150</v>
      </c>
      <c r="D300" s="5">
        <v>17750</v>
      </c>
      <c r="E300" s="5">
        <f t="shared" si="16"/>
        <v>0</v>
      </c>
      <c r="F300" s="5">
        <f t="shared" si="17"/>
        <v>7.6732231211217083</v>
      </c>
      <c r="G300" s="5">
        <f t="shared" si="18"/>
        <v>58.878353066516773</v>
      </c>
      <c r="H300" s="5">
        <f t="shared" si="19"/>
        <v>9.7841407949035624</v>
      </c>
      <c r="I300" s="3"/>
      <c r="J300" s="3"/>
      <c r="K300" s="3"/>
      <c r="L300" s="3"/>
      <c r="M300" s="3"/>
      <c r="N300" s="3"/>
      <c r="O300" s="3"/>
      <c r="P300" s="3"/>
      <c r="R300" s="20">
        <v>275</v>
      </c>
      <c r="S300" s="20">
        <v>9.3975521012161884</v>
      </c>
      <c r="T300" s="20">
        <v>-8.2851713915763625E-2</v>
      </c>
      <c r="AE300" s="20">
        <v>274</v>
      </c>
      <c r="AF300" s="20">
        <v>9.3519899417377133</v>
      </c>
      <c r="AG300" s="20">
        <v>3.6496615621944173E-2</v>
      </c>
    </row>
    <row r="301" spans="1:33" x14ac:dyDescent="0.35">
      <c r="A301" s="4">
        <v>233</v>
      </c>
      <c r="B301" s="4" t="s">
        <v>5</v>
      </c>
      <c r="C301" s="5">
        <v>1600</v>
      </c>
      <c r="D301" s="5">
        <v>13900</v>
      </c>
      <c r="E301" s="5">
        <f t="shared" si="16"/>
        <v>0</v>
      </c>
      <c r="F301" s="5">
        <f t="shared" si="17"/>
        <v>7.3777589082278725</v>
      </c>
      <c r="G301" s="5">
        <f t="shared" si="18"/>
        <v>54.431326507935729</v>
      </c>
      <c r="H301" s="5">
        <f t="shared" si="19"/>
        <v>9.5396441191187833</v>
      </c>
      <c r="I301" s="3"/>
      <c r="J301" s="3"/>
      <c r="K301" s="3"/>
      <c r="L301" s="3"/>
      <c r="M301" s="3"/>
      <c r="N301" s="3"/>
      <c r="O301" s="3"/>
      <c r="P301" s="3"/>
      <c r="R301" s="20">
        <v>276</v>
      </c>
      <c r="S301" s="20">
        <v>9.5664318300324673</v>
      </c>
      <c r="T301" s="20">
        <v>-8.6064320843224351E-2</v>
      </c>
      <c r="AE301" s="20">
        <v>275</v>
      </c>
      <c r="AF301" s="20">
        <v>9.3798651166063465</v>
      </c>
      <c r="AG301" s="20">
        <v>-6.5164729305921654E-2</v>
      </c>
    </row>
    <row r="302" spans="1:33" x14ac:dyDescent="0.35">
      <c r="A302" s="4">
        <v>235</v>
      </c>
      <c r="B302" s="4" t="s">
        <v>5</v>
      </c>
      <c r="C302" s="5">
        <v>1700</v>
      </c>
      <c r="D302" s="5">
        <v>14300</v>
      </c>
      <c r="E302" s="5">
        <f t="shared" si="16"/>
        <v>0</v>
      </c>
      <c r="F302" s="5">
        <f t="shared" si="17"/>
        <v>7.4383835300443071</v>
      </c>
      <c r="G302" s="5">
        <f t="shared" si="18"/>
        <v>55.329549540034407</v>
      </c>
      <c r="H302" s="5">
        <f t="shared" si="19"/>
        <v>9.5680148162479988</v>
      </c>
      <c r="I302" s="3"/>
      <c r="J302" s="3"/>
      <c r="K302" s="3"/>
      <c r="L302" s="3"/>
      <c r="M302" s="3"/>
      <c r="N302" s="3"/>
      <c r="O302" s="3"/>
      <c r="P302" s="3"/>
      <c r="R302" s="20">
        <v>277</v>
      </c>
      <c r="S302" s="20">
        <v>9.4876381093091453</v>
      </c>
      <c r="T302" s="20">
        <v>-5.4154186018752881E-2</v>
      </c>
      <c r="AE302" s="20">
        <v>276</v>
      </c>
      <c r="AF302" s="20">
        <v>9.5246829222012295</v>
      </c>
      <c r="AG302" s="20">
        <v>-4.4315413011986493E-2</v>
      </c>
    </row>
    <row r="303" spans="1:33" x14ac:dyDescent="0.35">
      <c r="A303" s="4">
        <v>237</v>
      </c>
      <c r="B303" s="4" t="s">
        <v>5</v>
      </c>
      <c r="C303" s="5">
        <v>1450</v>
      </c>
      <c r="D303" s="5">
        <v>10800</v>
      </c>
      <c r="E303" s="5">
        <f t="shared" si="16"/>
        <v>0</v>
      </c>
      <c r="F303" s="5">
        <f t="shared" si="17"/>
        <v>7.2793188354146201</v>
      </c>
      <c r="G303" s="5">
        <f t="shared" si="18"/>
        <v>52.988482707622062</v>
      </c>
      <c r="H303" s="5">
        <f t="shared" si="19"/>
        <v>9.2873014131123117</v>
      </c>
      <c r="I303" s="3"/>
      <c r="J303" s="3"/>
      <c r="K303" s="3"/>
      <c r="L303" s="3"/>
      <c r="M303" s="3"/>
      <c r="N303" s="3"/>
      <c r="O303" s="3"/>
      <c r="P303" s="3"/>
      <c r="R303" s="20">
        <v>278</v>
      </c>
      <c r="S303" s="20">
        <v>9.5846803002365686</v>
      </c>
      <c r="T303" s="20">
        <v>-2.3683056647216816E-2</v>
      </c>
      <c r="AE303" s="20">
        <v>277</v>
      </c>
      <c r="AF303" s="20">
        <v>9.4427971320212407</v>
      </c>
      <c r="AG303" s="20">
        <v>-9.313208730848288E-3</v>
      </c>
    </row>
    <row r="304" spans="1:33" x14ac:dyDescent="0.35">
      <c r="A304" s="4">
        <v>238</v>
      </c>
      <c r="B304" s="4" t="s">
        <v>5</v>
      </c>
      <c r="C304" s="5">
        <v>2150</v>
      </c>
      <c r="D304" s="5">
        <v>17500</v>
      </c>
      <c r="E304" s="5">
        <f t="shared" si="16"/>
        <v>0</v>
      </c>
      <c r="F304" s="5">
        <f t="shared" si="17"/>
        <v>7.6732231211217083</v>
      </c>
      <c r="G304" s="5">
        <f t="shared" si="18"/>
        <v>58.878353066516773</v>
      </c>
      <c r="H304" s="5">
        <f t="shared" si="19"/>
        <v>9.7699561599116063</v>
      </c>
      <c r="I304" s="3"/>
      <c r="J304" s="3"/>
      <c r="K304" s="3"/>
      <c r="L304" s="3"/>
      <c r="M304" s="3"/>
      <c r="N304" s="3"/>
      <c r="O304" s="3"/>
      <c r="P304" s="3"/>
      <c r="R304" s="20">
        <v>279</v>
      </c>
      <c r="S304" s="20">
        <v>9.4876381093091453</v>
      </c>
      <c r="T304" s="20">
        <v>-0.12457665031529785</v>
      </c>
      <c r="AE304" s="20">
        <v>278</v>
      </c>
      <c r="AF304" s="20">
        <v>9.5472197260512104</v>
      </c>
      <c r="AG304" s="20">
        <v>1.3777517538141382E-2</v>
      </c>
    </row>
    <row r="305" spans="1:33" x14ac:dyDescent="0.35">
      <c r="A305" s="4">
        <v>240</v>
      </c>
      <c r="B305" s="4" t="s">
        <v>5</v>
      </c>
      <c r="C305" s="5">
        <v>1350</v>
      </c>
      <c r="D305" s="5">
        <v>11700</v>
      </c>
      <c r="E305" s="5">
        <f t="shared" si="16"/>
        <v>0</v>
      </c>
      <c r="F305" s="5">
        <f t="shared" si="17"/>
        <v>7.2078598714324755</v>
      </c>
      <c r="G305" s="5">
        <f t="shared" si="18"/>
        <v>51.953243926206582</v>
      </c>
      <c r="H305" s="5">
        <f t="shared" si="19"/>
        <v>9.3673441207858481</v>
      </c>
      <c r="I305" s="3"/>
      <c r="J305" s="3"/>
      <c r="K305" s="3"/>
      <c r="L305" s="3"/>
      <c r="M305" s="3"/>
      <c r="N305" s="3"/>
      <c r="O305" s="3"/>
      <c r="P305" s="3"/>
      <c r="R305" s="20">
        <v>280</v>
      </c>
      <c r="S305" s="20">
        <v>9.8692176550103525</v>
      </c>
      <c r="T305" s="20">
        <v>0.21659145431972959</v>
      </c>
      <c r="AE305" s="20">
        <v>279</v>
      </c>
      <c r="AF305" s="20">
        <v>9.4427971320212407</v>
      </c>
      <c r="AG305" s="20">
        <v>-7.9735673027393261E-2</v>
      </c>
    </row>
    <row r="306" spans="1:33" x14ac:dyDescent="0.35">
      <c r="A306" s="4">
        <v>241</v>
      </c>
      <c r="B306" s="4" t="s">
        <v>5</v>
      </c>
      <c r="C306" s="5">
        <v>1200</v>
      </c>
      <c r="D306" s="5">
        <v>11450</v>
      </c>
      <c r="E306" s="5">
        <f t="shared" si="16"/>
        <v>0</v>
      </c>
      <c r="F306" s="5">
        <f t="shared" si="17"/>
        <v>7.0900768357760917</v>
      </c>
      <c r="G306" s="5">
        <f t="shared" si="18"/>
        <v>50.269189537208717</v>
      </c>
      <c r="H306" s="5">
        <f t="shared" si="19"/>
        <v>9.3457450089823855</v>
      </c>
      <c r="I306" s="3"/>
      <c r="J306" s="3"/>
      <c r="K306" s="3"/>
      <c r="L306" s="3"/>
      <c r="M306" s="3"/>
      <c r="N306" s="3"/>
      <c r="O306" s="3"/>
      <c r="P306" s="3"/>
      <c r="R306" s="20">
        <v>281</v>
      </c>
      <c r="S306" s="20">
        <v>9.6528037970214413</v>
      </c>
      <c r="T306" s="20">
        <v>3.3770753951113619E-2</v>
      </c>
      <c r="AE306" s="20">
        <v>280</v>
      </c>
      <c r="AF306" s="20">
        <v>10.072412776032238</v>
      </c>
      <c r="AG306" s="20">
        <v>1.339633329784462E-2</v>
      </c>
    </row>
    <row r="307" spans="1:33" x14ac:dyDescent="0.35">
      <c r="A307" s="4">
        <v>243</v>
      </c>
      <c r="B307" s="4" t="s">
        <v>5</v>
      </c>
      <c r="C307" s="5">
        <v>1650</v>
      </c>
      <c r="D307" s="5">
        <v>13700</v>
      </c>
      <c r="E307" s="5">
        <f t="shared" si="16"/>
        <v>0</v>
      </c>
      <c r="F307" s="5">
        <f t="shared" si="17"/>
        <v>7.4085305668946262</v>
      </c>
      <c r="G307" s="5">
        <f t="shared" si="18"/>
        <v>54.88632516061201</v>
      </c>
      <c r="H307" s="5">
        <f t="shared" si="19"/>
        <v>9.525151111816216</v>
      </c>
      <c r="I307" s="3"/>
      <c r="J307" s="3"/>
      <c r="K307" s="3"/>
      <c r="L307" s="3"/>
      <c r="M307" s="3"/>
      <c r="N307" s="3"/>
      <c r="O307" s="3"/>
      <c r="P307" s="3"/>
      <c r="R307" s="20">
        <v>282</v>
      </c>
      <c r="S307" s="20">
        <v>9.5476385496332679</v>
      </c>
      <c r="T307" s="20">
        <v>-4.4628563694265821E-2</v>
      </c>
      <c r="AE307" s="20">
        <v>281</v>
      </c>
      <c r="AF307" s="20">
        <v>9.6432212051844743</v>
      </c>
      <c r="AG307" s="20">
        <v>4.3353345788080588E-2</v>
      </c>
    </row>
    <row r="308" spans="1:33" x14ac:dyDescent="0.35">
      <c r="A308" s="4">
        <v>244</v>
      </c>
      <c r="B308" s="4" t="s">
        <v>5</v>
      </c>
      <c r="C308" s="5">
        <v>1300</v>
      </c>
      <c r="D308" s="5">
        <v>12100</v>
      </c>
      <c r="E308" s="5">
        <f t="shared" si="16"/>
        <v>0</v>
      </c>
      <c r="F308" s="5">
        <f t="shared" si="17"/>
        <v>7.1701195434496281</v>
      </c>
      <c r="G308" s="5">
        <f t="shared" si="18"/>
        <v>51.410614267358305</v>
      </c>
      <c r="H308" s="5">
        <f t="shared" si="19"/>
        <v>9.4009607315848331</v>
      </c>
      <c r="I308" s="3"/>
      <c r="J308" s="3"/>
      <c r="K308" s="3"/>
      <c r="L308" s="3"/>
      <c r="M308" s="3"/>
      <c r="N308" s="3"/>
      <c r="O308" s="3"/>
      <c r="P308" s="3"/>
      <c r="R308" s="20">
        <v>283</v>
      </c>
      <c r="S308" s="20">
        <v>9.3728615585705413</v>
      </c>
      <c r="T308" s="20">
        <v>-2.7116549588155792E-2</v>
      </c>
      <c r="AE308" s="20">
        <v>282</v>
      </c>
      <c r="AF308" s="20">
        <v>9.5028775306737998</v>
      </c>
      <c r="AG308" s="20">
        <v>1.3245526520222484E-4</v>
      </c>
    </row>
    <row r="309" spans="1:33" x14ac:dyDescent="0.35">
      <c r="A309" s="4">
        <v>250</v>
      </c>
      <c r="B309" s="4" t="s">
        <v>5</v>
      </c>
      <c r="C309" s="5">
        <v>1200</v>
      </c>
      <c r="D309" s="5">
        <v>11450</v>
      </c>
      <c r="E309" s="5">
        <f t="shared" si="16"/>
        <v>0</v>
      </c>
      <c r="F309" s="5">
        <f t="shared" si="17"/>
        <v>7.0900768357760917</v>
      </c>
      <c r="G309" s="5">
        <f t="shared" si="18"/>
        <v>50.269189537208717</v>
      </c>
      <c r="H309" s="5">
        <f t="shared" si="19"/>
        <v>9.3457450089823855</v>
      </c>
      <c r="I309" s="3"/>
      <c r="J309" s="3"/>
      <c r="K309" s="3"/>
      <c r="L309" s="3"/>
      <c r="M309" s="3"/>
      <c r="N309" s="3"/>
      <c r="O309" s="3"/>
      <c r="P309" s="3"/>
      <c r="R309" s="20">
        <v>284</v>
      </c>
      <c r="S309" s="20">
        <v>9.4442051551699198</v>
      </c>
      <c r="T309" s="20">
        <v>-7.6861034384071658E-2</v>
      </c>
      <c r="AE309" s="20">
        <v>283</v>
      </c>
      <c r="AF309" s="20">
        <v>9.3683334275158927</v>
      </c>
      <c r="AG309" s="20">
        <v>-2.2588418533507237E-2</v>
      </c>
    </row>
    <row r="310" spans="1:33" x14ac:dyDescent="0.35">
      <c r="A310" s="4">
        <v>251</v>
      </c>
      <c r="B310" s="4" t="s">
        <v>5</v>
      </c>
      <c r="C310" s="5">
        <v>1950</v>
      </c>
      <c r="D310" s="5">
        <v>18250</v>
      </c>
      <c r="E310" s="5">
        <f t="shared" si="16"/>
        <v>0</v>
      </c>
      <c r="F310" s="5">
        <f t="shared" si="17"/>
        <v>7.5755846515577927</v>
      </c>
      <c r="G310" s="5">
        <f t="shared" si="18"/>
        <v>57.389482812918004</v>
      </c>
      <c r="H310" s="5">
        <f t="shared" si="19"/>
        <v>9.811920359010637</v>
      </c>
      <c r="I310" s="3"/>
      <c r="J310" s="3"/>
      <c r="K310" s="3"/>
      <c r="L310" s="3"/>
      <c r="M310" s="3"/>
      <c r="N310" s="3"/>
      <c r="O310" s="3"/>
      <c r="P310" s="3"/>
      <c r="R310" s="20">
        <v>285</v>
      </c>
      <c r="S310" s="20">
        <v>9.5846803002365686</v>
      </c>
      <c r="T310" s="20">
        <v>5.0927807143958503E-2</v>
      </c>
      <c r="AE310" s="20">
        <v>284</v>
      </c>
      <c r="AF310" s="20">
        <v>9.408368439773632</v>
      </c>
      <c r="AG310" s="20">
        <v>-4.1024318987783914E-2</v>
      </c>
    </row>
    <row r="311" spans="1:33" x14ac:dyDescent="0.35">
      <c r="A311" s="4">
        <v>252</v>
      </c>
      <c r="B311" s="4" t="s">
        <v>5</v>
      </c>
      <c r="C311" s="5">
        <v>1600</v>
      </c>
      <c r="D311" s="5">
        <v>14700</v>
      </c>
      <c r="E311" s="5">
        <f t="shared" si="16"/>
        <v>0</v>
      </c>
      <c r="F311" s="5">
        <f t="shared" si="17"/>
        <v>7.3777589082278725</v>
      </c>
      <c r="G311" s="5">
        <f t="shared" si="18"/>
        <v>54.431326507935729</v>
      </c>
      <c r="H311" s="5">
        <f t="shared" si="19"/>
        <v>9.5956027727668278</v>
      </c>
      <c r="I311" s="3"/>
      <c r="J311" s="3"/>
      <c r="K311" s="3"/>
      <c r="L311" s="3"/>
      <c r="M311" s="3"/>
      <c r="N311" s="3"/>
      <c r="O311" s="3"/>
      <c r="P311" s="3"/>
      <c r="R311" s="20">
        <v>286</v>
      </c>
      <c r="S311" s="20">
        <v>9.7428898051144017</v>
      </c>
      <c r="T311" s="20">
        <v>0.13527993943743688</v>
      </c>
      <c r="AE311" s="20">
        <v>285</v>
      </c>
      <c r="AF311" s="20">
        <v>9.5472197260512104</v>
      </c>
      <c r="AG311" s="20">
        <v>8.8388381329316701E-2</v>
      </c>
    </row>
    <row r="312" spans="1:33" x14ac:dyDescent="0.35">
      <c r="A312" s="4">
        <v>254</v>
      </c>
      <c r="B312" s="4" t="s">
        <v>5</v>
      </c>
      <c r="C312" s="5">
        <v>2300</v>
      </c>
      <c r="D312" s="5">
        <v>15700</v>
      </c>
      <c r="E312" s="5">
        <f t="shared" si="16"/>
        <v>0</v>
      </c>
      <c r="F312" s="5">
        <f t="shared" si="17"/>
        <v>7.7406644019172415</v>
      </c>
      <c r="G312" s="5">
        <f t="shared" si="18"/>
        <v>59.917885383108803</v>
      </c>
      <c r="H312" s="5">
        <f t="shared" si="19"/>
        <v>9.6614159913363995</v>
      </c>
      <c r="I312" s="3"/>
      <c r="J312" s="3"/>
      <c r="K312" s="3"/>
      <c r="L312" s="3"/>
      <c r="M312" s="3"/>
      <c r="N312" s="3"/>
      <c r="O312" s="3"/>
      <c r="P312" s="3"/>
      <c r="R312" s="20">
        <v>287</v>
      </c>
      <c r="S312" s="20">
        <v>9.6994568509751744</v>
      </c>
      <c r="T312" s="20">
        <v>8.4683943928387961E-2</v>
      </c>
      <c r="AE312" s="20">
        <v>286</v>
      </c>
      <c r="AF312" s="20">
        <v>9.7989230346933311</v>
      </c>
      <c r="AG312" s="20">
        <v>7.9246709858507458E-2</v>
      </c>
    </row>
    <row r="313" spans="1:33" x14ac:dyDescent="0.35">
      <c r="A313" s="4">
        <v>257</v>
      </c>
      <c r="B313" s="4" t="s">
        <v>5</v>
      </c>
      <c r="C313" s="5">
        <v>1950</v>
      </c>
      <c r="D313" s="5">
        <v>16100</v>
      </c>
      <c r="E313" s="5">
        <f t="shared" si="16"/>
        <v>0</v>
      </c>
      <c r="F313" s="5">
        <f t="shared" si="17"/>
        <v>7.5755846515577927</v>
      </c>
      <c r="G313" s="5">
        <f t="shared" si="18"/>
        <v>57.389482812918004</v>
      </c>
      <c r="H313" s="5">
        <f t="shared" si="19"/>
        <v>9.6865745509725549</v>
      </c>
      <c r="I313" s="3"/>
      <c r="J313" s="3"/>
      <c r="K313" s="3"/>
      <c r="L313" s="3"/>
      <c r="M313" s="3"/>
      <c r="N313" s="3"/>
      <c r="O313" s="3"/>
      <c r="P313" s="3"/>
      <c r="R313" s="20">
        <v>288</v>
      </c>
      <c r="S313" s="20">
        <v>9.4442051551699198</v>
      </c>
      <c r="T313" s="20">
        <v>-0.14311041992527329</v>
      </c>
      <c r="AE313" s="20">
        <v>287</v>
      </c>
      <c r="AF313" s="20">
        <v>9.719767451263138</v>
      </c>
      <c r="AG313" s="20">
        <v>6.4373343640424352E-2</v>
      </c>
    </row>
    <row r="314" spans="1:33" x14ac:dyDescent="0.35">
      <c r="A314" s="4">
        <v>258</v>
      </c>
      <c r="B314" s="4" t="s">
        <v>5</v>
      </c>
      <c r="C314" s="5">
        <v>1400</v>
      </c>
      <c r="D314" s="5">
        <v>11000</v>
      </c>
      <c r="E314" s="5">
        <f t="shared" si="16"/>
        <v>0</v>
      </c>
      <c r="F314" s="5">
        <f t="shared" si="17"/>
        <v>7.2442275156033498</v>
      </c>
      <c r="G314" s="5">
        <f t="shared" si="18"/>
        <v>52.478832297824681</v>
      </c>
      <c r="H314" s="5">
        <f t="shared" si="19"/>
        <v>9.3056505517805075</v>
      </c>
      <c r="I314" s="3"/>
      <c r="J314" s="3"/>
      <c r="K314" s="3"/>
      <c r="L314" s="3"/>
      <c r="M314" s="3"/>
      <c r="N314" s="3"/>
      <c r="O314" s="3"/>
      <c r="P314" s="3"/>
      <c r="R314" s="20">
        <v>289</v>
      </c>
      <c r="S314" s="20">
        <v>9.3471629642424965</v>
      </c>
      <c r="T314" s="20">
        <v>-1.0189941332948038E-2</v>
      </c>
      <c r="AE314" s="20">
        <v>288</v>
      </c>
      <c r="AF314" s="20">
        <v>9.408368439773632</v>
      </c>
      <c r="AG314" s="20">
        <v>-0.10727370452898555</v>
      </c>
    </row>
    <row r="315" spans="1:33" x14ac:dyDescent="0.35">
      <c r="A315" s="4">
        <v>261</v>
      </c>
      <c r="B315" s="4" t="s">
        <v>5</v>
      </c>
      <c r="C315" s="5">
        <v>1550</v>
      </c>
      <c r="D315" s="5">
        <v>14200</v>
      </c>
      <c r="E315" s="5">
        <f t="shared" si="16"/>
        <v>0</v>
      </c>
      <c r="F315" s="5">
        <f t="shared" si="17"/>
        <v>7.3460102099132927</v>
      </c>
      <c r="G315" s="5">
        <f t="shared" si="18"/>
        <v>53.96386600415034</v>
      </c>
      <c r="H315" s="5">
        <f t="shared" si="19"/>
        <v>9.5609972435893518</v>
      </c>
      <c r="I315" s="3"/>
      <c r="J315" s="3"/>
      <c r="K315" s="3"/>
      <c r="L315" s="3"/>
      <c r="M315" s="3"/>
      <c r="N315" s="3"/>
      <c r="O315" s="3"/>
      <c r="P315" s="3"/>
      <c r="R315" s="20">
        <v>290</v>
      </c>
      <c r="S315" s="20">
        <v>9.5476385496332679</v>
      </c>
      <c r="T315" s="20">
        <v>5.4743910118938643E-2</v>
      </c>
      <c r="AE315" s="20">
        <v>289</v>
      </c>
      <c r="AF315" s="20">
        <v>9.358943072379482</v>
      </c>
      <c r="AG315" s="20">
        <v>-2.1970049469933528E-2</v>
      </c>
    </row>
    <row r="316" spans="1:33" x14ac:dyDescent="0.35">
      <c r="A316" s="4">
        <v>262</v>
      </c>
      <c r="B316" s="4" t="s">
        <v>5</v>
      </c>
      <c r="C316" s="5">
        <v>1350</v>
      </c>
      <c r="D316" s="5">
        <v>13000</v>
      </c>
      <c r="E316" s="5">
        <f t="shared" si="16"/>
        <v>0</v>
      </c>
      <c r="F316" s="5">
        <f t="shared" si="17"/>
        <v>7.2078598714324755</v>
      </c>
      <c r="G316" s="5">
        <f t="shared" si="18"/>
        <v>51.953243926206582</v>
      </c>
      <c r="H316" s="5">
        <f t="shared" si="19"/>
        <v>9.4727046364436731</v>
      </c>
      <c r="I316" s="3"/>
      <c r="J316" s="3"/>
      <c r="K316" s="3"/>
      <c r="L316" s="3"/>
      <c r="M316" s="3"/>
      <c r="N316" s="3"/>
      <c r="O316" s="3"/>
      <c r="P316" s="3"/>
      <c r="R316" s="20">
        <v>291</v>
      </c>
      <c r="S316" s="20">
        <v>9.6364514973507394</v>
      </c>
      <c r="T316" s="20">
        <v>0.17546886165989761</v>
      </c>
      <c r="AE316" s="20">
        <v>290</v>
      </c>
      <c r="AF316" s="20">
        <v>9.5028775306737998</v>
      </c>
      <c r="AG316" s="20">
        <v>9.950492907840669E-2</v>
      </c>
    </row>
    <row r="317" spans="1:33" x14ac:dyDescent="0.35">
      <c r="A317" s="4">
        <v>263</v>
      </c>
      <c r="B317" s="4" t="s">
        <v>5</v>
      </c>
      <c r="C317" s="5">
        <v>1500</v>
      </c>
      <c r="D317" s="5">
        <v>11950</v>
      </c>
      <c r="E317" s="5">
        <f t="shared" si="16"/>
        <v>0</v>
      </c>
      <c r="F317" s="5">
        <f t="shared" si="17"/>
        <v>7.3132203870903014</v>
      </c>
      <c r="G317" s="5">
        <f t="shared" si="18"/>
        <v>53.483192430153217</v>
      </c>
      <c r="H317" s="5">
        <f t="shared" si="19"/>
        <v>9.3884865573596574</v>
      </c>
      <c r="I317" s="3"/>
      <c r="J317" s="3"/>
      <c r="K317" s="3"/>
      <c r="L317" s="3"/>
      <c r="M317" s="3"/>
      <c r="N317" s="3"/>
      <c r="O317" s="3"/>
      <c r="P317" s="3"/>
      <c r="R317" s="20">
        <v>292</v>
      </c>
      <c r="S317" s="20">
        <v>9.7567261454054037</v>
      </c>
      <c r="T317" s="20">
        <v>5.5194213605233244E-2</v>
      </c>
      <c r="AE317" s="20">
        <v>291</v>
      </c>
      <c r="AF317" s="20">
        <v>9.6184693767319587</v>
      </c>
      <c r="AG317" s="20">
        <v>0.1934509822786783</v>
      </c>
    </row>
    <row r="318" spans="1:33" x14ac:dyDescent="0.35">
      <c r="A318" s="4">
        <v>264</v>
      </c>
      <c r="B318" s="4" t="s">
        <v>5</v>
      </c>
      <c r="C318" s="5">
        <v>2050</v>
      </c>
      <c r="D318" s="5">
        <v>17250</v>
      </c>
      <c r="E318" s="5">
        <f t="shared" si="16"/>
        <v>0</v>
      </c>
      <c r="F318" s="5">
        <f t="shared" si="17"/>
        <v>7.6255950721324535</v>
      </c>
      <c r="G318" s="5">
        <f t="shared" si="18"/>
        <v>58.14970020413076</v>
      </c>
      <c r="H318" s="5">
        <f t="shared" si="19"/>
        <v>9.7555674224595066</v>
      </c>
      <c r="I318" s="3"/>
      <c r="J318" s="3"/>
      <c r="K318" s="3"/>
      <c r="L318" s="3"/>
      <c r="M318" s="3"/>
      <c r="N318" s="3"/>
      <c r="O318" s="3"/>
      <c r="P318" s="3"/>
      <c r="R318" s="20">
        <v>293</v>
      </c>
      <c r="S318" s="20">
        <v>9.6364514973507394</v>
      </c>
      <c r="T318" s="20">
        <v>-7.400790516371103E-3</v>
      </c>
      <c r="AE318" s="20">
        <v>292</v>
      </c>
      <c r="AF318" s="20">
        <v>9.8257378846916694</v>
      </c>
      <c r="AG318" s="20">
        <v>-1.381752568103245E-2</v>
      </c>
    </row>
    <row r="319" spans="1:33" x14ac:dyDescent="0.35">
      <c r="A319" s="4">
        <v>265</v>
      </c>
      <c r="B319" s="4" t="s">
        <v>5</v>
      </c>
      <c r="C319" s="5">
        <v>1150</v>
      </c>
      <c r="D319" s="5">
        <v>12400</v>
      </c>
      <c r="E319" s="5">
        <f t="shared" si="16"/>
        <v>0</v>
      </c>
      <c r="F319" s="5">
        <f t="shared" si="17"/>
        <v>7.0475172213572961</v>
      </c>
      <c r="G319" s="5">
        <f t="shared" si="18"/>
        <v>49.667498985327661</v>
      </c>
      <c r="H319" s="5">
        <f t="shared" si="19"/>
        <v>9.425451751593128</v>
      </c>
      <c r="I319" s="3"/>
      <c r="J319" s="3"/>
      <c r="K319" s="3"/>
      <c r="L319" s="3"/>
      <c r="M319" s="3"/>
      <c r="N319" s="3"/>
      <c r="O319" s="3"/>
      <c r="P319" s="3"/>
      <c r="R319" s="20">
        <v>294</v>
      </c>
      <c r="S319" s="20">
        <v>9.5476385496332679</v>
      </c>
      <c r="T319" s="20">
        <v>-4.4628563694265821E-2</v>
      </c>
      <c r="AE319" s="20">
        <v>293</v>
      </c>
      <c r="AF319" s="20">
        <v>9.6184693767319587</v>
      </c>
      <c r="AG319" s="20">
        <v>1.0581330102409581E-2</v>
      </c>
    </row>
    <row r="320" spans="1:33" x14ac:dyDescent="0.35">
      <c r="A320" s="4">
        <v>267</v>
      </c>
      <c r="B320" s="4" t="s">
        <v>5</v>
      </c>
      <c r="C320" s="5">
        <v>2050</v>
      </c>
      <c r="D320" s="5">
        <v>19000</v>
      </c>
      <c r="E320" s="5">
        <f t="shared" si="16"/>
        <v>0</v>
      </c>
      <c r="F320" s="5">
        <f t="shared" si="17"/>
        <v>7.6255950721324535</v>
      </c>
      <c r="G320" s="5">
        <f t="shared" si="18"/>
        <v>58.14970020413076</v>
      </c>
      <c r="H320" s="5">
        <f t="shared" si="19"/>
        <v>9.8521942581485771</v>
      </c>
      <c r="I320" s="3"/>
      <c r="J320" s="3"/>
      <c r="K320" s="3"/>
      <c r="L320" s="3"/>
      <c r="M320" s="3"/>
      <c r="N320" s="3"/>
      <c r="O320" s="3"/>
      <c r="P320" s="3"/>
      <c r="R320" s="20">
        <v>295</v>
      </c>
      <c r="S320" s="20">
        <v>9.6528037970214413</v>
      </c>
      <c r="T320" s="20">
        <v>2.7540204200477092E-2</v>
      </c>
      <c r="AE320" s="20">
        <v>294</v>
      </c>
      <c r="AF320" s="20">
        <v>9.5028775306737998</v>
      </c>
      <c r="AG320" s="20">
        <v>1.3245526520222484E-4</v>
      </c>
    </row>
    <row r="321" spans="1:33" x14ac:dyDescent="0.35">
      <c r="A321" s="4">
        <v>268</v>
      </c>
      <c r="B321" s="4" t="s">
        <v>5</v>
      </c>
      <c r="C321" s="5">
        <v>2200</v>
      </c>
      <c r="D321" s="5">
        <v>19500</v>
      </c>
      <c r="E321" s="5">
        <f t="shared" si="16"/>
        <v>0</v>
      </c>
      <c r="F321" s="5">
        <f t="shared" si="17"/>
        <v>7.696212639346407</v>
      </c>
      <c r="G321" s="5">
        <f t="shared" si="18"/>
        <v>59.231688990035387</v>
      </c>
      <c r="H321" s="5">
        <f t="shared" si="19"/>
        <v>9.8781697445518386</v>
      </c>
      <c r="I321" s="3"/>
      <c r="J321" s="3"/>
      <c r="K321" s="3"/>
      <c r="L321" s="3"/>
      <c r="M321" s="3"/>
      <c r="N321" s="3"/>
      <c r="O321" s="3"/>
      <c r="P321" s="3"/>
      <c r="R321" s="20">
        <v>296</v>
      </c>
      <c r="S321" s="20">
        <v>9.4213106997373171</v>
      </c>
      <c r="T321" s="20">
        <v>6.6661408837145331E-2</v>
      </c>
      <c r="AE321" s="20">
        <v>295</v>
      </c>
      <c r="AF321" s="20">
        <v>9.6432212051844743</v>
      </c>
      <c r="AG321" s="20">
        <v>3.7122796037444061E-2</v>
      </c>
    </row>
    <row r="322" spans="1:33" x14ac:dyDescent="0.35">
      <c r="A322" s="4">
        <v>274</v>
      </c>
      <c r="B322" s="4" t="s">
        <v>5</v>
      </c>
      <c r="C322" s="5">
        <v>1550</v>
      </c>
      <c r="D322" s="5">
        <v>12500</v>
      </c>
      <c r="E322" s="5">
        <f t="shared" si="16"/>
        <v>0</v>
      </c>
      <c r="F322" s="5">
        <f t="shared" si="17"/>
        <v>7.3460102099132927</v>
      </c>
      <c r="G322" s="5">
        <f t="shared" si="18"/>
        <v>53.96386600415034</v>
      </c>
      <c r="H322" s="5">
        <f t="shared" si="19"/>
        <v>9.4334839232903924</v>
      </c>
      <c r="I322" s="3"/>
      <c r="J322" s="3"/>
      <c r="K322" s="3"/>
      <c r="L322" s="3"/>
      <c r="M322" s="3"/>
      <c r="N322" s="3"/>
      <c r="O322" s="3"/>
      <c r="P322" s="3"/>
      <c r="R322" s="20">
        <v>297</v>
      </c>
      <c r="S322" s="20">
        <v>9.320370489289715</v>
      </c>
      <c r="T322" s="20">
        <v>-1.0184782343815257E-2</v>
      </c>
      <c r="AE322" s="20">
        <v>296</v>
      </c>
      <c r="AF322" s="20">
        <v>9.3932835176778582</v>
      </c>
      <c r="AG322" s="20">
        <v>9.4688590896604197E-2</v>
      </c>
    </row>
    <row r="323" spans="1:33" x14ac:dyDescent="0.35">
      <c r="A323" s="4">
        <v>276</v>
      </c>
      <c r="B323" s="4" t="s">
        <v>5</v>
      </c>
      <c r="C323" s="5">
        <v>1350</v>
      </c>
      <c r="D323" s="5">
        <v>11850</v>
      </c>
      <c r="E323" s="5">
        <f t="shared" ref="E323:E386" si="20">IF(B323=$E$1,1,0)</f>
        <v>0</v>
      </c>
      <c r="F323" s="5">
        <f t="shared" ref="F323:F386" si="21">LN(C323)</f>
        <v>7.2078598714324755</v>
      </c>
      <c r="G323" s="5">
        <f t="shared" ref="G323:G386" si="22">F323^2</f>
        <v>51.953243926206582</v>
      </c>
      <c r="H323" s="5">
        <f t="shared" ref="H323:H386" si="23">LN(D323)</f>
        <v>9.3800831465632779</v>
      </c>
      <c r="I323" s="3"/>
      <c r="J323" s="3"/>
      <c r="K323" s="3"/>
      <c r="L323" s="3"/>
      <c r="M323" s="3"/>
      <c r="N323" s="3"/>
      <c r="O323" s="3"/>
      <c r="P323" s="3"/>
      <c r="R323" s="20">
        <v>298</v>
      </c>
      <c r="S323" s="20">
        <v>9.320370489289715</v>
      </c>
      <c r="T323" s="20">
        <v>4.2690969704132442E-2</v>
      </c>
      <c r="AE323" s="20">
        <v>297</v>
      </c>
      <c r="AF323" s="20">
        <v>9.3519899417377133</v>
      </c>
      <c r="AG323" s="20">
        <v>-4.1804234791813499E-2</v>
      </c>
    </row>
    <row r="324" spans="1:33" x14ac:dyDescent="0.35">
      <c r="A324" s="4">
        <v>277</v>
      </c>
      <c r="B324" s="4" t="s">
        <v>5</v>
      </c>
      <c r="C324" s="5">
        <v>1900</v>
      </c>
      <c r="D324" s="5">
        <v>14900</v>
      </c>
      <c r="E324" s="5">
        <f t="shared" si="20"/>
        <v>0</v>
      </c>
      <c r="F324" s="5">
        <f t="shared" si="21"/>
        <v>7.5496091651545321</v>
      </c>
      <c r="G324" s="5">
        <f t="shared" si="22"/>
        <v>56.996598546585311</v>
      </c>
      <c r="H324" s="5">
        <f t="shared" si="23"/>
        <v>9.6091164919335501</v>
      </c>
      <c r="I324" s="3"/>
      <c r="J324" s="3"/>
      <c r="K324" s="3"/>
      <c r="L324" s="3"/>
      <c r="M324" s="3"/>
      <c r="N324" s="3"/>
      <c r="O324" s="3"/>
      <c r="P324" s="3"/>
      <c r="R324" s="20">
        <v>299</v>
      </c>
      <c r="S324" s="20">
        <v>9.7142699612699595</v>
      </c>
      <c r="T324" s="20">
        <v>6.9870833633602913E-2</v>
      </c>
      <c r="AE324" s="20">
        <v>298</v>
      </c>
      <c r="AF324" s="20">
        <v>9.3519899417377133</v>
      </c>
      <c r="AG324" s="20">
        <v>1.10715172561342E-2</v>
      </c>
    </row>
    <row r="325" spans="1:33" x14ac:dyDescent="0.35">
      <c r="A325" s="4">
        <v>278</v>
      </c>
      <c r="B325" s="4" t="s">
        <v>5</v>
      </c>
      <c r="C325" s="5">
        <v>1250</v>
      </c>
      <c r="D325" s="5">
        <v>12400</v>
      </c>
      <c r="E325" s="5">
        <f t="shared" si="20"/>
        <v>0</v>
      </c>
      <c r="F325" s="5">
        <f t="shared" si="21"/>
        <v>7.1308988302963465</v>
      </c>
      <c r="G325" s="5">
        <f t="shared" si="22"/>
        <v>50.849718127921804</v>
      </c>
      <c r="H325" s="5">
        <f t="shared" si="23"/>
        <v>9.425451751593128</v>
      </c>
      <c r="I325" s="3"/>
      <c r="J325" s="3"/>
      <c r="K325" s="3"/>
      <c r="L325" s="3"/>
      <c r="M325" s="3"/>
      <c r="N325" s="3"/>
      <c r="O325" s="3"/>
      <c r="P325" s="3"/>
      <c r="R325" s="20">
        <v>300</v>
      </c>
      <c r="S325" s="20">
        <v>9.5282669245529323</v>
      </c>
      <c r="T325" s="20">
        <v>1.1377194565850957E-2</v>
      </c>
      <c r="AE325" s="20">
        <v>299</v>
      </c>
      <c r="AF325" s="20">
        <v>9.7459088188996716</v>
      </c>
      <c r="AG325" s="20">
        <v>3.8231976003890722E-2</v>
      </c>
    </row>
    <row r="326" spans="1:33" x14ac:dyDescent="0.35">
      <c r="A326" s="4">
        <v>279</v>
      </c>
      <c r="B326" s="4" t="s">
        <v>5</v>
      </c>
      <c r="C326" s="5">
        <v>1400</v>
      </c>
      <c r="D326" s="5">
        <v>11000</v>
      </c>
      <c r="E326" s="5">
        <f t="shared" si="20"/>
        <v>0</v>
      </c>
      <c r="F326" s="5">
        <f t="shared" si="21"/>
        <v>7.2442275156033498</v>
      </c>
      <c r="G326" s="5">
        <f t="shared" si="22"/>
        <v>52.478832297824681</v>
      </c>
      <c r="H326" s="5">
        <f t="shared" si="23"/>
        <v>9.3056505517805075</v>
      </c>
      <c r="I326" s="3"/>
      <c r="J326" s="3"/>
      <c r="K326" s="3"/>
      <c r="L326" s="3"/>
      <c r="M326" s="3"/>
      <c r="N326" s="3"/>
      <c r="O326" s="3"/>
      <c r="P326" s="3"/>
      <c r="R326" s="20">
        <v>301</v>
      </c>
      <c r="S326" s="20">
        <v>9.5664318300324673</v>
      </c>
      <c r="T326" s="20">
        <v>1.5829862155314345E-3</v>
      </c>
      <c r="AE326" s="20">
        <v>300</v>
      </c>
      <c r="AF326" s="20">
        <v>9.4818924544509571</v>
      </c>
      <c r="AG326" s="20">
        <v>5.7751664667826219E-2</v>
      </c>
    </row>
    <row r="327" spans="1:33" x14ac:dyDescent="0.35">
      <c r="A327" s="4">
        <v>281</v>
      </c>
      <c r="B327" s="4" t="s">
        <v>5</v>
      </c>
      <c r="C327" s="5">
        <v>1050</v>
      </c>
      <c r="D327" s="5">
        <v>11450</v>
      </c>
      <c r="E327" s="5">
        <f t="shared" si="20"/>
        <v>0</v>
      </c>
      <c r="F327" s="5">
        <f t="shared" si="21"/>
        <v>6.956545443151569</v>
      </c>
      <c r="G327" s="5">
        <f t="shared" si="22"/>
        <v>48.393524502632857</v>
      </c>
      <c r="H327" s="5">
        <f t="shared" si="23"/>
        <v>9.3457450089823855</v>
      </c>
      <c r="I327" s="3"/>
      <c r="J327" s="3"/>
      <c r="K327" s="3"/>
      <c r="L327" s="3"/>
      <c r="M327" s="3"/>
      <c r="N327" s="3"/>
      <c r="O327" s="3"/>
      <c r="P327" s="3"/>
      <c r="R327" s="20">
        <v>302</v>
      </c>
      <c r="S327" s="20">
        <v>9.4662961285009253</v>
      </c>
      <c r="T327" s="20">
        <v>-0.17899471538861356</v>
      </c>
      <c r="AE327" s="20">
        <v>301</v>
      </c>
      <c r="AF327" s="20">
        <v>9.5246829222012295</v>
      </c>
      <c r="AG327" s="20">
        <v>4.3331894046769293E-2</v>
      </c>
    </row>
    <row r="328" spans="1:33" x14ac:dyDescent="0.35">
      <c r="A328" s="4">
        <v>282</v>
      </c>
      <c r="B328" s="4" t="s">
        <v>5</v>
      </c>
      <c r="C328" s="5">
        <v>1550</v>
      </c>
      <c r="D328" s="5">
        <v>13700</v>
      </c>
      <c r="E328" s="5">
        <f t="shared" si="20"/>
        <v>0</v>
      </c>
      <c r="F328" s="5">
        <f t="shared" si="21"/>
        <v>7.3460102099132927</v>
      </c>
      <c r="G328" s="5">
        <f t="shared" si="22"/>
        <v>53.96386600415034</v>
      </c>
      <c r="H328" s="5">
        <f t="shared" si="23"/>
        <v>9.525151111816216</v>
      </c>
      <c r="I328" s="3"/>
      <c r="J328" s="3"/>
      <c r="K328" s="3"/>
      <c r="L328" s="3"/>
      <c r="M328" s="3"/>
      <c r="N328" s="3"/>
      <c r="O328" s="3"/>
      <c r="P328" s="3"/>
      <c r="R328" s="20">
        <v>303</v>
      </c>
      <c r="S328" s="20">
        <v>9.7142699612699595</v>
      </c>
      <c r="T328" s="20">
        <v>5.5686198641646811E-2</v>
      </c>
      <c r="AE328" s="20">
        <v>302</v>
      </c>
      <c r="AF328" s="20">
        <v>9.424928600524737</v>
      </c>
      <c r="AG328" s="20">
        <v>-0.1376271874124253</v>
      </c>
    </row>
    <row r="329" spans="1:33" x14ac:dyDescent="0.35">
      <c r="A329" s="4">
        <v>285</v>
      </c>
      <c r="B329" s="4" t="s">
        <v>5</v>
      </c>
      <c r="C329" s="5">
        <v>1150</v>
      </c>
      <c r="D329" s="5">
        <v>10950</v>
      </c>
      <c r="E329" s="5">
        <f t="shared" si="20"/>
        <v>0</v>
      </c>
      <c r="F329" s="5">
        <f t="shared" si="21"/>
        <v>7.0475172213572961</v>
      </c>
      <c r="G329" s="5">
        <f t="shared" si="22"/>
        <v>49.667498985327661</v>
      </c>
      <c r="H329" s="5">
        <f t="shared" si="23"/>
        <v>9.3010947352446465</v>
      </c>
      <c r="I329" s="3"/>
      <c r="J329" s="3"/>
      <c r="K329" s="3"/>
      <c r="L329" s="3"/>
      <c r="M329" s="3"/>
      <c r="N329" s="3"/>
      <c r="O329" s="3"/>
      <c r="P329" s="3"/>
      <c r="R329" s="20">
        <v>304</v>
      </c>
      <c r="S329" s="20">
        <v>9.4213106997373171</v>
      </c>
      <c r="T329" s="20">
        <v>-5.3966578951468946E-2</v>
      </c>
      <c r="AE329" s="20">
        <v>303</v>
      </c>
      <c r="AF329" s="20">
        <v>9.7459088188996716</v>
      </c>
      <c r="AG329" s="20">
        <v>2.404734101193462E-2</v>
      </c>
    </row>
    <row r="330" spans="1:33" x14ac:dyDescent="0.35">
      <c r="A330" s="4">
        <v>288</v>
      </c>
      <c r="B330" s="4" t="s">
        <v>5</v>
      </c>
      <c r="C330" s="5">
        <v>2600</v>
      </c>
      <c r="D330" s="5">
        <v>23500</v>
      </c>
      <c r="E330" s="5">
        <f t="shared" si="20"/>
        <v>0</v>
      </c>
      <c r="F330" s="5">
        <f t="shared" si="21"/>
        <v>7.8632667240095735</v>
      </c>
      <c r="G330" s="5">
        <f t="shared" si="22"/>
        <v>61.830963572916247</v>
      </c>
      <c r="H330" s="5">
        <f t="shared" si="23"/>
        <v>10.064755700132251</v>
      </c>
      <c r="I330" s="3"/>
      <c r="J330" s="3"/>
      <c r="K330" s="3"/>
      <c r="L330" s="3"/>
      <c r="M330" s="3"/>
      <c r="N330" s="3"/>
      <c r="O330" s="3"/>
      <c r="P330" s="3"/>
      <c r="R330" s="20">
        <v>305</v>
      </c>
      <c r="S330" s="20">
        <v>9.3471629642424965</v>
      </c>
      <c r="T330" s="20">
        <v>-1.4179552601110146E-3</v>
      </c>
      <c r="AE330" s="20">
        <v>304</v>
      </c>
      <c r="AF330" s="20">
        <v>9.3932835176778582</v>
      </c>
      <c r="AG330" s="20">
        <v>-2.593939689201008E-2</v>
      </c>
    </row>
    <row r="331" spans="1:33" x14ac:dyDescent="0.35">
      <c r="A331" s="4">
        <v>291</v>
      </c>
      <c r="B331" s="4" t="s">
        <v>5</v>
      </c>
      <c r="C331" s="5">
        <v>1800</v>
      </c>
      <c r="D331" s="5">
        <v>14500</v>
      </c>
      <c r="E331" s="5">
        <f t="shared" si="20"/>
        <v>0</v>
      </c>
      <c r="F331" s="5">
        <f t="shared" si="21"/>
        <v>7.4955419438842563</v>
      </c>
      <c r="G331" s="5">
        <f t="shared" si="22"/>
        <v>56.183149032528178</v>
      </c>
      <c r="H331" s="5">
        <f t="shared" si="23"/>
        <v>9.581903928408666</v>
      </c>
      <c r="I331" s="3"/>
      <c r="J331" s="3"/>
      <c r="K331" s="3"/>
      <c r="L331" s="3"/>
      <c r="M331" s="3"/>
      <c r="N331" s="3"/>
      <c r="O331" s="3"/>
      <c r="P331" s="3"/>
      <c r="R331" s="20">
        <v>306</v>
      </c>
      <c r="S331" s="20">
        <v>9.5476385496332679</v>
      </c>
      <c r="T331" s="20">
        <v>-2.248743781705187E-2</v>
      </c>
      <c r="AE331" s="20">
        <v>305</v>
      </c>
      <c r="AF331" s="20">
        <v>9.358943072379482</v>
      </c>
      <c r="AG331" s="20">
        <v>-1.3198063397096504E-2</v>
      </c>
    </row>
    <row r="332" spans="1:33" x14ac:dyDescent="0.35">
      <c r="A332" s="4">
        <v>293</v>
      </c>
      <c r="B332" s="4" t="s">
        <v>5</v>
      </c>
      <c r="C332" s="5">
        <v>1500</v>
      </c>
      <c r="D332" s="5">
        <v>11850</v>
      </c>
      <c r="E332" s="5">
        <f t="shared" si="20"/>
        <v>0</v>
      </c>
      <c r="F332" s="5">
        <f t="shared" si="21"/>
        <v>7.3132203870903014</v>
      </c>
      <c r="G332" s="5">
        <f t="shared" si="22"/>
        <v>53.483192430153217</v>
      </c>
      <c r="H332" s="5">
        <f t="shared" si="23"/>
        <v>9.3800831465632779</v>
      </c>
      <c r="I332" s="3"/>
      <c r="J332" s="3"/>
      <c r="K332" s="3"/>
      <c r="L332" s="3"/>
      <c r="M332" s="3"/>
      <c r="N332" s="3"/>
      <c r="O332" s="3"/>
      <c r="P332" s="3"/>
      <c r="R332" s="20">
        <v>307</v>
      </c>
      <c r="S332" s="20">
        <v>9.3975521012161884</v>
      </c>
      <c r="T332" s="20">
        <v>3.4086303686446939E-3</v>
      </c>
      <c r="AE332" s="20">
        <v>306</v>
      </c>
      <c r="AF332" s="20">
        <v>9.5028775306737998</v>
      </c>
      <c r="AG332" s="20">
        <v>2.2273581142416177E-2</v>
      </c>
    </row>
    <row r="333" spans="1:33" x14ac:dyDescent="0.35">
      <c r="A333" s="4">
        <v>295</v>
      </c>
      <c r="B333" s="4" t="s">
        <v>5</v>
      </c>
      <c r="C333" s="5">
        <v>1300</v>
      </c>
      <c r="D333" s="5">
        <v>12300</v>
      </c>
      <c r="E333" s="5">
        <f t="shared" si="20"/>
        <v>0</v>
      </c>
      <c r="F333" s="5">
        <f t="shared" si="21"/>
        <v>7.1701195434496281</v>
      </c>
      <c r="G333" s="5">
        <f t="shared" si="22"/>
        <v>51.410614267358305</v>
      </c>
      <c r="H333" s="5">
        <f t="shared" si="23"/>
        <v>9.417354541360508</v>
      </c>
      <c r="I333" s="3"/>
      <c r="J333" s="3"/>
      <c r="K333" s="3"/>
      <c r="L333" s="3"/>
      <c r="M333" s="3"/>
      <c r="N333" s="3"/>
      <c r="O333" s="3"/>
      <c r="P333" s="3"/>
      <c r="R333" s="20">
        <v>308</v>
      </c>
      <c r="S333" s="20">
        <v>9.3471629642424965</v>
      </c>
      <c r="T333" s="20">
        <v>-1.4179552601110146E-3</v>
      </c>
      <c r="AE333" s="20">
        <v>307</v>
      </c>
      <c r="AF333" s="20">
        <v>9.3798651166063465</v>
      </c>
      <c r="AG333" s="20">
        <v>2.1095614978486665E-2</v>
      </c>
    </row>
    <row r="334" spans="1:33" x14ac:dyDescent="0.35">
      <c r="A334" s="4">
        <v>296</v>
      </c>
      <c r="B334" s="4" t="s">
        <v>5</v>
      </c>
      <c r="C334" s="5">
        <v>1700</v>
      </c>
      <c r="D334" s="5">
        <v>14200</v>
      </c>
      <c r="E334" s="5">
        <f t="shared" si="20"/>
        <v>0</v>
      </c>
      <c r="F334" s="5">
        <f t="shared" si="21"/>
        <v>7.4383835300443071</v>
      </c>
      <c r="G334" s="5">
        <f t="shared" si="22"/>
        <v>55.329549540034407</v>
      </c>
      <c r="H334" s="5">
        <f t="shared" si="23"/>
        <v>9.5609972435893518</v>
      </c>
      <c r="I334" s="3"/>
      <c r="J334" s="3"/>
      <c r="K334" s="3"/>
      <c r="L334" s="3"/>
      <c r="M334" s="3"/>
      <c r="N334" s="3"/>
      <c r="O334" s="3"/>
      <c r="P334" s="3"/>
      <c r="R334" s="20">
        <v>309</v>
      </c>
      <c r="S334" s="20">
        <v>9.6528037970214413</v>
      </c>
      <c r="T334" s="20">
        <v>0.15911656198919566</v>
      </c>
      <c r="AE334" s="20">
        <v>308</v>
      </c>
      <c r="AF334" s="20">
        <v>9.358943072379482</v>
      </c>
      <c r="AG334" s="20">
        <v>-1.3198063397096504E-2</v>
      </c>
    </row>
    <row r="335" spans="1:33" x14ac:dyDescent="0.35">
      <c r="A335" s="4">
        <v>298</v>
      </c>
      <c r="B335" s="4" t="s">
        <v>5</v>
      </c>
      <c r="C335" s="5">
        <v>1150</v>
      </c>
      <c r="D335" s="5">
        <v>11350</v>
      </c>
      <c r="E335" s="5">
        <f t="shared" si="20"/>
        <v>0</v>
      </c>
      <c r="F335" s="5">
        <f t="shared" si="21"/>
        <v>7.0475172213572961</v>
      </c>
      <c r="G335" s="5">
        <f t="shared" si="22"/>
        <v>49.667498985327661</v>
      </c>
      <c r="H335" s="5">
        <f t="shared" si="23"/>
        <v>9.3369730229095484</v>
      </c>
      <c r="I335" s="3"/>
      <c r="J335" s="3"/>
      <c r="K335" s="3"/>
      <c r="L335" s="3"/>
      <c r="M335" s="3"/>
      <c r="N335" s="3"/>
      <c r="O335" s="3"/>
      <c r="P335" s="3"/>
      <c r="R335" s="20">
        <v>310</v>
      </c>
      <c r="S335" s="20">
        <v>9.5282669245529323</v>
      </c>
      <c r="T335" s="20">
        <v>6.7335848213895488E-2</v>
      </c>
      <c r="AE335" s="20">
        <v>309</v>
      </c>
      <c r="AF335" s="20">
        <v>9.6432212051844743</v>
      </c>
      <c r="AG335" s="20">
        <v>0.16869915382616263</v>
      </c>
    </row>
    <row r="336" spans="1:33" x14ac:dyDescent="0.35">
      <c r="A336" s="4">
        <v>299</v>
      </c>
      <c r="B336" s="4" t="s">
        <v>5</v>
      </c>
      <c r="C336" s="5">
        <v>2400</v>
      </c>
      <c r="D336" s="5">
        <v>20750</v>
      </c>
      <c r="E336" s="5">
        <f t="shared" si="20"/>
        <v>0</v>
      </c>
      <c r="F336" s="5">
        <f t="shared" si="21"/>
        <v>7.7832240163360371</v>
      </c>
      <c r="G336" s="5">
        <f t="shared" si="22"/>
        <v>60.578576088470072</v>
      </c>
      <c r="H336" s="5">
        <f t="shared" si="23"/>
        <v>9.9403015256588443</v>
      </c>
      <c r="I336" s="3"/>
      <c r="J336" s="3"/>
      <c r="K336" s="3"/>
      <c r="L336" s="3"/>
      <c r="M336" s="3"/>
      <c r="N336" s="3"/>
      <c r="O336" s="3"/>
      <c r="P336" s="3"/>
      <c r="R336" s="20">
        <v>311</v>
      </c>
      <c r="S336" s="20">
        <v>9.7567261454054037</v>
      </c>
      <c r="T336" s="20">
        <v>-9.5310154069004227E-2</v>
      </c>
      <c r="AE336" s="20">
        <v>310</v>
      </c>
      <c r="AF336" s="20">
        <v>9.4818924544509571</v>
      </c>
      <c r="AG336" s="20">
        <v>0.11371031831587075</v>
      </c>
    </row>
    <row r="337" spans="1:33" x14ac:dyDescent="0.35">
      <c r="A337" s="4">
        <v>300</v>
      </c>
      <c r="B337" s="4" t="s">
        <v>5</v>
      </c>
      <c r="C337" s="5">
        <v>1950</v>
      </c>
      <c r="D337" s="5">
        <v>14300</v>
      </c>
      <c r="E337" s="5">
        <f t="shared" si="20"/>
        <v>0</v>
      </c>
      <c r="F337" s="5">
        <f t="shared" si="21"/>
        <v>7.5755846515577927</v>
      </c>
      <c r="G337" s="5">
        <f t="shared" si="22"/>
        <v>57.389482812918004</v>
      </c>
      <c r="H337" s="5">
        <f t="shared" si="23"/>
        <v>9.5680148162479988</v>
      </c>
      <c r="I337" s="3"/>
      <c r="J337" s="3"/>
      <c r="K337" s="3"/>
      <c r="L337" s="3"/>
      <c r="M337" s="3"/>
      <c r="N337" s="3"/>
      <c r="O337" s="3"/>
      <c r="P337" s="3"/>
      <c r="R337" s="20">
        <v>312</v>
      </c>
      <c r="S337" s="20">
        <v>9.6528037970214413</v>
      </c>
      <c r="T337" s="20">
        <v>3.3770753951113619E-2</v>
      </c>
      <c r="AE337" s="20">
        <v>311</v>
      </c>
      <c r="AF337" s="20">
        <v>9.8257378846916694</v>
      </c>
      <c r="AG337" s="20">
        <v>-0.16432189335526992</v>
      </c>
    </row>
    <row r="338" spans="1:33" x14ac:dyDescent="0.35">
      <c r="A338" s="4">
        <v>302</v>
      </c>
      <c r="B338" s="4" t="s">
        <v>5</v>
      </c>
      <c r="C338" s="5">
        <v>1400</v>
      </c>
      <c r="D338" s="5">
        <v>12300</v>
      </c>
      <c r="E338" s="5">
        <f t="shared" si="20"/>
        <v>0</v>
      </c>
      <c r="F338" s="5">
        <f t="shared" si="21"/>
        <v>7.2442275156033498</v>
      </c>
      <c r="G338" s="5">
        <f t="shared" si="22"/>
        <v>52.478832297824681</v>
      </c>
      <c r="H338" s="5">
        <f t="shared" si="23"/>
        <v>9.417354541360508</v>
      </c>
      <c r="I338" s="3"/>
      <c r="J338" s="3"/>
      <c r="K338" s="3"/>
      <c r="L338" s="3"/>
      <c r="M338" s="3"/>
      <c r="N338" s="3"/>
      <c r="O338" s="3"/>
      <c r="P338" s="3"/>
      <c r="R338" s="20">
        <v>313</v>
      </c>
      <c r="S338" s="20">
        <v>9.4442051551699198</v>
      </c>
      <c r="T338" s="20">
        <v>-0.13855460338941228</v>
      </c>
      <c r="AE338" s="20">
        <v>312</v>
      </c>
      <c r="AF338" s="20">
        <v>9.6432212051844743</v>
      </c>
      <c r="AG338" s="20">
        <v>4.3353345788080588E-2</v>
      </c>
    </row>
    <row r="339" spans="1:33" x14ac:dyDescent="0.35">
      <c r="A339" s="4">
        <v>303</v>
      </c>
      <c r="B339" s="4" t="s">
        <v>5</v>
      </c>
      <c r="C339" s="5">
        <v>2250</v>
      </c>
      <c r="D339" s="5">
        <v>16200</v>
      </c>
      <c r="E339" s="5">
        <f t="shared" si="20"/>
        <v>0</v>
      </c>
      <c r="F339" s="5">
        <f t="shared" si="21"/>
        <v>7.718685495198466</v>
      </c>
      <c r="G339" s="5">
        <f t="shared" si="22"/>
        <v>59.578105773787186</v>
      </c>
      <c r="H339" s="5">
        <f t="shared" si="23"/>
        <v>9.6927665212204754</v>
      </c>
      <c r="I339" s="3"/>
      <c r="J339" s="3"/>
      <c r="K339" s="3"/>
      <c r="L339" s="3"/>
      <c r="M339" s="3"/>
      <c r="N339" s="3"/>
      <c r="O339" s="3"/>
      <c r="P339" s="3"/>
      <c r="R339" s="20">
        <v>314</v>
      </c>
      <c r="S339" s="20">
        <v>9.5082802255192789</v>
      </c>
      <c r="T339" s="20">
        <v>5.2717018070072896E-2</v>
      </c>
      <c r="AE339" s="20">
        <v>313</v>
      </c>
      <c r="AF339" s="20">
        <v>9.408368439773632</v>
      </c>
      <c r="AG339" s="20">
        <v>-0.10271788799312453</v>
      </c>
    </row>
    <row r="340" spans="1:33" x14ac:dyDescent="0.35">
      <c r="A340" s="4">
        <v>304</v>
      </c>
      <c r="B340" s="4" t="s">
        <v>5</v>
      </c>
      <c r="C340" s="5">
        <v>1500</v>
      </c>
      <c r="D340" s="5">
        <v>11000</v>
      </c>
      <c r="E340" s="5">
        <f t="shared" si="20"/>
        <v>0</v>
      </c>
      <c r="F340" s="5">
        <f t="shared" si="21"/>
        <v>7.3132203870903014</v>
      </c>
      <c r="G340" s="5">
        <f t="shared" si="22"/>
        <v>53.483192430153217</v>
      </c>
      <c r="H340" s="5">
        <f t="shared" si="23"/>
        <v>9.3056505517805075</v>
      </c>
      <c r="I340" s="3"/>
      <c r="J340" s="3"/>
      <c r="K340" s="3"/>
      <c r="L340" s="3"/>
      <c r="M340" s="3"/>
      <c r="N340" s="3"/>
      <c r="O340" s="3"/>
      <c r="P340" s="3"/>
      <c r="R340" s="20">
        <v>315</v>
      </c>
      <c r="S340" s="20">
        <v>9.4213106997373171</v>
      </c>
      <c r="T340" s="20">
        <v>5.1393936706356058E-2</v>
      </c>
      <c r="AE340" s="20">
        <v>314</v>
      </c>
      <c r="AF340" s="20">
        <v>9.4618278977493659</v>
      </c>
      <c r="AG340" s="20">
        <v>9.9169345839985823E-2</v>
      </c>
    </row>
    <row r="341" spans="1:33" x14ac:dyDescent="0.35">
      <c r="A341" s="4">
        <v>306</v>
      </c>
      <c r="B341" s="4" t="s">
        <v>5</v>
      </c>
      <c r="C341" s="5">
        <v>2150</v>
      </c>
      <c r="D341" s="5">
        <v>16600</v>
      </c>
      <c r="E341" s="5">
        <f t="shared" si="20"/>
        <v>0</v>
      </c>
      <c r="F341" s="5">
        <f t="shared" si="21"/>
        <v>7.6732231211217083</v>
      </c>
      <c r="G341" s="5">
        <f t="shared" si="22"/>
        <v>58.878353066516773</v>
      </c>
      <c r="H341" s="5">
        <f t="shared" si="23"/>
        <v>9.7171579743446355</v>
      </c>
      <c r="I341" s="3"/>
      <c r="J341" s="3"/>
      <c r="K341" s="3"/>
      <c r="L341" s="3"/>
      <c r="M341" s="3"/>
      <c r="N341" s="3"/>
      <c r="O341" s="3"/>
      <c r="P341" s="3"/>
      <c r="R341" s="20">
        <v>316</v>
      </c>
      <c r="S341" s="20">
        <v>9.4876381093091453</v>
      </c>
      <c r="T341" s="20">
        <v>-9.9151551949487882E-2</v>
      </c>
      <c r="AE341" s="20">
        <v>315</v>
      </c>
      <c r="AF341" s="20">
        <v>9.3932835176778582</v>
      </c>
      <c r="AG341" s="20">
        <v>7.9421118765814924E-2</v>
      </c>
    </row>
    <row r="342" spans="1:33" x14ac:dyDescent="0.35">
      <c r="A342" s="4">
        <v>307</v>
      </c>
      <c r="B342" s="4" t="s">
        <v>5</v>
      </c>
      <c r="C342" s="5">
        <v>2050</v>
      </c>
      <c r="D342" s="5">
        <v>16100</v>
      </c>
      <c r="E342" s="5">
        <f t="shared" si="20"/>
        <v>0</v>
      </c>
      <c r="F342" s="5">
        <f t="shared" si="21"/>
        <v>7.6255950721324535</v>
      </c>
      <c r="G342" s="5">
        <f t="shared" si="22"/>
        <v>58.14970020413076</v>
      </c>
      <c r="H342" s="5">
        <f t="shared" si="23"/>
        <v>9.6865745509725549</v>
      </c>
      <c r="I342" s="3"/>
      <c r="J342" s="3"/>
      <c r="K342" s="3"/>
      <c r="L342" s="3"/>
      <c r="M342" s="3"/>
      <c r="N342" s="3"/>
      <c r="O342" s="3"/>
      <c r="P342" s="3"/>
      <c r="R342" s="20">
        <v>317</v>
      </c>
      <c r="S342" s="20">
        <v>9.6842867641235362</v>
      </c>
      <c r="T342" s="20">
        <v>7.1280658335970415E-2</v>
      </c>
      <c r="AE342" s="20">
        <v>316</v>
      </c>
      <c r="AF342" s="20">
        <v>9.4427971320212407</v>
      </c>
      <c r="AG342" s="20">
        <v>-5.4310574661583289E-2</v>
      </c>
    </row>
    <row r="343" spans="1:33" x14ac:dyDescent="0.35">
      <c r="A343" s="4">
        <v>308</v>
      </c>
      <c r="B343" s="4" t="s">
        <v>5</v>
      </c>
      <c r="C343" s="5">
        <v>1650</v>
      </c>
      <c r="D343" s="5">
        <v>14400</v>
      </c>
      <c r="E343" s="5">
        <f t="shared" si="20"/>
        <v>0</v>
      </c>
      <c r="F343" s="5">
        <f t="shared" si="21"/>
        <v>7.4085305668946262</v>
      </c>
      <c r="G343" s="5">
        <f t="shared" si="22"/>
        <v>54.88632516061201</v>
      </c>
      <c r="H343" s="5">
        <f t="shared" si="23"/>
        <v>9.5749834855640916</v>
      </c>
      <c r="I343" s="3"/>
      <c r="J343" s="3"/>
      <c r="K343" s="3"/>
      <c r="L343" s="3"/>
      <c r="M343" s="3"/>
      <c r="N343" s="3"/>
      <c r="O343" s="3"/>
      <c r="P343" s="3"/>
      <c r="R343" s="20">
        <v>318</v>
      </c>
      <c r="S343" s="20">
        <v>9.320370489289715</v>
      </c>
      <c r="T343" s="20">
        <v>0.10508126230341297</v>
      </c>
      <c r="AE343" s="20">
        <v>317</v>
      </c>
      <c r="AF343" s="20">
        <v>9.6939136333968889</v>
      </c>
      <c r="AG343" s="20">
        <v>6.1653789062617648E-2</v>
      </c>
    </row>
    <row r="344" spans="1:33" x14ac:dyDescent="0.35">
      <c r="A344" s="4">
        <v>309</v>
      </c>
      <c r="B344" s="4" t="s">
        <v>5</v>
      </c>
      <c r="C344" s="5">
        <v>1350</v>
      </c>
      <c r="D344" s="5">
        <v>12600</v>
      </c>
      <c r="E344" s="5">
        <f t="shared" si="20"/>
        <v>0</v>
      </c>
      <c r="F344" s="5">
        <f t="shared" si="21"/>
        <v>7.2078598714324755</v>
      </c>
      <c r="G344" s="5">
        <f t="shared" si="22"/>
        <v>51.953243926206582</v>
      </c>
      <c r="H344" s="5">
        <f t="shared" si="23"/>
        <v>9.4414520929395689</v>
      </c>
      <c r="I344" s="3"/>
      <c r="J344" s="3"/>
      <c r="K344" s="3"/>
      <c r="L344" s="3"/>
      <c r="M344" s="3"/>
      <c r="N344" s="3"/>
      <c r="O344" s="3"/>
      <c r="P344" s="3"/>
      <c r="R344" s="20">
        <v>319</v>
      </c>
      <c r="S344" s="20">
        <v>9.6842867641235362</v>
      </c>
      <c r="T344" s="20">
        <v>0.1679074940250409</v>
      </c>
      <c r="AE344" s="20">
        <v>318</v>
      </c>
      <c r="AF344" s="20">
        <v>9.3519899417377133</v>
      </c>
      <c r="AG344" s="20">
        <v>7.3461809855414728E-2</v>
      </c>
    </row>
    <row r="345" spans="1:33" x14ac:dyDescent="0.35">
      <c r="A345" s="4">
        <v>310</v>
      </c>
      <c r="B345" s="4" t="s">
        <v>5</v>
      </c>
      <c r="C345" s="5">
        <v>2150</v>
      </c>
      <c r="D345" s="5">
        <v>16800</v>
      </c>
      <c r="E345" s="5">
        <f t="shared" si="20"/>
        <v>0</v>
      </c>
      <c r="F345" s="5">
        <f t="shared" si="21"/>
        <v>7.6732231211217083</v>
      </c>
      <c r="G345" s="5">
        <f t="shared" si="22"/>
        <v>58.878353066516773</v>
      </c>
      <c r="H345" s="5">
        <f t="shared" si="23"/>
        <v>9.7291341653913506</v>
      </c>
      <c r="I345" s="3"/>
      <c r="J345" s="3"/>
      <c r="K345" s="3"/>
      <c r="L345" s="3"/>
      <c r="M345" s="3"/>
      <c r="N345" s="3"/>
      <c r="O345" s="3"/>
      <c r="P345" s="3"/>
      <c r="R345" s="20">
        <v>320</v>
      </c>
      <c r="S345" s="20">
        <v>9.7287425099437037</v>
      </c>
      <c r="T345" s="20">
        <v>0.1494272346081349</v>
      </c>
      <c r="AE345" s="20">
        <v>319</v>
      </c>
      <c r="AF345" s="20">
        <v>9.6939136333968889</v>
      </c>
      <c r="AG345" s="20">
        <v>0.15828062475168814</v>
      </c>
    </row>
    <row r="346" spans="1:33" x14ac:dyDescent="0.35">
      <c r="A346" s="4">
        <v>311</v>
      </c>
      <c r="B346" s="4" t="s">
        <v>5</v>
      </c>
      <c r="C346" s="5">
        <v>1750</v>
      </c>
      <c r="D346" s="5">
        <v>14200</v>
      </c>
      <c r="E346" s="5">
        <f t="shared" si="20"/>
        <v>0</v>
      </c>
      <c r="F346" s="5">
        <f t="shared" si="21"/>
        <v>7.4673710669175595</v>
      </c>
      <c r="G346" s="5">
        <f t="shared" si="22"/>
        <v>55.761630651037493</v>
      </c>
      <c r="H346" s="5">
        <f t="shared" si="23"/>
        <v>9.5609972435893518</v>
      </c>
      <c r="I346" s="3"/>
      <c r="J346" s="3"/>
      <c r="K346" s="3"/>
      <c r="L346" s="3"/>
      <c r="M346" s="3"/>
      <c r="N346" s="3"/>
      <c r="O346" s="3"/>
      <c r="P346" s="3"/>
      <c r="R346" s="20">
        <v>321</v>
      </c>
      <c r="S346" s="20">
        <v>9.5082802255192789</v>
      </c>
      <c r="T346" s="20">
        <v>-7.4796302228886447E-2</v>
      </c>
      <c r="AE346" s="20">
        <v>320</v>
      </c>
      <c r="AF346" s="20">
        <v>9.7723041517112534</v>
      </c>
      <c r="AG346" s="20">
        <v>0.10586559284058517</v>
      </c>
    </row>
    <row r="347" spans="1:33" x14ac:dyDescent="0.35">
      <c r="A347" s="4">
        <v>312</v>
      </c>
      <c r="B347" s="4" t="s">
        <v>5</v>
      </c>
      <c r="C347" s="5">
        <v>1750</v>
      </c>
      <c r="D347" s="5">
        <v>11600</v>
      </c>
      <c r="E347" s="5">
        <f t="shared" si="20"/>
        <v>0</v>
      </c>
      <c r="F347" s="5">
        <f t="shared" si="21"/>
        <v>7.4673710669175595</v>
      </c>
      <c r="G347" s="5">
        <f t="shared" si="22"/>
        <v>55.761630651037493</v>
      </c>
      <c r="H347" s="5">
        <f t="shared" si="23"/>
        <v>9.3587603770944554</v>
      </c>
      <c r="I347" s="3"/>
      <c r="J347" s="3"/>
      <c r="K347" s="3"/>
      <c r="L347" s="3"/>
      <c r="M347" s="3"/>
      <c r="N347" s="3"/>
      <c r="O347" s="3"/>
      <c r="P347" s="3"/>
      <c r="R347" s="20">
        <v>322</v>
      </c>
      <c r="S347" s="20">
        <v>9.4213106997373171</v>
      </c>
      <c r="T347" s="20">
        <v>-4.1227553174039144E-2</v>
      </c>
      <c r="AE347" s="20">
        <v>321</v>
      </c>
      <c r="AF347" s="20">
        <v>9.4618278977493659</v>
      </c>
      <c r="AG347" s="20">
        <v>-2.834397445897352E-2</v>
      </c>
    </row>
    <row r="348" spans="1:33" x14ac:dyDescent="0.35">
      <c r="A348" s="4">
        <v>316</v>
      </c>
      <c r="B348" s="4" t="s">
        <v>5</v>
      </c>
      <c r="C348" s="5">
        <v>2350</v>
      </c>
      <c r="D348" s="5">
        <v>20500</v>
      </c>
      <c r="E348" s="5">
        <f t="shared" si="20"/>
        <v>0</v>
      </c>
      <c r="F348" s="5">
        <f t="shared" si="21"/>
        <v>7.7621706071382048</v>
      </c>
      <c r="G348" s="5">
        <f t="shared" si="22"/>
        <v>60.251292534320285</v>
      </c>
      <c r="H348" s="5">
        <f t="shared" si="23"/>
        <v>9.9281801651265003</v>
      </c>
      <c r="I348" s="3"/>
      <c r="J348" s="3"/>
      <c r="K348" s="3"/>
      <c r="L348" s="3"/>
      <c r="M348" s="3"/>
      <c r="N348" s="3"/>
      <c r="O348" s="3"/>
      <c r="P348" s="3"/>
      <c r="R348" s="20">
        <v>323</v>
      </c>
      <c r="S348" s="20">
        <v>9.6364514973507394</v>
      </c>
      <c r="T348" s="20">
        <v>-2.7335005417189251E-2</v>
      </c>
      <c r="AE348" s="20">
        <v>322</v>
      </c>
      <c r="AF348" s="20">
        <v>9.3932835176778582</v>
      </c>
      <c r="AG348" s="20">
        <v>-1.3200371114580278E-2</v>
      </c>
    </row>
    <row r="349" spans="1:33" x14ac:dyDescent="0.35">
      <c r="A349" s="4">
        <v>318</v>
      </c>
      <c r="B349" s="4" t="s">
        <v>5</v>
      </c>
      <c r="C349" s="5">
        <v>1900</v>
      </c>
      <c r="D349" s="5">
        <v>13700</v>
      </c>
      <c r="E349" s="5">
        <f t="shared" si="20"/>
        <v>0</v>
      </c>
      <c r="F349" s="5">
        <f t="shared" si="21"/>
        <v>7.5496091651545321</v>
      </c>
      <c r="G349" s="5">
        <f t="shared" si="22"/>
        <v>56.996598546585311</v>
      </c>
      <c r="H349" s="5">
        <f t="shared" si="23"/>
        <v>9.525151111816216</v>
      </c>
      <c r="I349" s="3"/>
      <c r="J349" s="3"/>
      <c r="K349" s="3"/>
      <c r="L349" s="3"/>
      <c r="M349" s="3"/>
      <c r="N349" s="3"/>
      <c r="O349" s="3"/>
      <c r="P349" s="3"/>
      <c r="R349" s="20">
        <v>324</v>
      </c>
      <c r="S349" s="20">
        <v>9.3728615585705413</v>
      </c>
      <c r="T349" s="20">
        <v>5.2590193022586718E-2</v>
      </c>
      <c r="AE349" s="20">
        <v>323</v>
      </c>
      <c r="AF349" s="20">
        <v>9.6184693767319587</v>
      </c>
      <c r="AG349" s="20">
        <v>-9.3528847984085672E-3</v>
      </c>
    </row>
    <row r="350" spans="1:33" x14ac:dyDescent="0.35">
      <c r="A350" s="4">
        <v>319</v>
      </c>
      <c r="B350" s="4" t="s">
        <v>5</v>
      </c>
      <c r="C350" s="5">
        <v>1550</v>
      </c>
      <c r="D350" s="5">
        <v>10200</v>
      </c>
      <c r="E350" s="5">
        <f t="shared" si="20"/>
        <v>0</v>
      </c>
      <c r="F350" s="5">
        <f t="shared" si="21"/>
        <v>7.3460102099132927</v>
      </c>
      <c r="G350" s="5">
        <f t="shared" si="22"/>
        <v>53.96386600415034</v>
      </c>
      <c r="H350" s="5">
        <f t="shared" si="23"/>
        <v>9.2301429992723616</v>
      </c>
      <c r="I350" s="3"/>
      <c r="J350" s="3"/>
      <c r="K350" s="3"/>
      <c r="L350" s="3"/>
      <c r="M350" s="3"/>
      <c r="N350" s="3"/>
      <c r="O350" s="3"/>
      <c r="P350" s="3"/>
      <c r="R350" s="20">
        <v>325</v>
      </c>
      <c r="S350" s="20">
        <v>9.4442051551699198</v>
      </c>
      <c r="T350" s="20">
        <v>-0.13855460338941228</v>
      </c>
      <c r="AE350" s="20">
        <v>324</v>
      </c>
      <c r="AF350" s="20">
        <v>9.3683334275158927</v>
      </c>
      <c r="AG350" s="20">
        <v>5.7118324077235272E-2</v>
      </c>
    </row>
    <row r="351" spans="1:33" x14ac:dyDescent="0.35">
      <c r="A351" s="4">
        <v>320</v>
      </c>
      <c r="B351" s="4" t="s">
        <v>5</v>
      </c>
      <c r="C351" s="5">
        <v>2000</v>
      </c>
      <c r="D351" s="5">
        <v>15700</v>
      </c>
      <c r="E351" s="5">
        <f t="shared" si="20"/>
        <v>0</v>
      </c>
      <c r="F351" s="5">
        <f t="shared" si="21"/>
        <v>7.6009024595420822</v>
      </c>
      <c r="G351" s="5">
        <f t="shared" si="22"/>
        <v>57.773718199472874</v>
      </c>
      <c r="H351" s="5">
        <f t="shared" si="23"/>
        <v>9.6614159913363995</v>
      </c>
      <c r="I351" s="3"/>
      <c r="J351" s="3"/>
      <c r="K351" s="3"/>
      <c r="L351" s="3"/>
      <c r="M351" s="3"/>
      <c r="N351" s="3"/>
      <c r="O351" s="3"/>
      <c r="P351" s="3"/>
      <c r="R351" s="20">
        <v>326</v>
      </c>
      <c r="S351" s="20">
        <v>9.2631011948594839</v>
      </c>
      <c r="T351" s="20">
        <v>8.264381412290156E-2</v>
      </c>
      <c r="AE351" s="20">
        <v>325</v>
      </c>
      <c r="AF351" s="20">
        <v>9.408368439773632</v>
      </c>
      <c r="AG351" s="20">
        <v>-0.10271788799312453</v>
      </c>
    </row>
    <row r="352" spans="1:33" x14ac:dyDescent="0.35">
      <c r="A352" s="4">
        <v>321</v>
      </c>
      <c r="B352" s="4" t="s">
        <v>5</v>
      </c>
      <c r="C352" s="5">
        <v>1100</v>
      </c>
      <c r="D352" s="5">
        <v>11800</v>
      </c>
      <c r="E352" s="5">
        <f t="shared" si="20"/>
        <v>0</v>
      </c>
      <c r="F352" s="5">
        <f t="shared" si="21"/>
        <v>7.0030654587864616</v>
      </c>
      <c r="G352" s="5">
        <f t="shared" si="22"/>
        <v>49.042925820048033</v>
      </c>
      <c r="H352" s="5">
        <f t="shared" si="23"/>
        <v>9.375854810453756</v>
      </c>
      <c r="I352" s="3"/>
      <c r="J352" s="3"/>
      <c r="K352" s="3"/>
      <c r="L352" s="3"/>
      <c r="M352" s="3"/>
      <c r="N352" s="3"/>
      <c r="O352" s="3"/>
      <c r="P352" s="3"/>
      <c r="R352" s="20">
        <v>327</v>
      </c>
      <c r="S352" s="20">
        <v>9.5082802255192789</v>
      </c>
      <c r="T352" s="20">
        <v>1.6870886296937115E-2</v>
      </c>
      <c r="AE352" s="20">
        <v>326</v>
      </c>
      <c r="AF352" s="20">
        <v>9.3468386857222825</v>
      </c>
      <c r="AG352" s="20">
        <v>-1.0936767398970204E-3</v>
      </c>
    </row>
    <row r="353" spans="1:33" x14ac:dyDescent="0.35">
      <c r="A353" s="4">
        <v>323</v>
      </c>
      <c r="B353" s="4" t="s">
        <v>5</v>
      </c>
      <c r="C353" s="5">
        <v>1650</v>
      </c>
      <c r="D353" s="5">
        <v>14900</v>
      </c>
      <c r="E353" s="5">
        <f t="shared" si="20"/>
        <v>0</v>
      </c>
      <c r="F353" s="5">
        <f t="shared" si="21"/>
        <v>7.4085305668946262</v>
      </c>
      <c r="G353" s="5">
        <f t="shared" si="22"/>
        <v>54.88632516061201</v>
      </c>
      <c r="H353" s="5">
        <f t="shared" si="23"/>
        <v>9.6091164919335501</v>
      </c>
      <c r="I353" s="3"/>
      <c r="J353" s="3"/>
      <c r="K353" s="3"/>
      <c r="L353" s="3"/>
      <c r="M353" s="3"/>
      <c r="N353" s="3"/>
      <c r="O353" s="3"/>
      <c r="P353" s="3"/>
      <c r="R353" s="20">
        <v>328</v>
      </c>
      <c r="S353" s="20">
        <v>9.320370489289715</v>
      </c>
      <c r="T353" s="20">
        <v>-1.9275754045068538E-2</v>
      </c>
      <c r="AE353" s="20">
        <v>327</v>
      </c>
      <c r="AF353" s="20">
        <v>9.4618278977493659</v>
      </c>
      <c r="AG353" s="20">
        <v>6.3323214066850042E-2</v>
      </c>
    </row>
    <row r="354" spans="1:33" x14ac:dyDescent="0.35">
      <c r="A354" s="4">
        <v>324</v>
      </c>
      <c r="B354" s="4" t="s">
        <v>5</v>
      </c>
      <c r="C354" s="5">
        <v>1200</v>
      </c>
      <c r="D354" s="5">
        <v>12400</v>
      </c>
      <c r="E354" s="5">
        <f t="shared" si="20"/>
        <v>0</v>
      </c>
      <c r="F354" s="5">
        <f t="shared" si="21"/>
        <v>7.0900768357760917</v>
      </c>
      <c r="G354" s="5">
        <f t="shared" si="22"/>
        <v>50.269189537208717</v>
      </c>
      <c r="H354" s="5">
        <f t="shared" si="23"/>
        <v>9.425451751593128</v>
      </c>
      <c r="I354" s="3"/>
      <c r="J354" s="3"/>
      <c r="K354" s="3"/>
      <c r="L354" s="3"/>
      <c r="M354" s="3"/>
      <c r="N354" s="3"/>
      <c r="O354" s="3"/>
      <c r="P354" s="3"/>
      <c r="R354" s="20">
        <v>329</v>
      </c>
      <c r="S354" s="20">
        <v>9.8339077573318772</v>
      </c>
      <c r="T354" s="20">
        <v>0.23084794280037357</v>
      </c>
      <c r="AE354" s="20">
        <v>328</v>
      </c>
      <c r="AF354" s="20">
        <v>9.3519899417377133</v>
      </c>
      <c r="AG354" s="20">
        <v>-5.089520649306678E-2</v>
      </c>
    </row>
    <row r="355" spans="1:33" x14ac:dyDescent="0.35">
      <c r="A355" s="4">
        <v>325</v>
      </c>
      <c r="B355" s="4" t="s">
        <v>5</v>
      </c>
      <c r="C355" s="5">
        <v>1600</v>
      </c>
      <c r="D355" s="5">
        <v>12700</v>
      </c>
      <c r="E355" s="5">
        <f t="shared" si="20"/>
        <v>0</v>
      </c>
      <c r="F355" s="5">
        <f t="shared" si="21"/>
        <v>7.3777589082278725</v>
      </c>
      <c r="G355" s="5">
        <f t="shared" si="22"/>
        <v>54.431326507935729</v>
      </c>
      <c r="H355" s="5">
        <f t="shared" si="23"/>
        <v>9.449357272446683</v>
      </c>
      <c r="I355" s="3"/>
      <c r="J355" s="3"/>
      <c r="K355" s="3"/>
      <c r="L355" s="3"/>
      <c r="M355" s="3"/>
      <c r="N355" s="3"/>
      <c r="O355" s="3"/>
      <c r="P355" s="3"/>
      <c r="R355" s="20">
        <v>330</v>
      </c>
      <c r="S355" s="20">
        <v>9.6024146600477529</v>
      </c>
      <c r="T355" s="20">
        <v>-2.0510731639086899E-2</v>
      </c>
      <c r="AE355" s="20">
        <v>329</v>
      </c>
      <c r="AF355" s="20">
        <v>9.9894866843929506</v>
      </c>
      <c r="AG355" s="20">
        <v>7.5269015739300116E-2</v>
      </c>
    </row>
    <row r="356" spans="1:33" x14ac:dyDescent="0.35">
      <c r="A356" s="4">
        <v>326</v>
      </c>
      <c r="B356" s="4" t="s">
        <v>5</v>
      </c>
      <c r="C356" s="5">
        <v>1750</v>
      </c>
      <c r="D356" s="5">
        <v>13600</v>
      </c>
      <c r="E356" s="5">
        <f t="shared" si="20"/>
        <v>0</v>
      </c>
      <c r="F356" s="5">
        <f t="shared" si="21"/>
        <v>7.4673710669175595</v>
      </c>
      <c r="G356" s="5">
        <f t="shared" si="22"/>
        <v>55.761630651037493</v>
      </c>
      <c r="H356" s="5">
        <f t="shared" si="23"/>
        <v>9.5178250717241433</v>
      </c>
      <c r="I356" s="3"/>
      <c r="J356" s="3"/>
      <c r="K356" s="3"/>
      <c r="L356" s="3"/>
      <c r="M356" s="3"/>
      <c r="N356" s="3"/>
      <c r="O356" s="3"/>
      <c r="P356" s="3"/>
      <c r="R356" s="20">
        <v>331</v>
      </c>
      <c r="S356" s="20">
        <v>9.4876381093091453</v>
      </c>
      <c r="T356" s="20">
        <v>-0.1075549627458674</v>
      </c>
      <c r="AE356" s="20">
        <v>330</v>
      </c>
      <c r="AF356" s="20">
        <v>9.5704088511485566</v>
      </c>
      <c r="AG356" s="20">
        <v>1.1495077260109454E-2</v>
      </c>
    </row>
    <row r="357" spans="1:33" x14ac:dyDescent="0.35">
      <c r="A357" s="4">
        <v>327</v>
      </c>
      <c r="B357" s="4" t="s">
        <v>5</v>
      </c>
      <c r="C357" s="5">
        <v>1800</v>
      </c>
      <c r="D357" s="5">
        <v>12600</v>
      </c>
      <c r="E357" s="5">
        <f t="shared" si="20"/>
        <v>0</v>
      </c>
      <c r="F357" s="5">
        <f t="shared" si="21"/>
        <v>7.4955419438842563</v>
      </c>
      <c r="G357" s="5">
        <f t="shared" si="22"/>
        <v>56.183149032528178</v>
      </c>
      <c r="H357" s="5">
        <f t="shared" si="23"/>
        <v>9.4414520929395689</v>
      </c>
      <c r="I357" s="3"/>
      <c r="J357" s="3"/>
      <c r="K357" s="3"/>
      <c r="L357" s="3"/>
      <c r="M357" s="3"/>
      <c r="N357" s="3"/>
      <c r="O357" s="3"/>
      <c r="P357" s="3"/>
      <c r="R357" s="20">
        <v>332</v>
      </c>
      <c r="S357" s="20">
        <v>9.3975521012161884</v>
      </c>
      <c r="T357" s="20">
        <v>1.9802440144319533E-2</v>
      </c>
      <c r="AE357" s="20">
        <v>331</v>
      </c>
      <c r="AF357" s="20">
        <v>9.4427971320212407</v>
      </c>
      <c r="AG357" s="20">
        <v>-6.2713985457962806E-2</v>
      </c>
    </row>
    <row r="358" spans="1:33" x14ac:dyDescent="0.35">
      <c r="A358" s="4">
        <v>328</v>
      </c>
      <c r="B358" s="4" t="s">
        <v>5</v>
      </c>
      <c r="C358" s="5">
        <v>1350</v>
      </c>
      <c r="D358" s="5">
        <v>13100</v>
      </c>
      <c r="E358" s="5">
        <f t="shared" si="20"/>
        <v>0</v>
      </c>
      <c r="F358" s="5">
        <f t="shared" si="21"/>
        <v>7.2078598714324755</v>
      </c>
      <c r="G358" s="5">
        <f t="shared" si="22"/>
        <v>51.953243926206582</v>
      </c>
      <c r="H358" s="5">
        <f t="shared" si="23"/>
        <v>9.480367509189243</v>
      </c>
      <c r="I358" s="3"/>
      <c r="J358" s="3"/>
      <c r="K358" s="3"/>
      <c r="L358" s="3"/>
      <c r="M358" s="3"/>
      <c r="N358" s="3"/>
      <c r="O358" s="3"/>
      <c r="P358" s="3"/>
      <c r="R358" s="20">
        <v>333</v>
      </c>
      <c r="S358" s="20">
        <v>9.5664318300324673</v>
      </c>
      <c r="T358" s="20">
        <v>-5.4345864431155633E-3</v>
      </c>
      <c r="AE358" s="20">
        <v>332</v>
      </c>
      <c r="AF358" s="20">
        <v>9.3798651166063465</v>
      </c>
      <c r="AG358" s="20">
        <v>3.7489424754161504E-2</v>
      </c>
    </row>
    <row r="359" spans="1:33" x14ac:dyDescent="0.35">
      <c r="A359" s="4">
        <v>329</v>
      </c>
      <c r="B359" s="4" t="s">
        <v>5</v>
      </c>
      <c r="C359" s="5">
        <v>1600</v>
      </c>
      <c r="D359" s="5">
        <v>14400</v>
      </c>
      <c r="E359" s="5">
        <f t="shared" si="20"/>
        <v>0</v>
      </c>
      <c r="F359" s="5">
        <f t="shared" si="21"/>
        <v>7.3777589082278725</v>
      </c>
      <c r="G359" s="5">
        <f t="shared" si="22"/>
        <v>54.431326507935729</v>
      </c>
      <c r="H359" s="5">
        <f t="shared" si="23"/>
        <v>9.5749834855640916</v>
      </c>
      <c r="I359" s="3"/>
      <c r="J359" s="3"/>
      <c r="K359" s="3"/>
      <c r="L359" s="3"/>
      <c r="M359" s="3"/>
      <c r="N359" s="3"/>
      <c r="O359" s="3"/>
      <c r="P359" s="3"/>
      <c r="R359" s="20">
        <v>334</v>
      </c>
      <c r="S359" s="20">
        <v>9.320370489289715</v>
      </c>
      <c r="T359" s="20">
        <v>1.6602533619833437E-2</v>
      </c>
      <c r="AE359" s="20">
        <v>333</v>
      </c>
      <c r="AF359" s="20">
        <v>9.5246829222012295</v>
      </c>
      <c r="AG359" s="20">
        <v>3.6314321388122295E-2</v>
      </c>
    </row>
    <row r="360" spans="1:33" x14ac:dyDescent="0.35">
      <c r="A360" s="4">
        <v>331</v>
      </c>
      <c r="B360" s="4" t="s">
        <v>5</v>
      </c>
      <c r="C360" s="5">
        <v>2650</v>
      </c>
      <c r="D360" s="5">
        <v>23500</v>
      </c>
      <c r="E360" s="5">
        <f t="shared" si="20"/>
        <v>0</v>
      </c>
      <c r="F360" s="5">
        <f t="shared" si="21"/>
        <v>7.8823149189802679</v>
      </c>
      <c r="G360" s="5">
        <f t="shared" si="22"/>
        <v>62.130888481978907</v>
      </c>
      <c r="H360" s="5">
        <f t="shared" si="23"/>
        <v>10.064755700132251</v>
      </c>
      <c r="I360" s="3"/>
      <c r="J360" s="3"/>
      <c r="K360" s="3"/>
      <c r="L360" s="3"/>
      <c r="M360" s="3"/>
      <c r="N360" s="3"/>
      <c r="O360" s="3"/>
      <c r="P360" s="3"/>
      <c r="R360" s="20">
        <v>335</v>
      </c>
      <c r="S360" s="20">
        <v>9.783518620358187</v>
      </c>
      <c r="T360" s="20">
        <v>0.1567829053006573</v>
      </c>
      <c r="AE360" s="20">
        <v>334</v>
      </c>
      <c r="AF360" s="20">
        <v>9.3519899417377133</v>
      </c>
      <c r="AG360" s="20">
        <v>-1.5016918828164805E-2</v>
      </c>
    </row>
    <row r="361" spans="1:33" x14ac:dyDescent="0.35">
      <c r="A361" s="4">
        <v>332</v>
      </c>
      <c r="B361" s="4" t="s">
        <v>5</v>
      </c>
      <c r="C361" s="5">
        <v>1300</v>
      </c>
      <c r="D361" s="5">
        <v>12900</v>
      </c>
      <c r="E361" s="5">
        <f t="shared" si="20"/>
        <v>0</v>
      </c>
      <c r="F361" s="5">
        <f t="shared" si="21"/>
        <v>7.1701195434496281</v>
      </c>
      <c r="G361" s="5">
        <f t="shared" si="22"/>
        <v>51.410614267358305</v>
      </c>
      <c r="H361" s="5">
        <f t="shared" si="23"/>
        <v>9.4649825903497629</v>
      </c>
      <c r="I361" s="3"/>
      <c r="J361" s="3"/>
      <c r="K361" s="3"/>
      <c r="L361" s="3"/>
      <c r="M361" s="3"/>
      <c r="N361" s="3"/>
      <c r="O361" s="3"/>
      <c r="P361" s="3"/>
      <c r="R361" s="20">
        <v>336</v>
      </c>
      <c r="S361" s="20">
        <v>9.6528037970214413</v>
      </c>
      <c r="T361" s="20">
        <v>-8.4788980773442546E-2</v>
      </c>
      <c r="AE361" s="20">
        <v>335</v>
      </c>
      <c r="AF361" s="20">
        <v>9.8798575696357815</v>
      </c>
      <c r="AG361" s="20">
        <v>6.0443956023062739E-2</v>
      </c>
    </row>
    <row r="362" spans="1:33" x14ac:dyDescent="0.35">
      <c r="A362" s="4">
        <v>336</v>
      </c>
      <c r="B362" s="4" t="s">
        <v>5</v>
      </c>
      <c r="C362" s="5">
        <v>2100</v>
      </c>
      <c r="D362" s="5">
        <v>15300</v>
      </c>
      <c r="E362" s="5">
        <f t="shared" si="20"/>
        <v>0</v>
      </c>
      <c r="F362" s="5">
        <f t="shared" si="21"/>
        <v>7.6496926237115144</v>
      </c>
      <c r="G362" s="5">
        <f t="shared" si="22"/>
        <v>58.51779723726635</v>
      </c>
      <c r="H362" s="5">
        <f t="shared" si="23"/>
        <v>9.6356081073805271</v>
      </c>
      <c r="I362" s="3"/>
      <c r="J362" s="3"/>
      <c r="K362" s="3"/>
      <c r="L362" s="3"/>
      <c r="M362" s="3"/>
      <c r="N362" s="3"/>
      <c r="O362" s="3"/>
      <c r="P362" s="3"/>
      <c r="R362" s="20">
        <v>337</v>
      </c>
      <c r="S362" s="20">
        <v>9.4442051551699198</v>
      </c>
      <c r="T362" s="20">
        <v>-2.6850613809411783E-2</v>
      </c>
      <c r="AE362" s="20">
        <v>336</v>
      </c>
      <c r="AF362" s="20">
        <v>9.6432212051844743</v>
      </c>
      <c r="AG362" s="20">
        <v>-7.5206388936475577E-2</v>
      </c>
    </row>
    <row r="363" spans="1:33" x14ac:dyDescent="0.35">
      <c r="A363" s="4">
        <v>337</v>
      </c>
      <c r="B363" s="4" t="s">
        <v>5</v>
      </c>
      <c r="C363" s="5">
        <v>1300</v>
      </c>
      <c r="D363" s="5">
        <v>12200</v>
      </c>
      <c r="E363" s="5">
        <f t="shared" si="20"/>
        <v>0</v>
      </c>
      <c r="F363" s="5">
        <f t="shared" si="21"/>
        <v>7.1701195434496281</v>
      </c>
      <c r="G363" s="5">
        <f t="shared" si="22"/>
        <v>51.410614267358305</v>
      </c>
      <c r="H363" s="5">
        <f t="shared" si="23"/>
        <v>9.4091912307213477</v>
      </c>
      <c r="I363" s="3"/>
      <c r="J363" s="3"/>
      <c r="K363" s="3"/>
      <c r="L363" s="3"/>
      <c r="M363" s="3"/>
      <c r="N363" s="3"/>
      <c r="O363" s="3"/>
      <c r="P363" s="3"/>
      <c r="R363" s="20">
        <v>338</v>
      </c>
      <c r="S363" s="20">
        <v>9.7428898051144017</v>
      </c>
      <c r="T363" s="20">
        <v>-5.0123283893926285E-2</v>
      </c>
      <c r="AE363" s="20">
        <v>337</v>
      </c>
      <c r="AF363" s="20">
        <v>9.408368439773632</v>
      </c>
      <c r="AG363" s="20">
        <v>8.9861015868759608E-3</v>
      </c>
    </row>
    <row r="364" spans="1:33" x14ac:dyDescent="0.35">
      <c r="A364" s="4">
        <v>340</v>
      </c>
      <c r="B364" s="4" t="s">
        <v>5</v>
      </c>
      <c r="C364" s="5">
        <v>1100</v>
      </c>
      <c r="D364" s="5">
        <v>10900</v>
      </c>
      <c r="E364" s="5">
        <f t="shared" si="20"/>
        <v>0</v>
      </c>
      <c r="F364" s="5">
        <f t="shared" si="21"/>
        <v>7.0030654587864616</v>
      </c>
      <c r="G364" s="5">
        <f t="shared" si="22"/>
        <v>49.042925820048033</v>
      </c>
      <c r="H364" s="5">
        <f t="shared" si="23"/>
        <v>9.2965180682172353</v>
      </c>
      <c r="I364" s="3"/>
      <c r="J364" s="3"/>
      <c r="K364" s="3"/>
      <c r="L364" s="3"/>
      <c r="M364" s="3"/>
      <c r="N364" s="3"/>
      <c r="O364" s="3"/>
      <c r="P364" s="3"/>
      <c r="R364" s="20">
        <v>339</v>
      </c>
      <c r="S364" s="20">
        <v>9.4876381093091453</v>
      </c>
      <c r="T364" s="20">
        <v>-0.18198755752863782</v>
      </c>
      <c r="AE364" s="20">
        <v>338</v>
      </c>
      <c r="AF364" s="20">
        <v>9.7989230346933311</v>
      </c>
      <c r="AG364" s="20">
        <v>-0.10615651347285571</v>
      </c>
    </row>
    <row r="365" spans="1:33" x14ac:dyDescent="0.35">
      <c r="A365" s="4">
        <v>341</v>
      </c>
      <c r="B365" s="4" t="s">
        <v>5</v>
      </c>
      <c r="C365" s="5">
        <v>1700</v>
      </c>
      <c r="D365" s="5">
        <v>15900</v>
      </c>
      <c r="E365" s="5">
        <f t="shared" si="20"/>
        <v>0</v>
      </c>
      <c r="F365" s="5">
        <f t="shared" si="21"/>
        <v>7.4383835300443071</v>
      </c>
      <c r="G365" s="5">
        <f t="shared" si="22"/>
        <v>55.329549540034407</v>
      </c>
      <c r="H365" s="5">
        <f t="shared" si="23"/>
        <v>9.6740743882083233</v>
      </c>
      <c r="I365" s="3"/>
      <c r="J365" s="3"/>
      <c r="K365" s="3"/>
      <c r="L365" s="3"/>
      <c r="M365" s="3"/>
      <c r="N365" s="3"/>
      <c r="O365" s="3"/>
      <c r="P365" s="3"/>
      <c r="R365" s="20">
        <v>340</v>
      </c>
      <c r="S365" s="20">
        <v>9.7142699612699595</v>
      </c>
      <c r="T365" s="20">
        <v>2.8880130746760102E-3</v>
      </c>
      <c r="AE365" s="20">
        <v>339</v>
      </c>
      <c r="AF365" s="20">
        <v>9.4427971320212407</v>
      </c>
      <c r="AG365" s="20">
        <v>-0.13714658024073323</v>
      </c>
    </row>
    <row r="366" spans="1:33" x14ac:dyDescent="0.35">
      <c r="A366" s="4">
        <v>342</v>
      </c>
      <c r="B366" s="4" t="s">
        <v>5</v>
      </c>
      <c r="C366" s="5">
        <v>1600</v>
      </c>
      <c r="D366" s="5">
        <v>11850</v>
      </c>
      <c r="E366" s="5">
        <f t="shared" si="20"/>
        <v>0</v>
      </c>
      <c r="F366" s="5">
        <f t="shared" si="21"/>
        <v>7.3777589082278725</v>
      </c>
      <c r="G366" s="5">
        <f t="shared" si="22"/>
        <v>54.431326507935729</v>
      </c>
      <c r="H366" s="5">
        <f t="shared" si="23"/>
        <v>9.3800831465632779</v>
      </c>
      <c r="I366" s="3"/>
      <c r="J366" s="3"/>
      <c r="K366" s="3"/>
      <c r="L366" s="3"/>
      <c r="M366" s="3"/>
      <c r="N366" s="3"/>
      <c r="O366" s="3"/>
      <c r="P366" s="3"/>
      <c r="R366" s="20">
        <v>341</v>
      </c>
      <c r="S366" s="20">
        <v>9.6842867641235362</v>
      </c>
      <c r="T366" s="20">
        <v>2.2877868490187581E-3</v>
      </c>
      <c r="AE366" s="20">
        <v>340</v>
      </c>
      <c r="AF366" s="20">
        <v>9.7459088188996716</v>
      </c>
      <c r="AG366" s="20">
        <v>-2.8750844555036181E-2</v>
      </c>
    </row>
    <row r="367" spans="1:33" x14ac:dyDescent="0.35">
      <c r="A367" s="4">
        <v>343</v>
      </c>
      <c r="B367" s="4" t="s">
        <v>5</v>
      </c>
      <c r="C367" s="5">
        <v>1500</v>
      </c>
      <c r="D367" s="5">
        <v>10300</v>
      </c>
      <c r="E367" s="5">
        <f t="shared" si="20"/>
        <v>0</v>
      </c>
      <c r="F367" s="5">
        <f t="shared" si="21"/>
        <v>7.3132203870903014</v>
      </c>
      <c r="G367" s="5">
        <f t="shared" si="22"/>
        <v>53.483192430153217</v>
      </c>
      <c r="H367" s="5">
        <f t="shared" si="23"/>
        <v>9.2398991742177277</v>
      </c>
      <c r="I367" s="3"/>
      <c r="J367" s="3"/>
      <c r="K367" s="3"/>
      <c r="L367" s="3"/>
      <c r="M367" s="3"/>
      <c r="N367" s="3"/>
      <c r="O367" s="3"/>
      <c r="P367" s="3"/>
      <c r="R367" s="20">
        <v>342</v>
      </c>
      <c r="S367" s="20">
        <v>9.5476385496332679</v>
      </c>
      <c r="T367" s="20">
        <v>2.7344935930823766E-2</v>
      </c>
      <c r="AE367" s="20">
        <v>341</v>
      </c>
      <c r="AF367" s="20">
        <v>9.6939136333968889</v>
      </c>
      <c r="AG367" s="20">
        <v>-7.3390824243340091E-3</v>
      </c>
    </row>
    <row r="368" spans="1:33" x14ac:dyDescent="0.35">
      <c r="A368" s="4">
        <v>345</v>
      </c>
      <c r="B368" s="4" t="s">
        <v>5</v>
      </c>
      <c r="C368" s="5">
        <v>1250</v>
      </c>
      <c r="D368" s="5">
        <v>10450</v>
      </c>
      <c r="E368" s="5">
        <f t="shared" si="20"/>
        <v>0</v>
      </c>
      <c r="F368" s="5">
        <f t="shared" si="21"/>
        <v>7.1308988302963465</v>
      </c>
      <c r="G368" s="5">
        <f t="shared" si="22"/>
        <v>50.849718127921804</v>
      </c>
      <c r="H368" s="5">
        <f t="shared" si="23"/>
        <v>9.2543572573929573</v>
      </c>
      <c r="I368" s="3"/>
      <c r="J368" s="3"/>
      <c r="K368" s="3"/>
      <c r="L368" s="3"/>
      <c r="M368" s="3"/>
      <c r="N368" s="3"/>
      <c r="O368" s="3"/>
      <c r="P368" s="3"/>
      <c r="R368" s="20">
        <v>343</v>
      </c>
      <c r="S368" s="20">
        <v>9.4213106997373171</v>
      </c>
      <c r="T368" s="20">
        <v>2.0141393202251834E-2</v>
      </c>
      <c r="AE368" s="20">
        <v>342</v>
      </c>
      <c r="AF368" s="20">
        <v>9.5028775306737998</v>
      </c>
      <c r="AG368" s="20">
        <v>7.2105954890291812E-2</v>
      </c>
    </row>
    <row r="369" spans="1:33" x14ac:dyDescent="0.35">
      <c r="A369" s="4">
        <v>346</v>
      </c>
      <c r="B369" s="4" t="s">
        <v>5</v>
      </c>
      <c r="C369" s="5">
        <v>1350</v>
      </c>
      <c r="D369" s="5">
        <v>12600</v>
      </c>
      <c r="E369" s="5">
        <f t="shared" si="20"/>
        <v>0</v>
      </c>
      <c r="F369" s="5">
        <f t="shared" si="21"/>
        <v>7.2078598714324755</v>
      </c>
      <c r="G369" s="5">
        <f t="shared" si="22"/>
        <v>51.953243926206582</v>
      </c>
      <c r="H369" s="5">
        <f t="shared" si="23"/>
        <v>9.4414520929395689</v>
      </c>
      <c r="I369" s="3"/>
      <c r="J369" s="3"/>
      <c r="K369" s="3"/>
      <c r="L369" s="3"/>
      <c r="M369" s="3"/>
      <c r="N369" s="3"/>
      <c r="O369" s="3"/>
      <c r="P369" s="3"/>
      <c r="R369" s="20">
        <v>344</v>
      </c>
      <c r="S369" s="20">
        <v>9.7142699612699595</v>
      </c>
      <c r="T369" s="20">
        <v>1.4864204121391111E-2</v>
      </c>
      <c r="AE369" s="20">
        <v>343</v>
      </c>
      <c r="AF369" s="20">
        <v>9.3932835176778582</v>
      </c>
      <c r="AG369" s="20">
        <v>4.81685752617107E-2</v>
      </c>
    </row>
    <row r="370" spans="1:33" x14ac:dyDescent="0.35">
      <c r="A370" s="4">
        <v>347</v>
      </c>
      <c r="B370" s="4" t="s">
        <v>5</v>
      </c>
      <c r="C370" s="5">
        <v>1350</v>
      </c>
      <c r="D370" s="5">
        <v>13600</v>
      </c>
      <c r="E370" s="5">
        <f t="shared" si="20"/>
        <v>0</v>
      </c>
      <c r="F370" s="5">
        <f t="shared" si="21"/>
        <v>7.2078598714324755</v>
      </c>
      <c r="G370" s="5">
        <f t="shared" si="22"/>
        <v>51.953243926206582</v>
      </c>
      <c r="H370" s="5">
        <f t="shared" si="23"/>
        <v>9.5178250717241433</v>
      </c>
      <c r="I370" s="3"/>
      <c r="J370" s="3"/>
      <c r="K370" s="3"/>
      <c r="L370" s="3"/>
      <c r="M370" s="3"/>
      <c r="N370" s="3"/>
      <c r="O370" s="3"/>
      <c r="P370" s="3"/>
      <c r="R370" s="20">
        <v>345</v>
      </c>
      <c r="S370" s="20">
        <v>9.5846803002365686</v>
      </c>
      <c r="T370" s="20">
        <v>-2.3683056647216816E-2</v>
      </c>
      <c r="AE370" s="20">
        <v>344</v>
      </c>
      <c r="AF370" s="20">
        <v>9.7459088188996716</v>
      </c>
      <c r="AG370" s="20">
        <v>-1.677465350832108E-2</v>
      </c>
    </row>
    <row r="371" spans="1:33" x14ac:dyDescent="0.35">
      <c r="A371" s="4">
        <v>348</v>
      </c>
      <c r="B371" s="4" t="s">
        <v>5</v>
      </c>
      <c r="C371" s="5">
        <v>1650</v>
      </c>
      <c r="D371" s="5">
        <v>12100</v>
      </c>
      <c r="E371" s="5">
        <f t="shared" si="20"/>
        <v>0</v>
      </c>
      <c r="F371" s="5">
        <f t="shared" si="21"/>
        <v>7.4085305668946262</v>
      </c>
      <c r="G371" s="5">
        <f t="shared" si="22"/>
        <v>54.88632516061201</v>
      </c>
      <c r="H371" s="5">
        <f t="shared" si="23"/>
        <v>9.4009607315848331</v>
      </c>
      <c r="I371" s="3"/>
      <c r="J371" s="3"/>
      <c r="K371" s="3"/>
      <c r="L371" s="3"/>
      <c r="M371" s="3"/>
      <c r="N371" s="3"/>
      <c r="O371" s="3"/>
      <c r="P371" s="3"/>
      <c r="R371" s="20">
        <v>346</v>
      </c>
      <c r="S371" s="20">
        <v>9.5846803002365686</v>
      </c>
      <c r="T371" s="20">
        <v>-0.22591992314211318</v>
      </c>
      <c r="AE371" s="20">
        <v>345</v>
      </c>
      <c r="AF371" s="20">
        <v>9.5472197260512104</v>
      </c>
      <c r="AG371" s="20">
        <v>1.3777517538141382E-2</v>
      </c>
    </row>
    <row r="372" spans="1:33" x14ac:dyDescent="0.35">
      <c r="A372" s="4">
        <v>350</v>
      </c>
      <c r="B372" s="4" t="s">
        <v>5</v>
      </c>
      <c r="C372" s="5">
        <v>1750</v>
      </c>
      <c r="D372" s="5">
        <v>13200</v>
      </c>
      <c r="E372" s="5">
        <f t="shared" si="20"/>
        <v>0</v>
      </c>
      <c r="F372" s="5">
        <f t="shared" si="21"/>
        <v>7.4673710669175595</v>
      </c>
      <c r="G372" s="5">
        <f t="shared" si="22"/>
        <v>55.761630651037493</v>
      </c>
      <c r="H372" s="5">
        <f t="shared" si="23"/>
        <v>9.4879721085744624</v>
      </c>
      <c r="I372" s="3"/>
      <c r="J372" s="3"/>
      <c r="K372" s="3"/>
      <c r="L372" s="3"/>
      <c r="M372" s="3"/>
      <c r="N372" s="3"/>
      <c r="O372" s="3"/>
      <c r="P372" s="3"/>
      <c r="R372" s="20">
        <v>347</v>
      </c>
      <c r="S372" s="20">
        <v>9.7702649068011738</v>
      </c>
      <c r="T372" s="20">
        <v>0.15791525832532649</v>
      </c>
      <c r="AE372" s="20">
        <v>346</v>
      </c>
      <c r="AF372" s="20">
        <v>9.5472197260512104</v>
      </c>
      <c r="AG372" s="20">
        <v>-0.18845934895675498</v>
      </c>
    </row>
    <row r="373" spans="1:33" x14ac:dyDescent="0.35">
      <c r="A373" s="4">
        <v>352</v>
      </c>
      <c r="B373" s="4" t="s">
        <v>5</v>
      </c>
      <c r="C373" s="5">
        <v>1550</v>
      </c>
      <c r="D373" s="5">
        <v>12300</v>
      </c>
      <c r="E373" s="5">
        <f t="shared" si="20"/>
        <v>0</v>
      </c>
      <c r="F373" s="5">
        <f t="shared" si="21"/>
        <v>7.3460102099132927</v>
      </c>
      <c r="G373" s="5">
        <f t="shared" si="22"/>
        <v>53.96386600415034</v>
      </c>
      <c r="H373" s="5">
        <f t="shared" si="23"/>
        <v>9.417354541360508</v>
      </c>
      <c r="I373" s="3"/>
      <c r="J373" s="3"/>
      <c r="K373" s="3"/>
      <c r="L373" s="3"/>
      <c r="M373" s="3"/>
      <c r="N373" s="3"/>
      <c r="O373" s="3"/>
      <c r="P373" s="3"/>
      <c r="R373" s="20">
        <v>348</v>
      </c>
      <c r="S373" s="20">
        <v>9.6364514973507394</v>
      </c>
      <c r="T373" s="20">
        <v>-0.11130038553452337</v>
      </c>
      <c r="AE373" s="20">
        <v>347</v>
      </c>
      <c r="AF373" s="20">
        <v>9.852723654012614</v>
      </c>
      <c r="AG373" s="20">
        <v>7.5456511113886293E-2</v>
      </c>
    </row>
    <row r="374" spans="1:33" x14ac:dyDescent="0.35">
      <c r="A374" s="4">
        <v>355</v>
      </c>
      <c r="B374" s="4" t="s">
        <v>5</v>
      </c>
      <c r="C374" s="5">
        <v>1600</v>
      </c>
      <c r="D374" s="5">
        <v>12600</v>
      </c>
      <c r="E374" s="5">
        <f t="shared" si="20"/>
        <v>0</v>
      </c>
      <c r="F374" s="5">
        <f t="shared" si="21"/>
        <v>7.3777589082278725</v>
      </c>
      <c r="G374" s="5">
        <f t="shared" si="22"/>
        <v>54.431326507935729</v>
      </c>
      <c r="H374" s="5">
        <f t="shared" si="23"/>
        <v>9.4414520929395689</v>
      </c>
      <c r="I374" s="3"/>
      <c r="J374" s="3"/>
      <c r="K374" s="3"/>
      <c r="L374" s="3"/>
      <c r="M374" s="3"/>
      <c r="N374" s="3"/>
      <c r="O374" s="3"/>
      <c r="P374" s="3"/>
      <c r="R374" s="20">
        <v>349</v>
      </c>
      <c r="S374" s="20">
        <v>9.5082802255192789</v>
      </c>
      <c r="T374" s="20">
        <v>-0.27813722624691728</v>
      </c>
      <c r="AE374" s="20">
        <v>348</v>
      </c>
      <c r="AF374" s="20">
        <v>9.6184693767319587</v>
      </c>
      <c r="AG374" s="20">
        <v>-9.3318264915742688E-2</v>
      </c>
    </row>
    <row r="375" spans="1:33" x14ac:dyDescent="0.35">
      <c r="A375" s="4">
        <v>357</v>
      </c>
      <c r="B375" s="4" t="s">
        <v>5</v>
      </c>
      <c r="C375" s="5">
        <v>1650</v>
      </c>
      <c r="D375" s="5">
        <v>13700</v>
      </c>
      <c r="E375" s="5">
        <f t="shared" si="20"/>
        <v>0</v>
      </c>
      <c r="F375" s="5">
        <f t="shared" si="21"/>
        <v>7.4085305668946262</v>
      </c>
      <c r="G375" s="5">
        <f t="shared" si="22"/>
        <v>54.88632516061201</v>
      </c>
      <c r="H375" s="5">
        <f t="shared" si="23"/>
        <v>9.525151111816216</v>
      </c>
      <c r="I375" s="3"/>
      <c r="J375" s="3"/>
      <c r="K375" s="3"/>
      <c r="L375" s="3"/>
      <c r="M375" s="3"/>
      <c r="N375" s="3"/>
      <c r="O375" s="3"/>
      <c r="P375" s="3"/>
      <c r="R375" s="20">
        <v>350</v>
      </c>
      <c r="S375" s="20">
        <v>9.6687420696195812</v>
      </c>
      <c r="T375" s="20">
        <v>-7.3260782831816584E-3</v>
      </c>
      <c r="AE375" s="20">
        <v>349</v>
      </c>
      <c r="AF375" s="20">
        <v>9.4618278977493659</v>
      </c>
      <c r="AG375" s="20">
        <v>-0.23168489847700435</v>
      </c>
    </row>
    <row r="376" spans="1:33" x14ac:dyDescent="0.35">
      <c r="A376" s="4">
        <v>359</v>
      </c>
      <c r="B376" s="4" t="s">
        <v>5</v>
      </c>
      <c r="C376" s="5">
        <v>1300</v>
      </c>
      <c r="D376" s="5">
        <v>11600</v>
      </c>
      <c r="E376" s="5">
        <f t="shared" si="20"/>
        <v>0</v>
      </c>
      <c r="F376" s="5">
        <f t="shared" si="21"/>
        <v>7.1701195434496281</v>
      </c>
      <c r="G376" s="5">
        <f t="shared" si="22"/>
        <v>51.410614267358305</v>
      </c>
      <c r="H376" s="5">
        <f t="shared" si="23"/>
        <v>9.3587603770944554</v>
      </c>
      <c r="I376" s="3"/>
      <c r="J376" s="3"/>
      <c r="K376" s="3"/>
      <c r="L376" s="3"/>
      <c r="M376" s="3"/>
      <c r="N376" s="3"/>
      <c r="O376" s="3"/>
      <c r="P376" s="3"/>
      <c r="R376" s="20">
        <v>351</v>
      </c>
      <c r="S376" s="20">
        <v>9.2923868538280132</v>
      </c>
      <c r="T376" s="20">
        <v>8.3467956625742801E-2</v>
      </c>
      <c r="AE376" s="20">
        <v>350</v>
      </c>
      <c r="AF376" s="20">
        <v>9.6683845054102164</v>
      </c>
      <c r="AG376" s="20">
        <v>-6.9685140738169338E-3</v>
      </c>
    </row>
    <row r="377" spans="1:33" x14ac:dyDescent="0.35">
      <c r="A377" s="4">
        <v>360</v>
      </c>
      <c r="B377" s="4" t="s">
        <v>5</v>
      </c>
      <c r="C377" s="5">
        <v>2050</v>
      </c>
      <c r="D377" s="5">
        <v>17250</v>
      </c>
      <c r="E377" s="5">
        <f t="shared" si="20"/>
        <v>0</v>
      </c>
      <c r="F377" s="5">
        <f t="shared" si="21"/>
        <v>7.6255950721324535</v>
      </c>
      <c r="G377" s="5">
        <f t="shared" si="22"/>
        <v>58.14970020413076</v>
      </c>
      <c r="H377" s="5">
        <f t="shared" si="23"/>
        <v>9.7555674224595066</v>
      </c>
      <c r="I377" s="3"/>
      <c r="J377" s="3"/>
      <c r="K377" s="3"/>
      <c r="L377" s="3"/>
      <c r="M377" s="3"/>
      <c r="N377" s="3"/>
      <c r="O377" s="3"/>
      <c r="P377" s="3"/>
      <c r="R377" s="20">
        <v>352</v>
      </c>
      <c r="S377" s="20">
        <v>9.5476385496332679</v>
      </c>
      <c r="T377" s="20">
        <v>6.1477942300282251E-2</v>
      </c>
      <c r="AE377" s="20">
        <v>351</v>
      </c>
      <c r="AF377" s="20">
        <v>9.3478197300970649</v>
      </c>
      <c r="AG377" s="20">
        <v>2.8035080356691111E-2</v>
      </c>
    </row>
    <row r="378" spans="1:33" x14ac:dyDescent="0.35">
      <c r="A378" s="4">
        <v>361</v>
      </c>
      <c r="B378" s="4" t="s">
        <v>5</v>
      </c>
      <c r="C378" s="5">
        <v>1600</v>
      </c>
      <c r="D378" s="5">
        <v>12400</v>
      </c>
      <c r="E378" s="5">
        <f t="shared" si="20"/>
        <v>0</v>
      </c>
      <c r="F378" s="5">
        <f t="shared" si="21"/>
        <v>7.3777589082278725</v>
      </c>
      <c r="G378" s="5">
        <f t="shared" si="22"/>
        <v>54.431326507935729</v>
      </c>
      <c r="H378" s="5">
        <f t="shared" si="23"/>
        <v>9.425451751593128</v>
      </c>
      <c r="I378" s="3"/>
      <c r="J378" s="3"/>
      <c r="K378" s="3"/>
      <c r="L378" s="3"/>
      <c r="M378" s="3"/>
      <c r="N378" s="3"/>
      <c r="O378" s="3"/>
      <c r="P378" s="3"/>
      <c r="R378" s="20">
        <v>353</v>
      </c>
      <c r="S378" s="20">
        <v>9.3471629642424965</v>
      </c>
      <c r="T378" s="20">
        <v>7.8288787350631495E-2</v>
      </c>
      <c r="AE378" s="20">
        <v>352</v>
      </c>
      <c r="AF378" s="20">
        <v>9.5028775306737998</v>
      </c>
      <c r="AG378" s="20">
        <v>0.1062389612597503</v>
      </c>
    </row>
    <row r="379" spans="1:33" x14ac:dyDescent="0.35">
      <c r="A379" s="4">
        <v>362</v>
      </c>
      <c r="B379" s="4" t="s">
        <v>5</v>
      </c>
      <c r="C379" s="5">
        <v>1550</v>
      </c>
      <c r="D379" s="5">
        <v>12700</v>
      </c>
      <c r="E379" s="5">
        <f t="shared" si="20"/>
        <v>0</v>
      </c>
      <c r="F379" s="5">
        <f t="shared" si="21"/>
        <v>7.3460102099132927</v>
      </c>
      <c r="G379" s="5">
        <f t="shared" si="22"/>
        <v>53.96386600415034</v>
      </c>
      <c r="H379" s="5">
        <f t="shared" si="23"/>
        <v>9.449357272446683</v>
      </c>
      <c r="I379" s="3"/>
      <c r="J379" s="3"/>
      <c r="K379" s="3"/>
      <c r="L379" s="3"/>
      <c r="M379" s="3"/>
      <c r="N379" s="3"/>
      <c r="O379" s="3"/>
      <c r="P379" s="3"/>
      <c r="R379" s="20">
        <v>354</v>
      </c>
      <c r="S379" s="20">
        <v>9.5282669245529323</v>
      </c>
      <c r="T379" s="20">
        <v>-7.8909652106249339E-2</v>
      </c>
      <c r="AE379" s="20">
        <v>353</v>
      </c>
      <c r="AF379" s="20">
        <v>9.358943072379482</v>
      </c>
      <c r="AG379" s="20">
        <v>6.6508679213646005E-2</v>
      </c>
    </row>
    <row r="380" spans="1:33" x14ac:dyDescent="0.35">
      <c r="A380" s="4">
        <v>365</v>
      </c>
      <c r="B380" s="4" t="s">
        <v>5</v>
      </c>
      <c r="C380" s="5">
        <v>1800</v>
      </c>
      <c r="D380" s="5">
        <v>13400</v>
      </c>
      <c r="E380" s="5">
        <f t="shared" si="20"/>
        <v>0</v>
      </c>
      <c r="F380" s="5">
        <f t="shared" si="21"/>
        <v>7.4955419438842563</v>
      </c>
      <c r="G380" s="5">
        <f t="shared" si="22"/>
        <v>56.183149032528178</v>
      </c>
      <c r="H380" s="5">
        <f t="shared" si="23"/>
        <v>9.503009985939002</v>
      </c>
      <c r="I380" s="3"/>
      <c r="J380" s="3"/>
      <c r="K380" s="3"/>
      <c r="L380" s="3"/>
      <c r="M380" s="3"/>
      <c r="N380" s="3"/>
      <c r="O380" s="3"/>
      <c r="P380" s="3"/>
      <c r="R380" s="20">
        <v>355</v>
      </c>
      <c r="S380" s="20">
        <v>9.5846803002365686</v>
      </c>
      <c r="T380" s="20">
        <v>-6.6855228512425313E-2</v>
      </c>
      <c r="AE380" s="20">
        <v>354</v>
      </c>
      <c r="AF380" s="20">
        <v>9.4818924544509571</v>
      </c>
      <c r="AG380" s="20">
        <v>-3.2535182004274077E-2</v>
      </c>
    </row>
    <row r="381" spans="1:33" x14ac:dyDescent="0.35">
      <c r="A381" s="4">
        <v>366</v>
      </c>
      <c r="B381" s="4" t="s">
        <v>5</v>
      </c>
      <c r="C381" s="5">
        <v>1600</v>
      </c>
      <c r="D381" s="5">
        <v>13100</v>
      </c>
      <c r="E381" s="5">
        <f t="shared" si="20"/>
        <v>0</v>
      </c>
      <c r="F381" s="5">
        <f t="shared" si="21"/>
        <v>7.3777589082278725</v>
      </c>
      <c r="G381" s="5">
        <f t="shared" si="22"/>
        <v>54.431326507935729</v>
      </c>
      <c r="H381" s="5">
        <f t="shared" si="23"/>
        <v>9.480367509189243</v>
      </c>
      <c r="I381" s="3"/>
      <c r="J381" s="3"/>
      <c r="K381" s="3"/>
      <c r="L381" s="3"/>
      <c r="M381" s="3"/>
      <c r="N381" s="3"/>
      <c r="O381" s="3"/>
      <c r="P381" s="3"/>
      <c r="R381" s="20">
        <v>356</v>
      </c>
      <c r="S381" s="20">
        <v>9.6024146600477529</v>
      </c>
      <c r="T381" s="20">
        <v>-0.16096256710818402</v>
      </c>
      <c r="AE381" s="20">
        <v>355</v>
      </c>
      <c r="AF381" s="20">
        <v>9.5472197260512104</v>
      </c>
      <c r="AG381" s="20">
        <v>-2.9394654327067116E-2</v>
      </c>
    </row>
    <row r="382" spans="1:33" x14ac:dyDescent="0.35">
      <c r="A382" s="4">
        <v>367</v>
      </c>
      <c r="B382" s="4" t="s">
        <v>5</v>
      </c>
      <c r="C382" s="5">
        <v>1800</v>
      </c>
      <c r="D382" s="5">
        <v>16400</v>
      </c>
      <c r="E382" s="5">
        <f t="shared" si="20"/>
        <v>0</v>
      </c>
      <c r="F382" s="5">
        <f t="shared" si="21"/>
        <v>7.4955419438842563</v>
      </c>
      <c r="G382" s="5">
        <f t="shared" si="22"/>
        <v>56.183149032528178</v>
      </c>
      <c r="H382" s="5">
        <f t="shared" si="23"/>
        <v>9.7050366138122897</v>
      </c>
      <c r="I382" s="3"/>
      <c r="J382" s="3"/>
      <c r="K382" s="3"/>
      <c r="L382" s="3"/>
      <c r="M382" s="3"/>
      <c r="N382" s="3"/>
      <c r="O382" s="3"/>
      <c r="P382" s="3"/>
      <c r="R382" s="20">
        <v>357</v>
      </c>
      <c r="S382" s="20">
        <v>9.4213106997373171</v>
      </c>
      <c r="T382" s="20">
        <v>5.9056809451925929E-2</v>
      </c>
      <c r="AE382" s="20">
        <v>356</v>
      </c>
      <c r="AF382" s="20">
        <v>9.5704088511485566</v>
      </c>
      <c r="AG382" s="20">
        <v>-0.12895675820898767</v>
      </c>
    </row>
    <row r="383" spans="1:33" x14ac:dyDescent="0.35">
      <c r="A383" s="4">
        <v>368</v>
      </c>
      <c r="B383" s="4" t="s">
        <v>5</v>
      </c>
      <c r="C383" s="5">
        <v>2150</v>
      </c>
      <c r="D383" s="5">
        <v>17250</v>
      </c>
      <c r="E383" s="5">
        <f t="shared" si="20"/>
        <v>0</v>
      </c>
      <c r="F383" s="5">
        <f t="shared" si="21"/>
        <v>7.6732231211217083</v>
      </c>
      <c r="G383" s="5">
        <f t="shared" si="22"/>
        <v>58.878353066516773</v>
      </c>
      <c r="H383" s="5">
        <f t="shared" si="23"/>
        <v>9.7555674224595066</v>
      </c>
      <c r="I383" s="3"/>
      <c r="J383" s="3"/>
      <c r="K383" s="3"/>
      <c r="L383" s="3"/>
      <c r="M383" s="3"/>
      <c r="N383" s="3"/>
      <c r="O383" s="3"/>
      <c r="P383" s="3"/>
      <c r="R383" s="20">
        <v>358</v>
      </c>
      <c r="S383" s="20">
        <v>9.5282669245529323</v>
      </c>
      <c r="T383" s="20">
        <v>4.6716561011159285E-2</v>
      </c>
      <c r="AE383" s="20">
        <v>357</v>
      </c>
      <c r="AF383" s="20">
        <v>9.3932835176778582</v>
      </c>
      <c r="AG383" s="20">
        <v>8.7083991511384795E-2</v>
      </c>
    </row>
    <row r="384" spans="1:33" x14ac:dyDescent="0.35">
      <c r="A384" s="4">
        <v>369</v>
      </c>
      <c r="B384" s="4" t="s">
        <v>5</v>
      </c>
      <c r="C384" s="5">
        <v>1850</v>
      </c>
      <c r="D384" s="5">
        <v>15100</v>
      </c>
      <c r="E384" s="5">
        <f t="shared" si="20"/>
        <v>0</v>
      </c>
      <c r="F384" s="5">
        <f t="shared" si="21"/>
        <v>7.5229409180723703</v>
      </c>
      <c r="G384" s="5">
        <f t="shared" si="22"/>
        <v>56.594640056807556</v>
      </c>
      <c r="H384" s="5">
        <f t="shared" si="23"/>
        <v>9.6224500228030152</v>
      </c>
      <c r="I384" s="3"/>
      <c r="J384" s="3"/>
      <c r="K384" s="3"/>
      <c r="L384" s="3"/>
      <c r="M384" s="3"/>
      <c r="N384" s="3"/>
      <c r="O384" s="3"/>
      <c r="P384" s="3"/>
      <c r="R384" s="20">
        <v>359</v>
      </c>
      <c r="S384" s="20">
        <v>9.845899132103888</v>
      </c>
      <c r="T384" s="20">
        <v>0.21885656802836273</v>
      </c>
      <c r="AE384" s="20">
        <v>358</v>
      </c>
      <c r="AF384" s="20">
        <v>9.4818924544509571</v>
      </c>
      <c r="AG384" s="20">
        <v>9.3091031113134548E-2</v>
      </c>
    </row>
    <row r="385" spans="1:33" x14ac:dyDescent="0.35">
      <c r="A385" s="4">
        <v>370</v>
      </c>
      <c r="B385" s="4" t="s">
        <v>5</v>
      </c>
      <c r="C385" s="5">
        <v>1350</v>
      </c>
      <c r="D385" s="5">
        <v>11600</v>
      </c>
      <c r="E385" s="5">
        <f t="shared" si="20"/>
        <v>0</v>
      </c>
      <c r="F385" s="5">
        <f t="shared" si="21"/>
        <v>7.2078598714324755</v>
      </c>
      <c r="G385" s="5">
        <f t="shared" si="22"/>
        <v>51.953243926206582</v>
      </c>
      <c r="H385" s="5">
        <f t="shared" si="23"/>
        <v>9.3587603770944554</v>
      </c>
      <c r="I385" s="3"/>
      <c r="J385" s="3"/>
      <c r="K385" s="3"/>
      <c r="L385" s="3"/>
      <c r="M385" s="3"/>
      <c r="N385" s="3"/>
      <c r="O385" s="3"/>
      <c r="P385" s="3"/>
      <c r="R385" s="20">
        <v>360</v>
      </c>
      <c r="S385" s="20">
        <v>9.3975521012161884</v>
      </c>
      <c r="T385" s="20">
        <v>6.7430489133574412E-2</v>
      </c>
      <c r="AE385" s="20">
        <v>359</v>
      </c>
      <c r="AF385" s="20">
        <v>10.01708464463519</v>
      </c>
      <c r="AG385" s="20">
        <v>4.7671055497060522E-2</v>
      </c>
    </row>
    <row r="386" spans="1:33" x14ac:dyDescent="0.35">
      <c r="A386" s="4">
        <v>371</v>
      </c>
      <c r="B386" s="4" t="s">
        <v>5</v>
      </c>
      <c r="C386" s="5">
        <v>2250</v>
      </c>
      <c r="D386" s="5">
        <v>16900</v>
      </c>
      <c r="E386" s="5">
        <f t="shared" si="20"/>
        <v>0</v>
      </c>
      <c r="F386" s="5">
        <f t="shared" si="21"/>
        <v>7.718685495198466</v>
      </c>
      <c r="G386" s="5">
        <f t="shared" si="22"/>
        <v>59.578105773787186</v>
      </c>
      <c r="H386" s="5">
        <f t="shared" si="23"/>
        <v>9.7350689009111644</v>
      </c>
      <c r="I386" s="3"/>
      <c r="J386" s="3"/>
      <c r="K386" s="3"/>
      <c r="L386" s="3"/>
      <c r="M386" s="3"/>
      <c r="N386" s="3"/>
      <c r="O386" s="3"/>
      <c r="P386" s="3"/>
      <c r="R386" s="20">
        <v>361</v>
      </c>
      <c r="S386" s="20">
        <v>9.6994568509751744</v>
      </c>
      <c r="T386" s="20">
        <v>-6.3848743594647317E-2</v>
      </c>
      <c r="AE386" s="20">
        <v>360</v>
      </c>
      <c r="AF386" s="20">
        <v>9.3798651166063465</v>
      </c>
      <c r="AG386" s="20">
        <v>8.5117473743416383E-2</v>
      </c>
    </row>
    <row r="387" spans="1:33" x14ac:dyDescent="0.35">
      <c r="A387" s="4">
        <v>372</v>
      </c>
      <c r="B387" s="4" t="s">
        <v>5</v>
      </c>
      <c r="C387" s="5">
        <v>1550</v>
      </c>
      <c r="D387" s="5">
        <v>13200</v>
      </c>
      <c r="E387" s="5">
        <f t="shared" ref="E387:E413" si="24">IF(B387=$E$1,1,0)</f>
        <v>0</v>
      </c>
      <c r="F387" s="5">
        <f t="shared" ref="F387:F413" si="25">LN(C387)</f>
        <v>7.3460102099132927</v>
      </c>
      <c r="G387" s="5">
        <f t="shared" ref="G387:G413" si="26">F387^2</f>
        <v>53.96386600415034</v>
      </c>
      <c r="H387" s="5">
        <f t="shared" ref="H387:H413" si="27">LN(D387)</f>
        <v>9.4879721085744624</v>
      </c>
      <c r="I387" s="3"/>
      <c r="J387" s="3"/>
      <c r="K387" s="3"/>
      <c r="L387" s="3"/>
      <c r="M387" s="3"/>
      <c r="N387" s="3"/>
      <c r="O387" s="3"/>
      <c r="P387" s="3"/>
      <c r="R387" s="20">
        <v>362</v>
      </c>
      <c r="S387" s="20">
        <v>9.3975521012161884</v>
      </c>
      <c r="T387" s="20">
        <v>1.1639129505159218E-2</v>
      </c>
      <c r="AE387" s="20">
        <v>361</v>
      </c>
      <c r="AF387" s="20">
        <v>9.719767451263138</v>
      </c>
      <c r="AG387" s="20">
        <v>-8.4159343882610926E-2</v>
      </c>
    </row>
    <row r="388" spans="1:33" x14ac:dyDescent="0.35">
      <c r="A388" s="4">
        <v>373</v>
      </c>
      <c r="B388" s="4" t="s">
        <v>5</v>
      </c>
      <c r="C388" s="5">
        <v>1100</v>
      </c>
      <c r="D388" s="5">
        <v>11150</v>
      </c>
      <c r="E388" s="5">
        <f t="shared" si="24"/>
        <v>0</v>
      </c>
      <c r="F388" s="5">
        <f t="shared" si="25"/>
        <v>7.0030654587864616</v>
      </c>
      <c r="G388" s="5">
        <f t="shared" si="26"/>
        <v>49.042925820048033</v>
      </c>
      <c r="H388" s="5">
        <f t="shared" si="27"/>
        <v>9.3191947768882653</v>
      </c>
      <c r="I388" s="3"/>
      <c r="J388" s="3"/>
      <c r="K388" s="3"/>
      <c r="L388" s="3"/>
      <c r="M388" s="3"/>
      <c r="N388" s="3"/>
      <c r="O388" s="3"/>
      <c r="P388" s="3"/>
      <c r="R388" s="20">
        <v>363</v>
      </c>
      <c r="S388" s="20">
        <v>9.2923868538280132</v>
      </c>
      <c r="T388" s="20">
        <v>4.1312143892220377E-3</v>
      </c>
      <c r="AE388" s="20">
        <v>362</v>
      </c>
      <c r="AF388" s="20">
        <v>9.3798651166063465</v>
      </c>
      <c r="AG388" s="20">
        <v>2.9326114115001189E-2</v>
      </c>
    </row>
    <row r="389" spans="1:33" x14ac:dyDescent="0.35">
      <c r="A389" s="4">
        <v>375</v>
      </c>
      <c r="B389" s="4" t="s">
        <v>5</v>
      </c>
      <c r="C389" s="5">
        <v>1100</v>
      </c>
      <c r="D389" s="5">
        <v>10750</v>
      </c>
      <c r="E389" s="5">
        <f t="shared" si="24"/>
        <v>0</v>
      </c>
      <c r="F389" s="5">
        <f t="shared" si="25"/>
        <v>7.0030654587864616</v>
      </c>
      <c r="G389" s="5">
        <f t="shared" si="26"/>
        <v>49.042925820048033</v>
      </c>
      <c r="H389" s="5">
        <f t="shared" si="27"/>
        <v>9.2826610335558097</v>
      </c>
      <c r="I389" s="3"/>
      <c r="J389" s="3"/>
      <c r="K389" s="3"/>
      <c r="L389" s="3"/>
      <c r="M389" s="3"/>
      <c r="N389" s="3"/>
      <c r="O389" s="3"/>
      <c r="P389" s="3"/>
      <c r="R389" s="20">
        <v>364</v>
      </c>
      <c r="S389" s="20">
        <v>9.5664318300324673</v>
      </c>
      <c r="T389" s="20">
        <v>0.107642558175856</v>
      </c>
      <c r="AE389" s="20">
        <v>363</v>
      </c>
      <c r="AF389" s="20">
        <v>9.3478197300970649</v>
      </c>
      <c r="AG389" s="20">
        <v>-5.1301661879829652E-2</v>
      </c>
    </row>
    <row r="390" spans="1:33" x14ac:dyDescent="0.35">
      <c r="A390" s="4">
        <v>376</v>
      </c>
      <c r="B390" s="4" t="s">
        <v>5</v>
      </c>
      <c r="C390" s="5">
        <v>1700</v>
      </c>
      <c r="D390" s="5">
        <v>13000</v>
      </c>
      <c r="E390" s="5">
        <f t="shared" si="24"/>
        <v>0</v>
      </c>
      <c r="F390" s="5">
        <f t="shared" si="25"/>
        <v>7.4383835300443071</v>
      </c>
      <c r="G390" s="5">
        <f t="shared" si="26"/>
        <v>55.329549540034407</v>
      </c>
      <c r="H390" s="5">
        <f t="shared" si="27"/>
        <v>9.4727046364436731</v>
      </c>
      <c r="I390" s="3"/>
      <c r="J390" s="3"/>
      <c r="K390" s="3"/>
      <c r="L390" s="3"/>
      <c r="M390" s="3"/>
      <c r="N390" s="3"/>
      <c r="O390" s="3"/>
      <c r="P390" s="3"/>
      <c r="R390" s="20">
        <v>365</v>
      </c>
      <c r="S390" s="20">
        <v>9.5282669245529323</v>
      </c>
      <c r="T390" s="20">
        <v>-0.14818377798965443</v>
      </c>
      <c r="AE390" s="20">
        <v>364</v>
      </c>
      <c r="AF390" s="20">
        <v>9.5246829222012295</v>
      </c>
      <c r="AG390" s="20">
        <v>0.14939146600709385</v>
      </c>
    </row>
    <row r="391" spans="1:33" x14ac:dyDescent="0.35">
      <c r="A391" s="4">
        <v>378</v>
      </c>
      <c r="B391" s="4" t="s">
        <v>5</v>
      </c>
      <c r="C391" s="5">
        <v>1650</v>
      </c>
      <c r="D391" s="5">
        <v>13900</v>
      </c>
      <c r="E391" s="5">
        <f t="shared" si="24"/>
        <v>0</v>
      </c>
      <c r="F391" s="5">
        <f t="shared" si="25"/>
        <v>7.4085305668946262</v>
      </c>
      <c r="G391" s="5">
        <f t="shared" si="26"/>
        <v>54.88632516061201</v>
      </c>
      <c r="H391" s="5">
        <f t="shared" si="27"/>
        <v>9.5396441191187833</v>
      </c>
      <c r="I391" s="3"/>
      <c r="J391" s="3"/>
      <c r="K391" s="3"/>
      <c r="L391" s="3"/>
      <c r="M391" s="3"/>
      <c r="N391" s="3"/>
      <c r="O391" s="3"/>
      <c r="P391" s="3"/>
      <c r="R391" s="20">
        <v>366</v>
      </c>
      <c r="S391" s="20">
        <v>9.4876381093091453</v>
      </c>
      <c r="T391" s="20">
        <v>-0.24773893509141764</v>
      </c>
      <c r="AE391" s="20">
        <v>365</v>
      </c>
      <c r="AF391" s="20">
        <v>9.4818924544509571</v>
      </c>
      <c r="AG391" s="20">
        <v>-0.10180930788767917</v>
      </c>
    </row>
    <row r="392" spans="1:33" x14ac:dyDescent="0.35">
      <c r="A392" s="4">
        <v>381</v>
      </c>
      <c r="B392" s="4" t="s">
        <v>5</v>
      </c>
      <c r="C392" s="5">
        <v>1650</v>
      </c>
      <c r="D392" s="5">
        <v>13700</v>
      </c>
      <c r="E392" s="5">
        <f t="shared" si="24"/>
        <v>0</v>
      </c>
      <c r="F392" s="5">
        <f t="shared" si="25"/>
        <v>7.4085305668946262</v>
      </c>
      <c r="G392" s="5">
        <f t="shared" si="26"/>
        <v>54.88632516061201</v>
      </c>
      <c r="H392" s="5">
        <f t="shared" si="27"/>
        <v>9.525151111816216</v>
      </c>
      <c r="I392" s="3"/>
      <c r="J392" s="3"/>
      <c r="K392" s="3"/>
      <c r="L392" s="3"/>
      <c r="M392" s="3"/>
      <c r="N392" s="3"/>
      <c r="O392" s="3"/>
      <c r="P392" s="3"/>
      <c r="R392" s="20">
        <v>367</v>
      </c>
      <c r="S392" s="20">
        <v>9.3728615585705413</v>
      </c>
      <c r="T392" s="20">
        <v>-0.11850430117758393</v>
      </c>
      <c r="AE392" s="20">
        <v>366</v>
      </c>
      <c r="AF392" s="20">
        <v>9.4427971320212407</v>
      </c>
      <c r="AG392" s="20">
        <v>-0.20289795780351305</v>
      </c>
    </row>
    <row r="393" spans="1:33" x14ac:dyDescent="0.35">
      <c r="A393" s="4">
        <v>383</v>
      </c>
      <c r="B393" s="4" t="s">
        <v>5</v>
      </c>
      <c r="C393" s="5">
        <v>1750</v>
      </c>
      <c r="D393" s="5">
        <v>14500</v>
      </c>
      <c r="E393" s="5">
        <f t="shared" si="24"/>
        <v>0</v>
      </c>
      <c r="F393" s="5">
        <f t="shared" si="25"/>
        <v>7.4673710669175595</v>
      </c>
      <c r="G393" s="5">
        <f t="shared" si="26"/>
        <v>55.761630651037493</v>
      </c>
      <c r="H393" s="5">
        <f t="shared" si="27"/>
        <v>9.581903928408666</v>
      </c>
      <c r="I393" s="3"/>
      <c r="J393" s="3"/>
      <c r="K393" s="3"/>
      <c r="L393" s="3"/>
      <c r="M393" s="3"/>
      <c r="N393" s="3"/>
      <c r="O393" s="3"/>
      <c r="P393" s="3"/>
      <c r="R393" s="20">
        <v>368</v>
      </c>
      <c r="S393" s="20">
        <v>9.4213106997373171</v>
      </c>
      <c r="T393" s="20">
        <v>2.0141393202251834E-2</v>
      </c>
      <c r="AE393" s="20">
        <v>367</v>
      </c>
      <c r="AF393" s="20">
        <v>9.3683334275158927</v>
      </c>
      <c r="AG393" s="20">
        <v>-0.11397617012293537</v>
      </c>
    </row>
    <row r="394" spans="1:33" x14ac:dyDescent="0.35">
      <c r="A394" s="4">
        <v>386</v>
      </c>
      <c r="B394" s="4" t="s">
        <v>5</v>
      </c>
      <c r="C394" s="5">
        <v>2000</v>
      </c>
      <c r="D394" s="5">
        <v>18500</v>
      </c>
      <c r="E394" s="5">
        <f t="shared" si="24"/>
        <v>0</v>
      </c>
      <c r="F394" s="5">
        <f t="shared" si="25"/>
        <v>7.6009024595420822</v>
      </c>
      <c r="G394" s="5">
        <f t="shared" si="26"/>
        <v>57.773718199472874</v>
      </c>
      <c r="H394" s="5">
        <f t="shared" si="27"/>
        <v>9.8255260110664153</v>
      </c>
      <c r="I394" s="3"/>
      <c r="J394" s="3"/>
      <c r="K394" s="3"/>
      <c r="L394" s="3"/>
      <c r="M394" s="3"/>
      <c r="N394" s="3"/>
      <c r="O394" s="3"/>
      <c r="P394" s="3"/>
      <c r="R394" s="20">
        <v>369</v>
      </c>
      <c r="S394" s="20">
        <v>9.4213106997373171</v>
      </c>
      <c r="T394" s="20">
        <v>9.651437198682622E-2</v>
      </c>
      <c r="AE394" s="20">
        <v>368</v>
      </c>
      <c r="AF394" s="20">
        <v>9.3932835176778582</v>
      </c>
      <c r="AG394" s="20">
        <v>4.81685752617107E-2</v>
      </c>
    </row>
    <row r="395" spans="1:33" x14ac:dyDescent="0.35">
      <c r="A395" s="4">
        <v>387</v>
      </c>
      <c r="B395" s="4" t="s">
        <v>5</v>
      </c>
      <c r="C395" s="5">
        <v>1900</v>
      </c>
      <c r="D395" s="5">
        <v>17250</v>
      </c>
      <c r="E395" s="5">
        <f t="shared" si="24"/>
        <v>0</v>
      </c>
      <c r="F395" s="5">
        <f t="shared" si="25"/>
        <v>7.5496091651545321</v>
      </c>
      <c r="G395" s="5">
        <f t="shared" si="26"/>
        <v>56.996598546585311</v>
      </c>
      <c r="H395" s="5">
        <f t="shared" si="27"/>
        <v>9.7555674224595066</v>
      </c>
      <c r="I395" s="3"/>
      <c r="J395" s="3"/>
      <c r="K395" s="3"/>
      <c r="L395" s="3"/>
      <c r="M395" s="3"/>
      <c r="N395" s="3"/>
      <c r="O395" s="3"/>
      <c r="P395" s="3"/>
      <c r="R395" s="20">
        <v>370</v>
      </c>
      <c r="S395" s="20">
        <v>9.5476385496332679</v>
      </c>
      <c r="T395" s="20">
        <v>-0.14667781804843472</v>
      </c>
      <c r="AE395" s="20">
        <v>369</v>
      </c>
      <c r="AF395" s="20">
        <v>9.3932835176778582</v>
      </c>
      <c r="AG395" s="20">
        <v>0.12454155404628509</v>
      </c>
    </row>
    <row r="396" spans="1:33" x14ac:dyDescent="0.35">
      <c r="A396" s="4">
        <v>388</v>
      </c>
      <c r="B396" s="4" t="s">
        <v>5</v>
      </c>
      <c r="C396" s="5">
        <v>1550</v>
      </c>
      <c r="D396" s="5">
        <v>12800</v>
      </c>
      <c r="E396" s="5">
        <f t="shared" si="24"/>
        <v>0</v>
      </c>
      <c r="F396" s="5">
        <f t="shared" si="25"/>
        <v>7.3460102099132927</v>
      </c>
      <c r="G396" s="5">
        <f t="shared" si="26"/>
        <v>53.96386600415034</v>
      </c>
      <c r="H396" s="5">
        <f t="shared" si="27"/>
        <v>9.4572004499077078</v>
      </c>
      <c r="I396" s="3"/>
      <c r="J396" s="3"/>
      <c r="K396" s="3"/>
      <c r="L396" s="3"/>
      <c r="M396" s="3"/>
      <c r="N396" s="3"/>
      <c r="O396" s="3"/>
      <c r="P396" s="3"/>
      <c r="R396" s="20">
        <v>371</v>
      </c>
      <c r="S396" s="20">
        <v>9.5846803002365686</v>
      </c>
      <c r="T396" s="20">
        <v>-9.6708191662106202E-2</v>
      </c>
      <c r="AE396" s="20">
        <v>370</v>
      </c>
      <c r="AF396" s="20">
        <v>9.5028775306737998</v>
      </c>
      <c r="AG396" s="20">
        <v>-0.10191679908896667</v>
      </c>
    </row>
    <row r="397" spans="1:33" x14ac:dyDescent="0.35">
      <c r="A397" s="4">
        <v>389</v>
      </c>
      <c r="B397" s="4" t="s">
        <v>5</v>
      </c>
      <c r="C397" s="5">
        <v>1300</v>
      </c>
      <c r="D397" s="5">
        <v>12500</v>
      </c>
      <c r="E397" s="5">
        <f t="shared" si="24"/>
        <v>0</v>
      </c>
      <c r="F397" s="5">
        <f t="shared" si="25"/>
        <v>7.1701195434496281</v>
      </c>
      <c r="G397" s="5">
        <f t="shared" si="26"/>
        <v>51.410614267358305</v>
      </c>
      <c r="H397" s="5">
        <f t="shared" si="27"/>
        <v>9.4334839232903924</v>
      </c>
      <c r="I397" s="3"/>
      <c r="J397" s="3"/>
      <c r="K397" s="3"/>
      <c r="L397" s="3"/>
      <c r="M397" s="3"/>
      <c r="N397" s="3"/>
      <c r="O397" s="3"/>
      <c r="P397" s="3"/>
      <c r="R397" s="20">
        <v>372</v>
      </c>
      <c r="S397" s="20">
        <v>9.5082802255192789</v>
      </c>
      <c r="T397" s="20">
        <v>-9.0925684158770892E-2</v>
      </c>
      <c r="AE397" s="20">
        <v>371</v>
      </c>
      <c r="AF397" s="20">
        <v>9.5472197260512104</v>
      </c>
      <c r="AG397" s="20">
        <v>-5.9247617476748005E-2</v>
      </c>
    </row>
    <row r="398" spans="1:33" x14ac:dyDescent="0.35">
      <c r="A398" s="4">
        <v>390</v>
      </c>
      <c r="B398" s="4" t="s">
        <v>5</v>
      </c>
      <c r="C398" s="5">
        <v>1600</v>
      </c>
      <c r="D398" s="5">
        <v>14600</v>
      </c>
      <c r="E398" s="5">
        <f t="shared" si="24"/>
        <v>0</v>
      </c>
      <c r="F398" s="5">
        <f t="shared" si="25"/>
        <v>7.3777589082278725</v>
      </c>
      <c r="G398" s="5">
        <f t="shared" si="26"/>
        <v>54.431326507935729</v>
      </c>
      <c r="H398" s="5">
        <f t="shared" si="27"/>
        <v>9.5887768076964282</v>
      </c>
      <c r="I398" s="3"/>
      <c r="J398" s="3"/>
      <c r="K398" s="3"/>
      <c r="L398" s="3"/>
      <c r="M398" s="3"/>
      <c r="N398" s="3"/>
      <c r="O398" s="3"/>
      <c r="P398" s="3"/>
      <c r="R398" s="20">
        <v>373</v>
      </c>
      <c r="S398" s="20">
        <v>9.5282669245529323</v>
      </c>
      <c r="T398" s="20">
        <v>-8.6814831613363452E-2</v>
      </c>
      <c r="AE398" s="20">
        <v>372</v>
      </c>
      <c r="AF398" s="20">
        <v>9.4618278977493659</v>
      </c>
      <c r="AG398" s="20">
        <v>-4.4473356388857965E-2</v>
      </c>
    </row>
    <row r="399" spans="1:33" x14ac:dyDescent="0.35">
      <c r="A399" s="4">
        <v>392</v>
      </c>
      <c r="B399" s="4" t="s">
        <v>5</v>
      </c>
      <c r="C399" s="5">
        <v>2500</v>
      </c>
      <c r="D399" s="5">
        <v>22000</v>
      </c>
      <c r="E399" s="5">
        <f t="shared" si="24"/>
        <v>0</v>
      </c>
      <c r="F399" s="5">
        <f t="shared" si="25"/>
        <v>7.8240460108562919</v>
      </c>
      <c r="G399" s="5">
        <f t="shared" si="26"/>
        <v>61.215695979996255</v>
      </c>
      <c r="H399" s="5">
        <f t="shared" si="27"/>
        <v>9.9987977323404529</v>
      </c>
      <c r="I399" s="3"/>
      <c r="J399" s="3"/>
      <c r="K399" s="3"/>
      <c r="L399" s="3"/>
      <c r="M399" s="3"/>
      <c r="N399" s="3"/>
      <c r="O399" s="3"/>
      <c r="P399" s="3"/>
      <c r="R399" s="20">
        <v>374</v>
      </c>
      <c r="S399" s="20">
        <v>9.5476385496332679</v>
      </c>
      <c r="T399" s="20">
        <v>-2.248743781705187E-2</v>
      </c>
      <c r="AE399" s="20">
        <v>373</v>
      </c>
      <c r="AF399" s="20">
        <v>9.4818924544509571</v>
      </c>
      <c r="AG399" s="20">
        <v>-4.044036151138819E-2</v>
      </c>
    </row>
    <row r="400" spans="1:33" x14ac:dyDescent="0.35">
      <c r="A400" s="4">
        <v>394</v>
      </c>
      <c r="B400" s="4" t="s">
        <v>5</v>
      </c>
      <c r="C400" s="5">
        <v>1700</v>
      </c>
      <c r="D400" s="5">
        <v>14300</v>
      </c>
      <c r="E400" s="5">
        <f t="shared" si="24"/>
        <v>0</v>
      </c>
      <c r="F400" s="5">
        <f t="shared" si="25"/>
        <v>7.4383835300443071</v>
      </c>
      <c r="G400" s="5">
        <f t="shared" si="26"/>
        <v>55.329549540034407</v>
      </c>
      <c r="H400" s="5">
        <f t="shared" si="27"/>
        <v>9.5680148162479988</v>
      </c>
      <c r="I400" s="3"/>
      <c r="J400" s="3"/>
      <c r="K400" s="3"/>
      <c r="L400" s="3"/>
      <c r="M400" s="3"/>
      <c r="N400" s="3"/>
      <c r="O400" s="3"/>
      <c r="P400" s="3"/>
      <c r="R400" s="20">
        <v>375</v>
      </c>
      <c r="S400" s="20">
        <v>9.3975521012161884</v>
      </c>
      <c r="T400" s="20">
        <v>-3.879172412173304E-2</v>
      </c>
      <c r="AE400" s="20">
        <v>374</v>
      </c>
      <c r="AF400" s="20">
        <v>9.5028775306737998</v>
      </c>
      <c r="AG400" s="20">
        <v>2.2273581142416177E-2</v>
      </c>
    </row>
    <row r="401" spans="1:33" x14ac:dyDescent="0.35">
      <c r="A401" s="4">
        <v>396</v>
      </c>
      <c r="B401" s="4" t="s">
        <v>5</v>
      </c>
      <c r="C401" s="5">
        <v>1000</v>
      </c>
      <c r="D401" s="5">
        <v>11150</v>
      </c>
      <c r="E401" s="5">
        <f t="shared" si="24"/>
        <v>0</v>
      </c>
      <c r="F401" s="5">
        <f t="shared" si="25"/>
        <v>6.9077552789821368</v>
      </c>
      <c r="G401" s="5">
        <f t="shared" si="26"/>
        <v>47.717082994305578</v>
      </c>
      <c r="H401" s="5">
        <f t="shared" si="27"/>
        <v>9.3191947768882653</v>
      </c>
      <c r="I401" s="3"/>
      <c r="J401" s="3"/>
      <c r="K401" s="3"/>
      <c r="L401" s="3"/>
      <c r="M401" s="3"/>
      <c r="N401" s="3"/>
      <c r="O401" s="3"/>
      <c r="P401" s="3"/>
      <c r="R401" s="20">
        <v>376</v>
      </c>
      <c r="S401" s="20">
        <v>9.6842867641235362</v>
      </c>
      <c r="T401" s="20">
        <v>7.1280658335970415E-2</v>
      </c>
      <c r="AE401" s="20">
        <v>375</v>
      </c>
      <c r="AF401" s="20">
        <v>9.3798651166063465</v>
      </c>
      <c r="AG401" s="20">
        <v>-2.1104739511891069E-2</v>
      </c>
    </row>
    <row r="402" spans="1:33" x14ac:dyDescent="0.35">
      <c r="A402" s="4">
        <v>398</v>
      </c>
      <c r="B402" s="4" t="s">
        <v>5</v>
      </c>
      <c r="C402" s="5">
        <v>1700</v>
      </c>
      <c r="D402" s="5">
        <v>13200</v>
      </c>
      <c r="E402" s="5">
        <f t="shared" si="24"/>
        <v>0</v>
      </c>
      <c r="F402" s="5">
        <f t="shared" si="25"/>
        <v>7.4383835300443071</v>
      </c>
      <c r="G402" s="5">
        <f t="shared" si="26"/>
        <v>55.329549540034407</v>
      </c>
      <c r="H402" s="5">
        <f t="shared" si="27"/>
        <v>9.4879721085744624</v>
      </c>
      <c r="I402" s="3"/>
      <c r="J402" s="3"/>
      <c r="K402" s="3"/>
      <c r="L402" s="3"/>
      <c r="M402" s="3"/>
      <c r="N402" s="3"/>
      <c r="O402" s="3"/>
      <c r="P402" s="3"/>
      <c r="R402" s="20">
        <v>377</v>
      </c>
      <c r="S402" s="20">
        <v>9.5282669245529323</v>
      </c>
      <c r="T402" s="20">
        <v>-0.10281517295980436</v>
      </c>
      <c r="AE402" s="20">
        <v>376</v>
      </c>
      <c r="AF402" s="20">
        <v>9.6939136333968889</v>
      </c>
      <c r="AG402" s="20">
        <v>6.1653789062617648E-2</v>
      </c>
    </row>
    <row r="403" spans="1:33" x14ac:dyDescent="0.35">
      <c r="A403" s="4">
        <v>400</v>
      </c>
      <c r="B403" s="4" t="s">
        <v>5</v>
      </c>
      <c r="C403" s="5">
        <v>1650</v>
      </c>
      <c r="D403" s="5">
        <v>13000</v>
      </c>
      <c r="E403" s="5">
        <f t="shared" si="24"/>
        <v>0</v>
      </c>
      <c r="F403" s="5">
        <f t="shared" si="25"/>
        <v>7.4085305668946262</v>
      </c>
      <c r="G403" s="5">
        <f t="shared" si="26"/>
        <v>54.88632516061201</v>
      </c>
      <c r="H403" s="5">
        <f t="shared" si="27"/>
        <v>9.4727046364436731</v>
      </c>
      <c r="I403" s="3"/>
      <c r="J403" s="3"/>
      <c r="K403" s="3"/>
      <c r="L403" s="3"/>
      <c r="M403" s="3"/>
      <c r="N403" s="3"/>
      <c r="O403" s="3"/>
      <c r="P403" s="3"/>
      <c r="R403" s="20">
        <v>378</v>
      </c>
      <c r="S403" s="20">
        <v>9.5082802255192789</v>
      </c>
      <c r="T403" s="20">
        <v>-5.8922953072595874E-2</v>
      </c>
      <c r="AE403" s="20">
        <v>377</v>
      </c>
      <c r="AF403" s="20">
        <v>9.4818924544509571</v>
      </c>
      <c r="AG403" s="20">
        <v>-5.6440702857829095E-2</v>
      </c>
    </row>
    <row r="404" spans="1:33" x14ac:dyDescent="0.35">
      <c r="A404" s="4">
        <v>401</v>
      </c>
      <c r="B404" s="4" t="s">
        <v>5</v>
      </c>
      <c r="C404" s="5">
        <v>2200</v>
      </c>
      <c r="D404" s="5">
        <v>17750</v>
      </c>
      <c r="E404" s="5">
        <f t="shared" si="24"/>
        <v>0</v>
      </c>
      <c r="F404" s="5">
        <f t="shared" si="25"/>
        <v>7.696212639346407</v>
      </c>
      <c r="G404" s="5">
        <f t="shared" si="26"/>
        <v>59.231688990035387</v>
      </c>
      <c r="H404" s="5">
        <f t="shared" si="27"/>
        <v>9.7841407949035624</v>
      </c>
      <c r="I404" s="3"/>
      <c r="J404" s="3"/>
      <c r="K404" s="3"/>
      <c r="L404" s="3"/>
      <c r="M404" s="3"/>
      <c r="N404" s="3"/>
      <c r="O404" s="3"/>
      <c r="P404" s="3"/>
      <c r="R404" s="20">
        <v>379</v>
      </c>
      <c r="S404" s="20">
        <v>9.6024146600477529</v>
      </c>
      <c r="T404" s="20">
        <v>-9.9404674108750868E-2</v>
      </c>
      <c r="AE404" s="20">
        <v>378</v>
      </c>
      <c r="AF404" s="20">
        <v>9.4618278977493659</v>
      </c>
      <c r="AG404" s="20">
        <v>-1.2470625302682947E-2</v>
      </c>
    </row>
    <row r="405" spans="1:33" x14ac:dyDescent="0.35">
      <c r="A405" s="4">
        <v>402</v>
      </c>
      <c r="B405" s="4" t="s">
        <v>5</v>
      </c>
      <c r="C405" s="5">
        <v>1100</v>
      </c>
      <c r="D405" s="5">
        <v>11200</v>
      </c>
      <c r="E405" s="5">
        <f t="shared" si="24"/>
        <v>0</v>
      </c>
      <c r="F405" s="5">
        <f t="shared" si="25"/>
        <v>7.0030654587864616</v>
      </c>
      <c r="G405" s="5">
        <f t="shared" si="26"/>
        <v>49.042925820048033</v>
      </c>
      <c r="H405" s="5">
        <f t="shared" si="27"/>
        <v>9.3236690572831851</v>
      </c>
      <c r="I405" s="3"/>
      <c r="J405" s="3"/>
      <c r="K405" s="3"/>
      <c r="L405" s="3"/>
      <c r="M405" s="3"/>
      <c r="N405" s="3"/>
      <c r="O405" s="3"/>
      <c r="P405" s="3"/>
      <c r="R405" s="20">
        <v>380</v>
      </c>
      <c r="S405" s="20">
        <v>9.5282669245529323</v>
      </c>
      <c r="T405" s="20">
        <v>-4.7899415363689357E-2</v>
      </c>
      <c r="AE405" s="20">
        <v>379</v>
      </c>
      <c r="AF405" s="20">
        <v>9.5704088511485566</v>
      </c>
      <c r="AG405" s="20">
        <v>-6.7398865209554515E-2</v>
      </c>
    </row>
    <row r="406" spans="1:33" x14ac:dyDescent="0.35">
      <c r="A406" s="4">
        <v>403</v>
      </c>
      <c r="B406" s="4" t="s">
        <v>5</v>
      </c>
      <c r="C406" s="5">
        <v>1900</v>
      </c>
      <c r="D406" s="5">
        <v>18750</v>
      </c>
      <c r="E406" s="5">
        <f t="shared" si="24"/>
        <v>0</v>
      </c>
      <c r="F406" s="5">
        <f t="shared" si="25"/>
        <v>7.5496091651545321</v>
      </c>
      <c r="G406" s="5">
        <f t="shared" si="26"/>
        <v>56.996598546585311</v>
      </c>
      <c r="H406" s="5">
        <f t="shared" si="27"/>
        <v>9.8389490313985561</v>
      </c>
      <c r="I406" s="3"/>
      <c r="J406" s="3"/>
      <c r="K406" s="3"/>
      <c r="L406" s="3"/>
      <c r="M406" s="3"/>
      <c r="N406" s="3"/>
      <c r="O406" s="3"/>
      <c r="P406" s="3"/>
      <c r="R406" s="20">
        <v>381</v>
      </c>
      <c r="S406" s="20">
        <v>9.6024146600477529</v>
      </c>
      <c r="T406" s="20">
        <v>0.10262195376453676</v>
      </c>
      <c r="AE406" s="20">
        <v>380</v>
      </c>
      <c r="AF406" s="20">
        <v>9.4818924544509571</v>
      </c>
      <c r="AG406" s="20">
        <v>-1.5249452617140946E-3</v>
      </c>
    </row>
    <row r="407" spans="1:33" x14ac:dyDescent="0.35">
      <c r="A407" s="4">
        <v>404</v>
      </c>
      <c r="B407" s="4" t="s">
        <v>5</v>
      </c>
      <c r="C407" s="5">
        <v>1450</v>
      </c>
      <c r="D407" s="5">
        <v>12700</v>
      </c>
      <c r="E407" s="5">
        <f t="shared" si="24"/>
        <v>0</v>
      </c>
      <c r="F407" s="5">
        <f t="shared" si="25"/>
        <v>7.2793188354146201</v>
      </c>
      <c r="G407" s="5">
        <f t="shared" si="26"/>
        <v>52.988482707622062</v>
      </c>
      <c r="H407" s="5">
        <f t="shared" si="27"/>
        <v>9.449357272446683</v>
      </c>
      <c r="I407" s="3"/>
      <c r="J407" s="3"/>
      <c r="K407" s="3"/>
      <c r="L407" s="3"/>
      <c r="M407" s="3"/>
      <c r="N407" s="3"/>
      <c r="O407" s="3"/>
      <c r="P407" s="3"/>
      <c r="R407" s="20">
        <v>382</v>
      </c>
      <c r="S407" s="20">
        <v>9.7142699612699595</v>
      </c>
      <c r="T407" s="20">
        <v>4.1297461189547136E-2</v>
      </c>
      <c r="AE407" s="20">
        <v>381</v>
      </c>
      <c r="AF407" s="20">
        <v>9.5704088511485566</v>
      </c>
      <c r="AG407" s="20">
        <v>0.13462776266373311</v>
      </c>
    </row>
    <row r="408" spans="1:33" x14ac:dyDescent="0.35">
      <c r="A408" s="4">
        <v>406</v>
      </c>
      <c r="B408" s="4" t="s">
        <v>5</v>
      </c>
      <c r="C408" s="5">
        <v>1450</v>
      </c>
      <c r="D408" s="5">
        <v>11950</v>
      </c>
      <c r="E408" s="5">
        <f t="shared" si="24"/>
        <v>0</v>
      </c>
      <c r="F408" s="5">
        <f t="shared" si="25"/>
        <v>7.2793188354146201</v>
      </c>
      <c r="G408" s="5">
        <f t="shared" si="26"/>
        <v>52.988482707622062</v>
      </c>
      <c r="H408" s="5">
        <f t="shared" si="27"/>
        <v>9.3884865573596574</v>
      </c>
      <c r="I408" s="3"/>
      <c r="J408" s="3"/>
      <c r="K408" s="3"/>
      <c r="L408" s="3"/>
      <c r="M408" s="3"/>
      <c r="N408" s="3"/>
      <c r="O408" s="3"/>
      <c r="P408" s="3"/>
      <c r="R408" s="20">
        <v>383</v>
      </c>
      <c r="S408" s="20">
        <v>9.6196630853375922</v>
      </c>
      <c r="T408" s="20">
        <v>2.7869374654230228E-3</v>
      </c>
      <c r="AE408" s="20">
        <v>382</v>
      </c>
      <c r="AF408" s="20">
        <v>9.7459088188996716</v>
      </c>
      <c r="AG408" s="20">
        <v>9.658603559834944E-3</v>
      </c>
    </row>
    <row r="409" spans="1:33" x14ac:dyDescent="0.35">
      <c r="A409" s="4">
        <v>407</v>
      </c>
      <c r="B409" s="4" t="s">
        <v>5</v>
      </c>
      <c r="C409" s="5">
        <v>1750</v>
      </c>
      <c r="D409" s="5">
        <v>13700</v>
      </c>
      <c r="E409" s="5">
        <f t="shared" si="24"/>
        <v>0</v>
      </c>
      <c r="F409" s="5">
        <f t="shared" si="25"/>
        <v>7.4673710669175595</v>
      </c>
      <c r="G409" s="5">
        <f t="shared" si="26"/>
        <v>55.761630651037493</v>
      </c>
      <c r="H409" s="5">
        <f t="shared" si="27"/>
        <v>9.525151111816216</v>
      </c>
      <c r="I409" s="3"/>
      <c r="J409" s="3"/>
      <c r="K409" s="3"/>
      <c r="L409" s="3"/>
      <c r="M409" s="3"/>
      <c r="N409" s="3"/>
      <c r="O409" s="3"/>
      <c r="P409" s="3"/>
      <c r="R409" s="20">
        <v>384</v>
      </c>
      <c r="S409" s="20">
        <v>9.4213106997373171</v>
      </c>
      <c r="T409" s="20">
        <v>-6.2550322642861644E-2</v>
      </c>
      <c r="AE409" s="20">
        <v>383</v>
      </c>
      <c r="AF409" s="20">
        <v>9.594179756404202</v>
      </c>
      <c r="AG409" s="20">
        <v>2.8270266398813249E-2</v>
      </c>
    </row>
    <row r="410" spans="1:33" x14ac:dyDescent="0.35">
      <c r="A410" s="4">
        <v>410</v>
      </c>
      <c r="B410" s="4" t="s">
        <v>5</v>
      </c>
      <c r="C410" s="5">
        <v>1600</v>
      </c>
      <c r="D410" s="5">
        <v>15000</v>
      </c>
      <c r="E410" s="5">
        <f t="shared" si="24"/>
        <v>0</v>
      </c>
      <c r="F410" s="5">
        <f t="shared" si="25"/>
        <v>7.3777589082278725</v>
      </c>
      <c r="G410" s="5">
        <f t="shared" si="26"/>
        <v>54.431326507935729</v>
      </c>
      <c r="H410" s="5">
        <f t="shared" si="27"/>
        <v>9.6158054800843473</v>
      </c>
      <c r="I410" s="3"/>
      <c r="J410" s="3"/>
      <c r="K410" s="3"/>
      <c r="L410" s="3"/>
      <c r="M410" s="3"/>
      <c r="N410" s="3"/>
      <c r="O410" s="3"/>
      <c r="P410" s="3"/>
      <c r="R410" s="20">
        <v>385</v>
      </c>
      <c r="S410" s="20">
        <v>9.7428898051144017</v>
      </c>
      <c r="T410" s="20">
        <v>-7.8209042032373333E-3</v>
      </c>
      <c r="AE410" s="20">
        <v>384</v>
      </c>
      <c r="AF410" s="20">
        <v>9.3932835176778582</v>
      </c>
      <c r="AG410" s="20">
        <v>-3.4523140583402778E-2</v>
      </c>
    </row>
    <row r="411" spans="1:33" x14ac:dyDescent="0.35">
      <c r="A411" s="4">
        <v>411</v>
      </c>
      <c r="B411" s="4" t="s">
        <v>5</v>
      </c>
      <c r="C411" s="5">
        <v>1600</v>
      </c>
      <c r="D411" s="5">
        <v>12100</v>
      </c>
      <c r="E411" s="5">
        <f t="shared" si="24"/>
        <v>0</v>
      </c>
      <c r="F411" s="5">
        <f t="shared" si="25"/>
        <v>7.3777589082278725</v>
      </c>
      <c r="G411" s="5">
        <f t="shared" si="26"/>
        <v>54.431326507935729</v>
      </c>
      <c r="H411" s="5">
        <f t="shared" si="27"/>
        <v>9.4009607315848331</v>
      </c>
      <c r="I411" s="3"/>
      <c r="J411" s="3"/>
      <c r="K411" s="3"/>
      <c r="L411" s="3"/>
      <c r="M411" s="3"/>
      <c r="N411" s="3"/>
      <c r="O411" s="3"/>
      <c r="P411" s="3"/>
      <c r="R411" s="20">
        <v>386</v>
      </c>
      <c r="S411" s="20">
        <v>9.5082802255192789</v>
      </c>
      <c r="T411" s="20">
        <v>-2.030811694481649E-2</v>
      </c>
      <c r="AE411" s="20">
        <v>385</v>
      </c>
      <c r="AF411" s="20">
        <v>9.7989230346933311</v>
      </c>
      <c r="AG411" s="20">
        <v>-6.3854133782166755E-2</v>
      </c>
    </row>
    <row r="412" spans="1:33" x14ac:dyDescent="0.35">
      <c r="A412" s="4">
        <v>412</v>
      </c>
      <c r="B412" s="4" t="s">
        <v>5</v>
      </c>
      <c r="C412" s="5">
        <v>1650</v>
      </c>
      <c r="D412" s="5">
        <v>14100</v>
      </c>
      <c r="E412" s="5">
        <f t="shared" si="24"/>
        <v>0</v>
      </c>
      <c r="F412" s="5">
        <f t="shared" si="25"/>
        <v>7.4085305668946262</v>
      </c>
      <c r="G412" s="5">
        <f t="shared" si="26"/>
        <v>54.88632516061201</v>
      </c>
      <c r="H412" s="5">
        <f t="shared" si="27"/>
        <v>9.5539300763662602</v>
      </c>
      <c r="I412" s="3"/>
      <c r="J412" s="3"/>
      <c r="K412" s="3"/>
      <c r="L412" s="3"/>
      <c r="M412" s="3"/>
      <c r="N412" s="3"/>
      <c r="O412" s="3"/>
      <c r="P412" s="3"/>
      <c r="R412" s="20">
        <v>387</v>
      </c>
      <c r="S412" s="20">
        <v>9.2923868538280132</v>
      </c>
      <c r="T412" s="20">
        <v>2.6807923060252037E-2</v>
      </c>
      <c r="AE412" s="20">
        <v>386</v>
      </c>
      <c r="AF412" s="20">
        <v>9.4618278977493659</v>
      </c>
      <c r="AG412" s="20">
        <v>2.6144210825096437E-2</v>
      </c>
    </row>
    <row r="413" spans="1:33" x14ac:dyDescent="0.35">
      <c r="A413" s="4">
        <v>413</v>
      </c>
      <c r="B413" s="4" t="s">
        <v>5</v>
      </c>
      <c r="C413" s="5">
        <v>1150</v>
      </c>
      <c r="D413" s="5">
        <v>10150</v>
      </c>
      <c r="E413" s="5">
        <f t="shared" si="24"/>
        <v>0</v>
      </c>
      <c r="F413" s="5">
        <f t="shared" si="25"/>
        <v>7.0475172213572961</v>
      </c>
      <c r="G413" s="5">
        <f t="shared" si="26"/>
        <v>49.667498985327661</v>
      </c>
      <c r="H413" s="5">
        <f t="shared" si="27"/>
        <v>9.2252289844699327</v>
      </c>
      <c r="I413" s="3"/>
      <c r="J413" s="3"/>
      <c r="K413" s="3"/>
      <c r="L413" s="3"/>
      <c r="M413" s="3"/>
      <c r="N413" s="3"/>
      <c r="O413" s="3"/>
      <c r="P413" s="3"/>
      <c r="R413" s="20">
        <v>388</v>
      </c>
      <c r="S413" s="20">
        <v>9.2923868538280132</v>
      </c>
      <c r="T413" s="20">
        <v>-9.7258202722034781E-3</v>
      </c>
      <c r="AE413" s="20">
        <v>387</v>
      </c>
      <c r="AF413" s="20">
        <v>9.3478197300970649</v>
      </c>
      <c r="AG413" s="20">
        <v>-2.8624953208799653E-2</v>
      </c>
    </row>
    <row r="414" spans="1:33" x14ac:dyDescent="0.35">
      <c r="R414" s="20">
        <v>389</v>
      </c>
      <c r="S414" s="20">
        <v>9.5664318300324673</v>
      </c>
      <c r="T414" s="20">
        <v>-9.3727193588794222E-2</v>
      </c>
      <c r="AE414" s="20">
        <v>388</v>
      </c>
      <c r="AF414" s="20">
        <v>9.3478197300970649</v>
      </c>
      <c r="AG414" s="20">
        <v>-6.5158696541255168E-2</v>
      </c>
    </row>
    <row r="415" spans="1:33" x14ac:dyDescent="0.35">
      <c r="R415" s="20">
        <v>390</v>
      </c>
      <c r="S415" s="20">
        <v>9.5476385496332679</v>
      </c>
      <c r="T415" s="20">
        <v>-7.9944305144845629E-3</v>
      </c>
      <c r="AE415" s="20">
        <v>389</v>
      </c>
      <c r="AF415" s="20">
        <v>9.5246829222012295</v>
      </c>
      <c r="AG415" s="20">
        <v>-5.1978285757556364E-2</v>
      </c>
    </row>
    <row r="416" spans="1:33" x14ac:dyDescent="0.35">
      <c r="R416" s="20">
        <v>391</v>
      </c>
      <c r="S416" s="20">
        <v>9.5476385496332679</v>
      </c>
      <c r="T416" s="20">
        <v>-2.248743781705187E-2</v>
      </c>
      <c r="AE416" s="20">
        <v>390</v>
      </c>
      <c r="AF416" s="20">
        <v>9.5028775306737998</v>
      </c>
      <c r="AG416" s="20">
        <v>3.6766588444983483E-2</v>
      </c>
    </row>
    <row r="417" spans="18:33" x14ac:dyDescent="0.35">
      <c r="R417" s="20">
        <v>392</v>
      </c>
      <c r="S417" s="20">
        <v>9.5846803002365686</v>
      </c>
      <c r="T417" s="20">
        <v>-2.7763718279025795E-3</v>
      </c>
      <c r="AE417" s="20">
        <v>391</v>
      </c>
      <c r="AF417" s="20">
        <v>9.5028775306737998</v>
      </c>
      <c r="AG417" s="20">
        <v>2.2273581142416177E-2</v>
      </c>
    </row>
    <row r="418" spans="18:33" x14ac:dyDescent="0.35">
      <c r="R418" s="20">
        <v>393</v>
      </c>
      <c r="S418" s="20">
        <v>9.6687420696195812</v>
      </c>
      <c r="T418" s="20">
        <v>0.15678394144683416</v>
      </c>
      <c r="AE418" s="20">
        <v>392</v>
      </c>
      <c r="AF418" s="20">
        <v>9.5472197260512104</v>
      </c>
      <c r="AG418" s="20">
        <v>3.4684202357455618E-2</v>
      </c>
    </row>
    <row r="419" spans="18:33" x14ac:dyDescent="0.35">
      <c r="R419" s="20">
        <v>394</v>
      </c>
      <c r="S419" s="20">
        <v>9.6364514973507394</v>
      </c>
      <c r="T419" s="20">
        <v>0.11911592510876723</v>
      </c>
      <c r="AE419" s="20">
        <v>393</v>
      </c>
      <c r="AF419" s="20">
        <v>9.6683845054102164</v>
      </c>
      <c r="AG419" s="20">
        <v>0.15714150565619889</v>
      </c>
    </row>
    <row r="420" spans="18:33" x14ac:dyDescent="0.35">
      <c r="R420" s="20">
        <v>395</v>
      </c>
      <c r="S420" s="20">
        <v>9.5082802255192789</v>
      </c>
      <c r="T420" s="20">
        <v>-5.1079775611571065E-2</v>
      </c>
      <c r="AE420" s="20">
        <v>394</v>
      </c>
      <c r="AF420" s="20">
        <v>9.6184693767319587</v>
      </c>
      <c r="AG420" s="20">
        <v>0.13709804572754791</v>
      </c>
    </row>
    <row r="421" spans="18:33" x14ac:dyDescent="0.35">
      <c r="R421" s="20">
        <v>396</v>
      </c>
      <c r="S421" s="20">
        <v>9.3975521012161884</v>
      </c>
      <c r="T421" s="20">
        <v>3.5931822074203978E-2</v>
      </c>
      <c r="AE421" s="20">
        <v>395</v>
      </c>
      <c r="AF421" s="20">
        <v>9.4618278977493659</v>
      </c>
      <c r="AG421" s="20">
        <v>-4.6274478416581388E-3</v>
      </c>
    </row>
    <row r="422" spans="18:33" x14ac:dyDescent="0.35">
      <c r="R422" s="20">
        <v>397</v>
      </c>
      <c r="S422" s="20">
        <v>9.5282669245529323</v>
      </c>
      <c r="T422" s="20">
        <v>6.0509883143495813E-2</v>
      </c>
      <c r="AE422" s="20">
        <v>396</v>
      </c>
      <c r="AF422" s="20">
        <v>9.3798651166063465</v>
      </c>
      <c r="AG422" s="20">
        <v>5.361880668404595E-2</v>
      </c>
    </row>
    <row r="423" spans="18:33" x14ac:dyDescent="0.35">
      <c r="R423" s="20">
        <v>398</v>
      </c>
      <c r="S423" s="20">
        <v>9.80921721468623</v>
      </c>
      <c r="T423" s="20">
        <v>0.1895805176542229</v>
      </c>
      <c r="AE423" s="20">
        <v>397</v>
      </c>
      <c r="AF423" s="20">
        <v>9.4818924544509571</v>
      </c>
      <c r="AG423" s="20">
        <v>0.10688435324547108</v>
      </c>
    </row>
    <row r="424" spans="18:33" x14ac:dyDescent="0.35">
      <c r="R424" s="20">
        <v>399</v>
      </c>
      <c r="S424" s="20">
        <v>9.5664318300324673</v>
      </c>
      <c r="T424" s="20">
        <v>1.5829862155314345E-3</v>
      </c>
      <c r="AE424" s="20">
        <v>398</v>
      </c>
      <c r="AF424" s="20">
        <v>9.9344887674716418</v>
      </c>
      <c r="AG424" s="20">
        <v>6.4308964868811103E-2</v>
      </c>
    </row>
    <row r="425" spans="18:33" x14ac:dyDescent="0.35">
      <c r="R425" s="20">
        <v>400</v>
      </c>
      <c r="S425" s="20">
        <v>9.2323864135038924</v>
      </c>
      <c r="T425" s="20">
        <v>8.6808363384372811E-2</v>
      </c>
      <c r="AE425" s="20">
        <v>399</v>
      </c>
      <c r="AF425" s="20">
        <v>9.5246829222012295</v>
      </c>
      <c r="AG425" s="20">
        <v>4.3331894046769293E-2</v>
      </c>
    </row>
    <row r="426" spans="18:33" x14ac:dyDescent="0.35">
      <c r="R426" s="20">
        <v>401</v>
      </c>
      <c r="S426" s="20">
        <v>9.5664318300324673</v>
      </c>
      <c r="T426" s="20">
        <v>-7.845972145800495E-2</v>
      </c>
      <c r="AE426" s="20">
        <v>400</v>
      </c>
      <c r="AF426" s="20">
        <v>9.3495272806749981</v>
      </c>
      <c r="AG426" s="20">
        <v>-3.0332503786732801E-2</v>
      </c>
    </row>
    <row r="427" spans="18:33" x14ac:dyDescent="0.35">
      <c r="R427" s="20">
        <v>402</v>
      </c>
      <c r="S427" s="20">
        <v>9.5476385496332679</v>
      </c>
      <c r="T427" s="20">
        <v>-7.4933913189594747E-2</v>
      </c>
      <c r="AE427" s="20">
        <v>401</v>
      </c>
      <c r="AF427" s="20">
        <v>9.5246829222012295</v>
      </c>
      <c r="AG427" s="20">
        <v>-3.6710813626767091E-2</v>
      </c>
    </row>
    <row r="428" spans="18:33" x14ac:dyDescent="0.35">
      <c r="R428" s="20">
        <v>403</v>
      </c>
      <c r="S428" s="20">
        <v>9.7287425099437037</v>
      </c>
      <c r="T428" s="20">
        <v>5.5398284959858657E-2</v>
      </c>
      <c r="AE428" s="20">
        <v>402</v>
      </c>
      <c r="AF428" s="20">
        <v>9.5028775306737998</v>
      </c>
      <c r="AG428" s="20">
        <v>-3.0172894230126701E-2</v>
      </c>
    </row>
    <row r="429" spans="18:33" x14ac:dyDescent="0.35">
      <c r="R429" s="20">
        <v>404</v>
      </c>
      <c r="S429" s="20">
        <v>9.2923868538280132</v>
      </c>
      <c r="T429" s="20">
        <v>3.1282203455171853E-2</v>
      </c>
      <c r="AE429" s="20">
        <v>403</v>
      </c>
      <c r="AF429" s="20">
        <v>9.7723041517112534</v>
      </c>
      <c r="AG429" s="20">
        <v>1.1836643192308927E-2</v>
      </c>
    </row>
    <row r="430" spans="18:33" x14ac:dyDescent="0.35">
      <c r="R430" s="20">
        <v>405</v>
      </c>
      <c r="S430" s="20">
        <v>9.6364514973507394</v>
      </c>
      <c r="T430" s="20">
        <v>0.20249753404781679</v>
      </c>
      <c r="AE430" s="20">
        <v>404</v>
      </c>
      <c r="AF430" s="20">
        <v>9.3478197300970649</v>
      </c>
      <c r="AG430" s="20">
        <v>-2.4150672813879837E-2</v>
      </c>
    </row>
    <row r="431" spans="18:33" x14ac:dyDescent="0.35">
      <c r="R431" s="20">
        <v>406</v>
      </c>
      <c r="S431" s="20">
        <v>9.4662961285009253</v>
      </c>
      <c r="T431" s="20">
        <v>-1.6938856054242279E-2</v>
      </c>
      <c r="AE431" s="20">
        <v>405</v>
      </c>
      <c r="AF431" s="20">
        <v>9.6184693767319587</v>
      </c>
      <c r="AG431" s="20">
        <v>0.22047965466659747</v>
      </c>
    </row>
    <row r="432" spans="18:33" x14ac:dyDescent="0.35">
      <c r="R432" s="20">
        <v>407</v>
      </c>
      <c r="S432" s="20">
        <v>9.4662961285009253</v>
      </c>
      <c r="T432" s="20">
        <v>-7.7809571141267853E-2</v>
      </c>
      <c r="AE432" s="20">
        <v>406</v>
      </c>
      <c r="AF432" s="20">
        <v>9.424928600524737</v>
      </c>
      <c r="AG432" s="20">
        <v>2.4428671921945977E-2</v>
      </c>
    </row>
    <row r="433" spans="18:33" x14ac:dyDescent="0.35">
      <c r="R433" s="20">
        <v>408</v>
      </c>
      <c r="S433" s="20">
        <v>9.5846803002365686</v>
      </c>
      <c r="T433" s="20">
        <v>-5.9529188420352597E-2</v>
      </c>
      <c r="AE433" s="20">
        <v>407</v>
      </c>
      <c r="AF433" s="20">
        <v>9.424928600524737</v>
      </c>
      <c r="AG433" s="20">
        <v>-3.6442043165079596E-2</v>
      </c>
    </row>
    <row r="434" spans="18:33" x14ac:dyDescent="0.35">
      <c r="R434" s="20">
        <v>409</v>
      </c>
      <c r="S434" s="20">
        <v>9.5282669245529323</v>
      </c>
      <c r="T434" s="20">
        <v>8.7538555531414985E-2</v>
      </c>
      <c r="AE434" s="20">
        <v>408</v>
      </c>
      <c r="AF434" s="20">
        <v>9.5472197260512104</v>
      </c>
      <c r="AG434" s="20">
        <v>-2.2068614234994399E-2</v>
      </c>
    </row>
    <row r="435" spans="18:33" x14ac:dyDescent="0.35">
      <c r="R435" s="20">
        <v>410</v>
      </c>
      <c r="S435" s="20">
        <v>9.5282669245529323</v>
      </c>
      <c r="T435" s="20">
        <v>-0.1273061929680992</v>
      </c>
      <c r="AE435" s="20">
        <v>409</v>
      </c>
      <c r="AF435" s="20">
        <v>9.4818924544509571</v>
      </c>
      <c r="AG435" s="20">
        <v>0.13391302563339025</v>
      </c>
    </row>
    <row r="436" spans="18:33" x14ac:dyDescent="0.35">
      <c r="R436" s="20">
        <v>411</v>
      </c>
      <c r="S436" s="20">
        <v>9.5476385496332679</v>
      </c>
      <c r="T436" s="20">
        <v>6.2915267329923807E-3</v>
      </c>
      <c r="AE436" s="20">
        <v>410</v>
      </c>
      <c r="AF436" s="20">
        <v>9.4818924544509571</v>
      </c>
      <c r="AG436" s="20">
        <v>-8.0931722866123934E-2</v>
      </c>
    </row>
    <row r="437" spans="18:33" ht="15" thickBot="1" x14ac:dyDescent="0.4">
      <c r="R437" s="21">
        <v>412</v>
      </c>
      <c r="S437" s="21">
        <v>9.320370489289715</v>
      </c>
      <c r="T437" s="21">
        <v>-9.5141504819782341E-2</v>
      </c>
      <c r="AE437" s="20">
        <v>411</v>
      </c>
      <c r="AF437" s="20">
        <v>9.5028775306737998</v>
      </c>
      <c r="AG437" s="20">
        <v>5.1052545692460427E-2</v>
      </c>
    </row>
    <row r="438" spans="18:33" ht="15" thickBot="1" x14ac:dyDescent="0.4">
      <c r="AE438" s="21">
        <v>412</v>
      </c>
      <c r="AF438" s="21">
        <v>9.3519899417377133</v>
      </c>
      <c r="AG438" s="21">
        <v>-0.12676095726778058</v>
      </c>
    </row>
  </sheetData>
  <mergeCells count="5">
    <mergeCell ref="J1:P4"/>
    <mergeCell ref="J6:P8"/>
    <mergeCell ref="J10:P11"/>
    <mergeCell ref="J13:P14"/>
    <mergeCell ref="J16:P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zoomScale="140" zoomScaleNormal="140" workbookViewId="0"/>
  </sheetViews>
  <sheetFormatPr defaultColWidth="9.1796875" defaultRowHeight="14.5" x14ac:dyDescent="0.35"/>
  <cols>
    <col min="1" max="1" width="4" style="3" bestFit="1" customWidth="1"/>
    <col min="2" max="9" width="4.81640625" style="10" customWidth="1"/>
    <col min="10" max="10" width="27" style="10" customWidth="1"/>
    <col min="11" max="11" width="3.26953125" style="10" customWidth="1"/>
    <col min="12" max="16384" width="9.1796875" style="3"/>
  </cols>
  <sheetData>
    <row r="1" spans="1:18" ht="15" customHeight="1" x14ac:dyDescent="0.35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9"/>
      <c r="L1" s="17" t="s">
        <v>34</v>
      </c>
      <c r="M1" s="17"/>
      <c r="N1" s="17"/>
      <c r="O1" s="17"/>
      <c r="P1" s="17"/>
      <c r="Q1" s="17"/>
      <c r="R1" s="17"/>
    </row>
    <row r="2" spans="1:18" x14ac:dyDescent="0.35">
      <c r="A2" s="10">
        <v>1</v>
      </c>
      <c r="B2" s="10">
        <v>18</v>
      </c>
      <c r="C2" s="10">
        <v>8</v>
      </c>
      <c r="D2" s="10">
        <v>307</v>
      </c>
      <c r="E2" s="10">
        <v>130</v>
      </c>
      <c r="F2" s="10">
        <v>3504</v>
      </c>
      <c r="G2" s="10">
        <v>12</v>
      </c>
      <c r="H2" s="10">
        <v>70</v>
      </c>
      <c r="I2" s="10">
        <v>1</v>
      </c>
      <c r="J2" s="11" t="s">
        <v>35</v>
      </c>
      <c r="K2" s="9"/>
      <c r="L2" s="17"/>
      <c r="M2" s="17"/>
      <c r="N2" s="17"/>
      <c r="O2" s="17"/>
      <c r="P2" s="17"/>
      <c r="Q2" s="17"/>
      <c r="R2" s="17"/>
    </row>
    <row r="3" spans="1:18" x14ac:dyDescent="0.35">
      <c r="A3" s="10">
        <v>2</v>
      </c>
      <c r="B3" s="10">
        <v>15</v>
      </c>
      <c r="C3" s="10">
        <v>8</v>
      </c>
      <c r="D3" s="10">
        <v>350</v>
      </c>
      <c r="E3" s="10">
        <v>165</v>
      </c>
      <c r="F3" s="10">
        <v>3693</v>
      </c>
      <c r="G3" s="10">
        <v>11.5</v>
      </c>
      <c r="H3" s="10">
        <v>70</v>
      </c>
      <c r="I3" s="10">
        <v>1</v>
      </c>
      <c r="J3" s="11" t="s">
        <v>36</v>
      </c>
      <c r="K3" s="9"/>
      <c r="L3" s="17"/>
      <c r="M3" s="17"/>
      <c r="N3" s="17"/>
      <c r="O3" s="17"/>
      <c r="P3" s="17"/>
      <c r="Q3" s="17"/>
      <c r="R3" s="17"/>
    </row>
    <row r="4" spans="1:18" x14ac:dyDescent="0.35">
      <c r="A4" s="10">
        <v>3</v>
      </c>
      <c r="B4" s="10">
        <v>18</v>
      </c>
      <c r="C4" s="10">
        <v>8</v>
      </c>
      <c r="D4" s="10">
        <v>318</v>
      </c>
      <c r="E4" s="10">
        <v>150</v>
      </c>
      <c r="F4" s="10">
        <v>3436</v>
      </c>
      <c r="G4" s="10">
        <v>11</v>
      </c>
      <c r="H4" s="10">
        <v>70</v>
      </c>
      <c r="I4" s="10">
        <v>1</v>
      </c>
      <c r="J4" s="11" t="s">
        <v>37</v>
      </c>
      <c r="K4" s="9"/>
      <c r="L4" s="17"/>
      <c r="M4" s="17"/>
      <c r="N4" s="17"/>
      <c r="O4" s="17"/>
      <c r="P4" s="17"/>
      <c r="Q4" s="17"/>
      <c r="R4" s="17"/>
    </row>
    <row r="5" spans="1:18" x14ac:dyDescent="0.35">
      <c r="A5" s="10">
        <v>4</v>
      </c>
      <c r="B5" s="10">
        <v>16</v>
      </c>
      <c r="C5" s="10">
        <v>8</v>
      </c>
      <c r="D5" s="10">
        <v>304</v>
      </c>
      <c r="E5" s="10">
        <v>150</v>
      </c>
      <c r="F5" s="10">
        <v>3433</v>
      </c>
      <c r="G5" s="10">
        <v>12</v>
      </c>
      <c r="H5" s="10">
        <v>70</v>
      </c>
      <c r="I5" s="10">
        <v>1</v>
      </c>
      <c r="J5" s="11" t="s">
        <v>38</v>
      </c>
      <c r="K5" s="9"/>
      <c r="L5" s="17"/>
      <c r="M5" s="17"/>
      <c r="N5" s="17"/>
      <c r="O5" s="17"/>
      <c r="P5" s="17"/>
      <c r="Q5" s="17"/>
      <c r="R5" s="17"/>
    </row>
    <row r="6" spans="1:18" x14ac:dyDescent="0.35">
      <c r="A6" s="10">
        <v>5</v>
      </c>
      <c r="B6" s="10">
        <v>17</v>
      </c>
      <c r="C6" s="10">
        <v>8</v>
      </c>
      <c r="D6" s="10">
        <v>302</v>
      </c>
      <c r="E6" s="10">
        <v>140</v>
      </c>
      <c r="F6" s="10">
        <v>3449</v>
      </c>
      <c r="G6" s="10">
        <v>10.5</v>
      </c>
      <c r="H6" s="10">
        <v>70</v>
      </c>
      <c r="I6" s="10">
        <v>1</v>
      </c>
      <c r="J6" s="11" t="s">
        <v>39</v>
      </c>
      <c r="K6" s="9"/>
      <c r="L6" s="17"/>
      <c r="M6" s="17"/>
      <c r="N6" s="17"/>
      <c r="O6" s="17"/>
      <c r="P6" s="17"/>
      <c r="Q6" s="17"/>
      <c r="R6" s="17"/>
    </row>
    <row r="7" spans="1:18" x14ac:dyDescent="0.35">
      <c r="A7" s="10">
        <v>6</v>
      </c>
      <c r="B7" s="10">
        <v>15</v>
      </c>
      <c r="C7" s="10">
        <v>8</v>
      </c>
      <c r="D7" s="10">
        <v>429</v>
      </c>
      <c r="E7" s="10">
        <v>198</v>
      </c>
      <c r="F7" s="10">
        <v>4341</v>
      </c>
      <c r="G7" s="10">
        <v>10</v>
      </c>
      <c r="H7" s="10">
        <v>70</v>
      </c>
      <c r="I7" s="10">
        <v>1</v>
      </c>
      <c r="J7" s="11" t="s">
        <v>40</v>
      </c>
      <c r="K7" s="9"/>
      <c r="L7" s="17"/>
      <c r="M7" s="17"/>
      <c r="N7" s="17"/>
      <c r="O7" s="17"/>
      <c r="P7" s="17"/>
      <c r="Q7" s="17"/>
      <c r="R7" s="17"/>
    </row>
    <row r="8" spans="1:18" ht="15" customHeight="1" x14ac:dyDescent="0.35">
      <c r="A8" s="10">
        <v>7</v>
      </c>
      <c r="B8" s="10">
        <v>14</v>
      </c>
      <c r="C8" s="10">
        <v>8</v>
      </c>
      <c r="D8" s="10">
        <v>454</v>
      </c>
      <c r="E8" s="10">
        <v>220</v>
      </c>
      <c r="F8" s="10">
        <v>4354</v>
      </c>
      <c r="G8" s="10">
        <v>9</v>
      </c>
      <c r="H8" s="10">
        <v>70</v>
      </c>
      <c r="I8" s="10">
        <v>1</v>
      </c>
      <c r="J8" s="11" t="s">
        <v>41</v>
      </c>
      <c r="K8" s="9"/>
      <c r="L8" s="17"/>
      <c r="M8" s="17"/>
      <c r="N8" s="17"/>
      <c r="O8" s="17"/>
      <c r="P8" s="17"/>
      <c r="Q8" s="17"/>
      <c r="R8" s="17"/>
    </row>
    <row r="9" spans="1:18" ht="15" customHeight="1" x14ac:dyDescent="0.35">
      <c r="A9" s="10">
        <v>8</v>
      </c>
      <c r="B9" s="10">
        <v>14</v>
      </c>
      <c r="C9" s="10">
        <v>8</v>
      </c>
      <c r="D9" s="10">
        <v>440</v>
      </c>
      <c r="E9" s="10">
        <v>215</v>
      </c>
      <c r="F9" s="10">
        <v>4312</v>
      </c>
      <c r="G9" s="10">
        <v>8.5</v>
      </c>
      <c r="H9" s="10">
        <v>70</v>
      </c>
      <c r="I9" s="10">
        <v>1</v>
      </c>
      <c r="J9" s="11" t="s">
        <v>42</v>
      </c>
      <c r="K9" s="9"/>
      <c r="L9" s="17"/>
      <c r="M9" s="17"/>
      <c r="N9" s="17"/>
      <c r="O9" s="17"/>
      <c r="P9" s="17"/>
      <c r="Q9" s="17"/>
      <c r="R9" s="17"/>
    </row>
    <row r="10" spans="1:18" x14ac:dyDescent="0.35">
      <c r="A10" s="10">
        <v>9</v>
      </c>
      <c r="B10" s="10">
        <v>14</v>
      </c>
      <c r="C10" s="10">
        <v>8</v>
      </c>
      <c r="D10" s="10">
        <v>455</v>
      </c>
      <c r="E10" s="10">
        <v>225</v>
      </c>
      <c r="F10" s="10">
        <v>4425</v>
      </c>
      <c r="G10" s="10">
        <v>10</v>
      </c>
      <c r="H10" s="10">
        <v>70</v>
      </c>
      <c r="I10" s="10">
        <v>1</v>
      </c>
      <c r="J10" s="11" t="s">
        <v>43</v>
      </c>
      <c r="K10" s="9"/>
      <c r="L10" s="17"/>
      <c r="M10" s="17"/>
      <c r="N10" s="17"/>
      <c r="O10" s="17"/>
      <c r="P10" s="17"/>
      <c r="Q10" s="17"/>
      <c r="R10" s="17"/>
    </row>
    <row r="11" spans="1:18" x14ac:dyDescent="0.35">
      <c r="A11" s="10">
        <v>10</v>
      </c>
      <c r="B11" s="10">
        <v>15</v>
      </c>
      <c r="C11" s="10">
        <v>8</v>
      </c>
      <c r="D11" s="10">
        <v>390</v>
      </c>
      <c r="E11" s="10">
        <v>190</v>
      </c>
      <c r="F11" s="10">
        <v>3850</v>
      </c>
      <c r="G11" s="10">
        <v>8.5</v>
      </c>
      <c r="H11" s="10">
        <v>70</v>
      </c>
      <c r="I11" s="10">
        <v>1</v>
      </c>
      <c r="J11" s="11" t="s">
        <v>44</v>
      </c>
      <c r="K11" s="9"/>
      <c r="L11" s="17"/>
      <c r="M11" s="17"/>
      <c r="N11" s="17"/>
      <c r="O11" s="17"/>
      <c r="P11" s="17"/>
      <c r="Q11" s="17"/>
      <c r="R11" s="17"/>
    </row>
    <row r="12" spans="1:18" x14ac:dyDescent="0.35">
      <c r="A12" s="10">
        <v>11</v>
      </c>
      <c r="B12" s="10" t="s">
        <v>45</v>
      </c>
      <c r="C12" s="10">
        <v>4</v>
      </c>
      <c r="D12" s="10">
        <v>133</v>
      </c>
      <c r="E12" s="10">
        <v>115</v>
      </c>
      <c r="F12" s="10">
        <v>3090</v>
      </c>
      <c r="G12" s="10">
        <v>17.5</v>
      </c>
      <c r="H12" s="10">
        <v>70</v>
      </c>
      <c r="I12" s="10">
        <v>2</v>
      </c>
      <c r="J12" s="11" t="s">
        <v>46</v>
      </c>
      <c r="K12" s="9"/>
      <c r="L12" s="17"/>
      <c r="M12" s="17"/>
      <c r="N12" s="17"/>
      <c r="O12" s="17"/>
      <c r="P12" s="17"/>
      <c r="Q12" s="17"/>
      <c r="R12" s="17"/>
    </row>
    <row r="13" spans="1:18" x14ac:dyDescent="0.35">
      <c r="A13" s="10">
        <v>12</v>
      </c>
      <c r="B13" s="10" t="s">
        <v>45</v>
      </c>
      <c r="C13" s="10">
        <v>8</v>
      </c>
      <c r="D13" s="10">
        <v>350</v>
      </c>
      <c r="E13" s="10">
        <v>165</v>
      </c>
      <c r="F13" s="10">
        <v>4142</v>
      </c>
      <c r="G13" s="10">
        <v>11.5</v>
      </c>
      <c r="H13" s="10">
        <v>70</v>
      </c>
      <c r="I13" s="10">
        <v>1</v>
      </c>
      <c r="J13" s="11" t="s">
        <v>47</v>
      </c>
      <c r="K13" s="9"/>
      <c r="L13" s="17"/>
      <c r="M13" s="17"/>
      <c r="N13" s="17"/>
      <c r="O13" s="17"/>
      <c r="P13" s="17"/>
      <c r="Q13" s="17"/>
      <c r="R13" s="17"/>
    </row>
    <row r="14" spans="1:18" ht="15" customHeight="1" x14ac:dyDescent="0.35">
      <c r="A14" s="10">
        <v>13</v>
      </c>
      <c r="B14" s="10" t="s">
        <v>45</v>
      </c>
      <c r="C14" s="10">
        <v>8</v>
      </c>
      <c r="D14" s="10">
        <v>351</v>
      </c>
      <c r="E14" s="10">
        <v>153</v>
      </c>
      <c r="F14" s="10">
        <v>4034</v>
      </c>
      <c r="G14" s="10">
        <v>11</v>
      </c>
      <c r="H14" s="10">
        <v>70</v>
      </c>
      <c r="I14" s="10">
        <v>1</v>
      </c>
      <c r="J14" s="11" t="s">
        <v>48</v>
      </c>
      <c r="K14" s="9"/>
      <c r="L14" s="17"/>
      <c r="M14" s="17"/>
      <c r="N14" s="17"/>
      <c r="O14" s="17"/>
      <c r="P14" s="17"/>
      <c r="Q14" s="17"/>
      <c r="R14" s="17"/>
    </row>
    <row r="15" spans="1:18" x14ac:dyDescent="0.35">
      <c r="A15" s="10">
        <v>14</v>
      </c>
      <c r="B15" s="10" t="s">
        <v>45</v>
      </c>
      <c r="C15" s="10">
        <v>8</v>
      </c>
      <c r="D15" s="10">
        <v>383</v>
      </c>
      <c r="E15" s="10">
        <v>175</v>
      </c>
      <c r="F15" s="10">
        <v>4166</v>
      </c>
      <c r="G15" s="10">
        <v>10.5</v>
      </c>
      <c r="H15" s="10">
        <v>70</v>
      </c>
      <c r="I15" s="10">
        <v>1</v>
      </c>
      <c r="J15" s="11" t="s">
        <v>49</v>
      </c>
      <c r="K15" s="9"/>
      <c r="L15" s="17"/>
      <c r="M15" s="17"/>
      <c r="N15" s="17"/>
      <c r="O15" s="17"/>
      <c r="P15" s="17"/>
      <c r="Q15" s="17"/>
      <c r="R15" s="17"/>
    </row>
    <row r="16" spans="1:18" x14ac:dyDescent="0.35">
      <c r="A16" s="10">
        <v>15</v>
      </c>
      <c r="B16" s="10" t="s">
        <v>45</v>
      </c>
      <c r="C16" s="10">
        <v>8</v>
      </c>
      <c r="D16" s="10">
        <v>360</v>
      </c>
      <c r="E16" s="10">
        <v>175</v>
      </c>
      <c r="F16" s="10">
        <v>3850</v>
      </c>
      <c r="G16" s="10">
        <v>11</v>
      </c>
      <c r="H16" s="10">
        <v>70</v>
      </c>
      <c r="I16" s="10">
        <v>1</v>
      </c>
      <c r="J16" s="11" t="s">
        <v>50</v>
      </c>
      <c r="K16" s="9"/>
      <c r="L16" s="17"/>
      <c r="M16" s="17"/>
      <c r="N16" s="17"/>
      <c r="O16" s="17"/>
      <c r="P16" s="17"/>
      <c r="Q16" s="17"/>
      <c r="R16" s="17"/>
    </row>
    <row r="17" spans="1:18" x14ac:dyDescent="0.35">
      <c r="A17" s="10">
        <v>16</v>
      </c>
      <c r="B17" s="10">
        <v>15</v>
      </c>
      <c r="C17" s="10">
        <v>8</v>
      </c>
      <c r="D17" s="10">
        <v>383</v>
      </c>
      <c r="E17" s="10">
        <v>170</v>
      </c>
      <c r="F17" s="10">
        <v>3563</v>
      </c>
      <c r="G17" s="10">
        <v>10</v>
      </c>
      <c r="H17" s="10">
        <v>70</v>
      </c>
      <c r="I17" s="10">
        <v>1</v>
      </c>
      <c r="J17" s="11" t="s">
        <v>51</v>
      </c>
      <c r="K17" s="9"/>
      <c r="L17" s="7"/>
      <c r="M17" s="7"/>
      <c r="N17" s="7"/>
      <c r="O17" s="7"/>
      <c r="P17" s="7"/>
      <c r="Q17" s="7"/>
      <c r="R17" s="7"/>
    </row>
    <row r="18" spans="1:18" ht="15" customHeight="1" x14ac:dyDescent="0.35">
      <c r="A18" s="10">
        <v>17</v>
      </c>
      <c r="B18" s="10">
        <v>14</v>
      </c>
      <c r="C18" s="10">
        <v>8</v>
      </c>
      <c r="D18" s="10">
        <v>340</v>
      </c>
      <c r="E18" s="10">
        <v>160</v>
      </c>
      <c r="F18" s="10">
        <v>3609</v>
      </c>
      <c r="G18" s="10">
        <v>8</v>
      </c>
      <c r="H18" s="10">
        <v>70</v>
      </c>
      <c r="I18" s="10">
        <v>1</v>
      </c>
      <c r="J18" s="11" t="s">
        <v>52</v>
      </c>
      <c r="K18" s="9"/>
      <c r="L18" s="17" t="s">
        <v>53</v>
      </c>
      <c r="M18" s="17"/>
      <c r="N18" s="17"/>
      <c r="O18" s="17"/>
      <c r="P18" s="17"/>
      <c r="Q18" s="17"/>
      <c r="R18" s="17"/>
    </row>
    <row r="19" spans="1:18" ht="15" customHeight="1" x14ac:dyDescent="0.35">
      <c r="A19" s="10">
        <v>18</v>
      </c>
      <c r="B19" s="10" t="s">
        <v>45</v>
      </c>
      <c r="C19" s="10">
        <v>8</v>
      </c>
      <c r="D19" s="10">
        <v>302</v>
      </c>
      <c r="E19" s="10">
        <v>140</v>
      </c>
      <c r="F19" s="10">
        <v>3353</v>
      </c>
      <c r="G19" s="10">
        <v>8</v>
      </c>
      <c r="H19" s="10">
        <v>70</v>
      </c>
      <c r="I19" s="10">
        <v>1</v>
      </c>
      <c r="J19" s="11" t="s">
        <v>54</v>
      </c>
      <c r="K19" s="9"/>
      <c r="L19" s="17"/>
      <c r="M19" s="17"/>
      <c r="N19" s="17"/>
      <c r="O19" s="17"/>
      <c r="P19" s="17"/>
      <c r="Q19" s="17"/>
      <c r="R19" s="17"/>
    </row>
    <row r="20" spans="1:18" x14ac:dyDescent="0.35">
      <c r="A20" s="10">
        <v>19</v>
      </c>
      <c r="B20" s="10">
        <v>15</v>
      </c>
      <c r="C20" s="10">
        <v>8</v>
      </c>
      <c r="D20" s="10">
        <v>400</v>
      </c>
      <c r="E20" s="10">
        <v>150</v>
      </c>
      <c r="F20" s="10">
        <v>3761</v>
      </c>
      <c r="G20" s="10">
        <v>9.5</v>
      </c>
      <c r="H20" s="10">
        <v>70</v>
      </c>
      <c r="I20" s="10">
        <v>1</v>
      </c>
      <c r="J20" s="11" t="s">
        <v>55</v>
      </c>
      <c r="K20" s="9"/>
      <c r="L20" s="17"/>
      <c r="M20" s="17"/>
      <c r="N20" s="17"/>
      <c r="O20" s="17"/>
      <c r="P20" s="17"/>
      <c r="Q20" s="17"/>
      <c r="R20" s="17"/>
    </row>
    <row r="21" spans="1:18" x14ac:dyDescent="0.35">
      <c r="A21" s="10">
        <v>20</v>
      </c>
      <c r="B21" s="10">
        <v>14</v>
      </c>
      <c r="C21" s="10">
        <v>8</v>
      </c>
      <c r="D21" s="10">
        <v>455</v>
      </c>
      <c r="E21" s="10">
        <v>225</v>
      </c>
      <c r="F21" s="10">
        <v>3086</v>
      </c>
      <c r="G21" s="10">
        <v>10</v>
      </c>
      <c r="H21" s="10">
        <v>70</v>
      </c>
      <c r="I21" s="10">
        <v>1</v>
      </c>
      <c r="J21" s="11" t="s">
        <v>56</v>
      </c>
      <c r="K21" s="9"/>
      <c r="L21" s="17"/>
      <c r="M21" s="17"/>
      <c r="N21" s="17"/>
      <c r="O21" s="17"/>
      <c r="P21" s="17"/>
      <c r="Q21" s="17"/>
      <c r="R21" s="17"/>
    </row>
    <row r="22" spans="1:18" ht="15" customHeight="1" x14ac:dyDescent="0.35">
      <c r="A22" s="10">
        <v>21</v>
      </c>
      <c r="B22" s="10">
        <v>24</v>
      </c>
      <c r="C22" s="10">
        <v>4</v>
      </c>
      <c r="D22" s="10">
        <v>113</v>
      </c>
      <c r="E22" s="10">
        <v>95</v>
      </c>
      <c r="F22" s="10">
        <v>2372</v>
      </c>
      <c r="G22" s="10">
        <v>15</v>
      </c>
      <c r="H22" s="10">
        <v>70</v>
      </c>
      <c r="I22" s="10">
        <v>3</v>
      </c>
      <c r="J22" s="11" t="s">
        <v>57</v>
      </c>
      <c r="K22" s="9"/>
      <c r="L22" s="17"/>
      <c r="M22" s="17"/>
      <c r="N22" s="17"/>
      <c r="O22" s="17"/>
      <c r="P22" s="17"/>
      <c r="Q22" s="17"/>
      <c r="R22" s="17"/>
    </row>
    <row r="23" spans="1:18" x14ac:dyDescent="0.35">
      <c r="A23" s="10">
        <v>22</v>
      </c>
      <c r="B23" s="10">
        <v>22</v>
      </c>
      <c r="C23" s="10">
        <v>6</v>
      </c>
      <c r="D23" s="10">
        <v>198</v>
      </c>
      <c r="E23" s="10">
        <v>95</v>
      </c>
      <c r="F23" s="10">
        <v>2833</v>
      </c>
      <c r="G23" s="10">
        <v>15.5</v>
      </c>
      <c r="H23" s="10">
        <v>70</v>
      </c>
      <c r="I23" s="10">
        <v>1</v>
      </c>
      <c r="J23" s="11" t="s">
        <v>58</v>
      </c>
      <c r="K23" s="9"/>
      <c r="L23" s="17"/>
      <c r="M23" s="17"/>
      <c r="N23" s="17"/>
      <c r="O23" s="17"/>
      <c r="P23" s="17"/>
      <c r="Q23" s="17"/>
      <c r="R23" s="17"/>
    </row>
    <row r="24" spans="1:18" ht="15" customHeight="1" x14ac:dyDescent="0.35">
      <c r="A24" s="10">
        <v>23</v>
      </c>
      <c r="B24" s="10">
        <v>18</v>
      </c>
      <c r="C24" s="10">
        <v>6</v>
      </c>
      <c r="D24" s="10">
        <v>199</v>
      </c>
      <c r="E24" s="10">
        <v>97</v>
      </c>
      <c r="F24" s="10">
        <v>2774</v>
      </c>
      <c r="G24" s="10">
        <v>15.5</v>
      </c>
      <c r="H24" s="10">
        <v>70</v>
      </c>
      <c r="I24" s="10">
        <v>1</v>
      </c>
      <c r="J24" s="11" t="s">
        <v>59</v>
      </c>
      <c r="K24" s="9"/>
      <c r="L24" s="7"/>
      <c r="M24" s="7"/>
      <c r="N24" s="7"/>
      <c r="O24" s="7"/>
      <c r="P24" s="7"/>
      <c r="Q24" s="7"/>
      <c r="R24" s="7"/>
    </row>
    <row r="25" spans="1:18" ht="15" customHeight="1" x14ac:dyDescent="0.35">
      <c r="A25" s="10">
        <v>24</v>
      </c>
      <c r="B25" s="10">
        <v>21</v>
      </c>
      <c r="C25" s="10">
        <v>6</v>
      </c>
      <c r="D25" s="10">
        <v>200</v>
      </c>
      <c r="E25" s="10">
        <v>85</v>
      </c>
      <c r="F25" s="10">
        <v>2587</v>
      </c>
      <c r="G25" s="10">
        <v>16</v>
      </c>
      <c r="H25" s="10">
        <v>70</v>
      </c>
      <c r="I25" s="10">
        <v>1</v>
      </c>
      <c r="J25" s="11" t="s">
        <v>60</v>
      </c>
      <c r="K25" s="9"/>
      <c r="L25" s="17" t="s">
        <v>61</v>
      </c>
      <c r="M25" s="17"/>
      <c r="N25" s="17"/>
      <c r="O25" s="17"/>
      <c r="P25" s="17"/>
      <c r="Q25" s="17"/>
      <c r="R25" s="17"/>
    </row>
    <row r="26" spans="1:18" x14ac:dyDescent="0.35">
      <c r="A26" s="10">
        <v>25</v>
      </c>
      <c r="B26" s="10">
        <v>27</v>
      </c>
      <c r="C26" s="10">
        <v>4</v>
      </c>
      <c r="D26" s="10">
        <v>97</v>
      </c>
      <c r="E26" s="10">
        <v>88</v>
      </c>
      <c r="F26" s="10">
        <v>2130</v>
      </c>
      <c r="G26" s="10">
        <v>14.5</v>
      </c>
      <c r="H26" s="10">
        <v>70</v>
      </c>
      <c r="I26" s="10">
        <v>3</v>
      </c>
      <c r="J26" s="11" t="s">
        <v>62</v>
      </c>
      <c r="K26" s="9"/>
      <c r="L26" s="17"/>
      <c r="M26" s="17"/>
      <c r="N26" s="17"/>
      <c r="O26" s="17"/>
      <c r="P26" s="17"/>
      <c r="Q26" s="17"/>
      <c r="R26" s="17"/>
    </row>
    <row r="27" spans="1:18" x14ac:dyDescent="0.35">
      <c r="A27" s="10">
        <v>26</v>
      </c>
      <c r="B27" s="10">
        <v>26</v>
      </c>
      <c r="C27" s="10">
        <v>4</v>
      </c>
      <c r="D27" s="10">
        <v>97</v>
      </c>
      <c r="E27" s="10">
        <v>46</v>
      </c>
      <c r="F27" s="10">
        <v>1835</v>
      </c>
      <c r="G27" s="10">
        <v>20.5</v>
      </c>
      <c r="H27" s="10">
        <v>70</v>
      </c>
      <c r="I27" s="10">
        <v>2</v>
      </c>
      <c r="J27" s="11" t="s">
        <v>63</v>
      </c>
      <c r="K27" s="9"/>
      <c r="L27" s="7"/>
      <c r="M27" s="7"/>
      <c r="N27" s="7"/>
      <c r="O27" s="7"/>
      <c r="P27" s="7"/>
      <c r="Q27" s="7"/>
      <c r="R27" s="7"/>
    </row>
    <row r="28" spans="1:18" ht="15" customHeight="1" x14ac:dyDescent="0.35">
      <c r="A28" s="10">
        <v>27</v>
      </c>
      <c r="B28" s="10">
        <v>25</v>
      </c>
      <c r="C28" s="10">
        <v>4</v>
      </c>
      <c r="D28" s="10">
        <v>110</v>
      </c>
      <c r="E28" s="10">
        <v>87</v>
      </c>
      <c r="F28" s="10">
        <v>2672</v>
      </c>
      <c r="G28" s="10">
        <v>17.5</v>
      </c>
      <c r="H28" s="10">
        <v>70</v>
      </c>
      <c r="I28" s="10">
        <v>2</v>
      </c>
      <c r="J28" s="11" t="s">
        <v>64</v>
      </c>
      <c r="K28" s="9"/>
      <c r="L28" s="17" t="s">
        <v>65</v>
      </c>
      <c r="M28" s="17"/>
      <c r="N28" s="17"/>
      <c r="O28" s="17"/>
      <c r="P28" s="17"/>
      <c r="Q28" s="17"/>
      <c r="R28" s="17"/>
    </row>
    <row r="29" spans="1:18" x14ac:dyDescent="0.35">
      <c r="A29" s="10">
        <v>28</v>
      </c>
      <c r="B29" s="10">
        <v>24</v>
      </c>
      <c r="C29" s="10">
        <v>4</v>
      </c>
      <c r="D29" s="10">
        <v>107</v>
      </c>
      <c r="E29" s="10">
        <v>90</v>
      </c>
      <c r="F29" s="10">
        <v>2430</v>
      </c>
      <c r="G29" s="10">
        <v>14.5</v>
      </c>
      <c r="H29" s="10">
        <v>70</v>
      </c>
      <c r="I29" s="10">
        <v>2</v>
      </c>
      <c r="J29" s="11" t="s">
        <v>66</v>
      </c>
      <c r="K29" s="9"/>
      <c r="L29" s="17"/>
      <c r="M29" s="17"/>
      <c r="N29" s="17"/>
      <c r="O29" s="17"/>
      <c r="P29" s="17"/>
      <c r="Q29" s="17"/>
      <c r="R29" s="17"/>
    </row>
    <row r="30" spans="1:18" ht="15" customHeight="1" x14ac:dyDescent="0.35">
      <c r="A30" s="10">
        <v>29</v>
      </c>
      <c r="B30" s="10">
        <v>25</v>
      </c>
      <c r="C30" s="10">
        <v>4</v>
      </c>
      <c r="D30" s="10">
        <v>104</v>
      </c>
      <c r="E30" s="10">
        <v>95</v>
      </c>
      <c r="F30" s="10">
        <v>2375</v>
      </c>
      <c r="G30" s="10">
        <v>17.5</v>
      </c>
      <c r="H30" s="10">
        <v>70</v>
      </c>
      <c r="I30" s="10">
        <v>2</v>
      </c>
      <c r="J30" s="11" t="s">
        <v>67</v>
      </c>
      <c r="K30" s="9"/>
      <c r="L30" s="17"/>
      <c r="M30" s="17"/>
      <c r="N30" s="17"/>
      <c r="O30" s="17"/>
      <c r="P30" s="17"/>
      <c r="Q30" s="17"/>
      <c r="R30" s="17"/>
    </row>
    <row r="31" spans="1:18" x14ac:dyDescent="0.35">
      <c r="A31" s="10">
        <v>30</v>
      </c>
      <c r="B31" s="10">
        <v>26</v>
      </c>
      <c r="C31" s="10">
        <v>4</v>
      </c>
      <c r="D31" s="10">
        <v>121</v>
      </c>
      <c r="E31" s="10">
        <v>113</v>
      </c>
      <c r="F31" s="10">
        <v>2234</v>
      </c>
      <c r="G31" s="10">
        <v>12.5</v>
      </c>
      <c r="H31" s="10">
        <v>70</v>
      </c>
      <c r="I31" s="10">
        <v>2</v>
      </c>
      <c r="J31" s="11" t="s">
        <v>68</v>
      </c>
      <c r="K31" s="9"/>
    </row>
    <row r="32" spans="1:18" ht="15" customHeight="1" x14ac:dyDescent="0.35">
      <c r="A32" s="10">
        <v>31</v>
      </c>
      <c r="B32" s="10">
        <v>21</v>
      </c>
      <c r="C32" s="10">
        <v>6</v>
      </c>
      <c r="D32" s="10">
        <v>199</v>
      </c>
      <c r="E32" s="10">
        <v>90</v>
      </c>
      <c r="F32" s="10">
        <v>2648</v>
      </c>
      <c r="G32" s="10">
        <v>15</v>
      </c>
      <c r="H32" s="10">
        <v>70</v>
      </c>
      <c r="I32" s="10">
        <v>1</v>
      </c>
      <c r="J32" s="11" t="s">
        <v>69</v>
      </c>
      <c r="K32" s="9"/>
    </row>
    <row r="33" spans="1:18" x14ac:dyDescent="0.35">
      <c r="A33" s="10">
        <v>32</v>
      </c>
      <c r="B33" s="10">
        <v>10</v>
      </c>
      <c r="C33" s="10">
        <v>8</v>
      </c>
      <c r="D33" s="10">
        <v>360</v>
      </c>
      <c r="E33" s="10">
        <v>215</v>
      </c>
      <c r="F33" s="10">
        <v>4615</v>
      </c>
      <c r="G33" s="10">
        <v>14</v>
      </c>
      <c r="H33" s="10">
        <v>70</v>
      </c>
      <c r="I33" s="10">
        <v>1</v>
      </c>
      <c r="J33" s="11" t="s">
        <v>70</v>
      </c>
      <c r="K33" s="9"/>
    </row>
    <row r="34" spans="1:18" x14ac:dyDescent="0.35">
      <c r="A34" s="10">
        <v>33</v>
      </c>
      <c r="B34" s="10">
        <v>10</v>
      </c>
      <c r="C34" s="10">
        <v>8</v>
      </c>
      <c r="D34" s="10">
        <v>307</v>
      </c>
      <c r="E34" s="10">
        <v>200</v>
      </c>
      <c r="F34" s="10">
        <v>4376</v>
      </c>
      <c r="G34" s="10">
        <v>15</v>
      </c>
      <c r="H34" s="10">
        <v>70</v>
      </c>
      <c r="I34" s="10">
        <v>1</v>
      </c>
      <c r="J34" s="11" t="s">
        <v>71</v>
      </c>
      <c r="K34" s="9"/>
    </row>
    <row r="35" spans="1:18" ht="15" customHeight="1" x14ac:dyDescent="0.35">
      <c r="A35" s="10">
        <v>34</v>
      </c>
      <c r="B35" s="10">
        <v>11</v>
      </c>
      <c r="C35" s="10">
        <v>8</v>
      </c>
      <c r="D35" s="10">
        <v>318</v>
      </c>
      <c r="E35" s="10">
        <v>210</v>
      </c>
      <c r="F35" s="10">
        <v>4382</v>
      </c>
      <c r="G35" s="10">
        <v>13.5</v>
      </c>
      <c r="H35" s="10">
        <v>70</v>
      </c>
      <c r="I35" s="10">
        <v>1</v>
      </c>
      <c r="J35" s="11" t="s">
        <v>72</v>
      </c>
      <c r="K35" s="9"/>
    </row>
    <row r="36" spans="1:18" x14ac:dyDescent="0.35">
      <c r="A36" s="10">
        <v>35</v>
      </c>
      <c r="B36" s="10">
        <v>9</v>
      </c>
      <c r="C36" s="10">
        <v>8</v>
      </c>
      <c r="D36" s="10">
        <v>304</v>
      </c>
      <c r="E36" s="10">
        <v>193</v>
      </c>
      <c r="F36" s="10">
        <v>4732</v>
      </c>
      <c r="G36" s="10">
        <v>18.5</v>
      </c>
      <c r="H36" s="10">
        <v>70</v>
      </c>
      <c r="I36" s="10">
        <v>1</v>
      </c>
      <c r="J36" s="11" t="s">
        <v>73</v>
      </c>
      <c r="K36" s="9"/>
    </row>
    <row r="37" spans="1:18" x14ac:dyDescent="0.35">
      <c r="A37" s="10">
        <v>36</v>
      </c>
      <c r="B37" s="10">
        <v>27</v>
      </c>
      <c r="C37" s="10">
        <v>4</v>
      </c>
      <c r="D37" s="10">
        <v>97</v>
      </c>
      <c r="E37" s="10">
        <v>88</v>
      </c>
      <c r="F37" s="10">
        <v>2130</v>
      </c>
      <c r="G37" s="10">
        <v>14.5</v>
      </c>
      <c r="H37" s="10">
        <v>71</v>
      </c>
      <c r="I37" s="10">
        <v>3</v>
      </c>
      <c r="J37" s="11" t="s">
        <v>62</v>
      </c>
      <c r="K37" s="9"/>
    </row>
    <row r="38" spans="1:18" x14ac:dyDescent="0.35">
      <c r="A38" s="10">
        <v>37</v>
      </c>
      <c r="B38" s="10">
        <v>28</v>
      </c>
      <c r="C38" s="10">
        <v>4</v>
      </c>
      <c r="D38" s="10">
        <v>140</v>
      </c>
      <c r="E38" s="10">
        <v>90</v>
      </c>
      <c r="F38" s="10">
        <v>2264</v>
      </c>
      <c r="G38" s="10">
        <v>15.5</v>
      </c>
      <c r="H38" s="10">
        <v>71</v>
      </c>
      <c r="I38" s="10">
        <v>1</v>
      </c>
      <c r="J38" s="11" t="s">
        <v>74</v>
      </c>
      <c r="K38" s="9"/>
    </row>
    <row r="39" spans="1:18" x14ac:dyDescent="0.35">
      <c r="A39" s="10">
        <v>38</v>
      </c>
      <c r="B39" s="10">
        <v>25</v>
      </c>
      <c r="C39" s="10">
        <v>4</v>
      </c>
      <c r="D39" s="10">
        <v>113</v>
      </c>
      <c r="E39" s="10">
        <v>95</v>
      </c>
      <c r="F39" s="10">
        <v>2228</v>
      </c>
      <c r="G39" s="10">
        <v>14</v>
      </c>
      <c r="H39" s="10">
        <v>71</v>
      </c>
      <c r="I39" s="10">
        <v>3</v>
      </c>
      <c r="J39" s="11" t="s">
        <v>75</v>
      </c>
      <c r="K39" s="9"/>
    </row>
    <row r="40" spans="1:18" x14ac:dyDescent="0.35">
      <c r="A40" s="10">
        <v>39</v>
      </c>
      <c r="B40" s="10">
        <v>25</v>
      </c>
      <c r="C40" s="10">
        <v>4</v>
      </c>
      <c r="D40" s="10">
        <v>98</v>
      </c>
      <c r="E40" s="10" t="s">
        <v>45</v>
      </c>
      <c r="F40" s="10">
        <v>2046</v>
      </c>
      <c r="G40" s="10">
        <v>19</v>
      </c>
      <c r="H40" s="10">
        <v>71</v>
      </c>
      <c r="I40" s="10">
        <v>1</v>
      </c>
      <c r="J40" s="11" t="s">
        <v>76</v>
      </c>
      <c r="K40" s="9"/>
    </row>
    <row r="41" spans="1:18" x14ac:dyDescent="0.35">
      <c r="A41" s="10">
        <v>40</v>
      </c>
      <c r="B41" s="10" t="s">
        <v>45</v>
      </c>
      <c r="C41" s="10">
        <v>4</v>
      </c>
      <c r="D41" s="10">
        <v>97</v>
      </c>
      <c r="E41" s="10">
        <v>48</v>
      </c>
      <c r="F41" s="10">
        <v>1978</v>
      </c>
      <c r="G41" s="10">
        <v>20</v>
      </c>
      <c r="H41" s="10">
        <v>71</v>
      </c>
      <c r="I41" s="10">
        <v>2</v>
      </c>
      <c r="J41" s="11" t="s">
        <v>77</v>
      </c>
      <c r="K41" s="9"/>
    </row>
    <row r="42" spans="1:18" x14ac:dyDescent="0.35">
      <c r="A42" s="10">
        <v>41</v>
      </c>
      <c r="B42" s="10">
        <v>19</v>
      </c>
      <c r="C42" s="10">
        <v>6</v>
      </c>
      <c r="D42" s="10">
        <v>232</v>
      </c>
      <c r="E42" s="10">
        <v>100</v>
      </c>
      <c r="F42" s="10">
        <v>2634</v>
      </c>
      <c r="G42" s="10">
        <v>13</v>
      </c>
      <c r="H42" s="10">
        <v>71</v>
      </c>
      <c r="I42" s="10">
        <v>1</v>
      </c>
      <c r="J42" s="11" t="s">
        <v>69</v>
      </c>
      <c r="K42" s="9"/>
    </row>
    <row r="43" spans="1:18" x14ac:dyDescent="0.35">
      <c r="A43" s="10">
        <v>42</v>
      </c>
      <c r="B43" s="10">
        <v>16</v>
      </c>
      <c r="C43" s="10">
        <v>6</v>
      </c>
      <c r="D43" s="10">
        <v>225</v>
      </c>
      <c r="E43" s="10">
        <v>105</v>
      </c>
      <c r="F43" s="10">
        <v>3439</v>
      </c>
      <c r="G43" s="10">
        <v>15.5</v>
      </c>
      <c r="H43" s="10">
        <v>71</v>
      </c>
      <c r="I43" s="10">
        <v>1</v>
      </c>
      <c r="J43" s="11" t="s">
        <v>78</v>
      </c>
      <c r="K43" s="9"/>
    </row>
    <row r="44" spans="1:18" x14ac:dyDescent="0.35">
      <c r="A44" s="10">
        <v>43</v>
      </c>
      <c r="B44" s="10">
        <v>17</v>
      </c>
      <c r="C44" s="10">
        <v>6</v>
      </c>
      <c r="D44" s="10">
        <v>250</v>
      </c>
      <c r="E44" s="10">
        <v>100</v>
      </c>
      <c r="F44" s="10">
        <v>3329</v>
      </c>
      <c r="G44" s="10">
        <v>15.5</v>
      </c>
      <c r="H44" s="10">
        <v>71</v>
      </c>
      <c r="I44" s="10">
        <v>1</v>
      </c>
      <c r="J44" s="11" t="s">
        <v>35</v>
      </c>
      <c r="K44" s="9"/>
    </row>
    <row r="45" spans="1:18" x14ac:dyDescent="0.35">
      <c r="A45" s="10">
        <v>44</v>
      </c>
      <c r="B45" s="10">
        <v>19</v>
      </c>
      <c r="C45" s="10">
        <v>6</v>
      </c>
      <c r="D45" s="10">
        <v>250</v>
      </c>
      <c r="E45" s="10">
        <v>88</v>
      </c>
      <c r="F45" s="10">
        <v>3302</v>
      </c>
      <c r="G45" s="10">
        <v>15.5</v>
      </c>
      <c r="H45" s="10">
        <v>71</v>
      </c>
      <c r="I45" s="10">
        <v>1</v>
      </c>
      <c r="J45" s="11" t="s">
        <v>79</v>
      </c>
      <c r="K45" s="9"/>
    </row>
    <row r="46" spans="1:18" x14ac:dyDescent="0.35">
      <c r="A46" s="10">
        <v>45</v>
      </c>
      <c r="B46" s="10">
        <v>18</v>
      </c>
      <c r="C46" s="10">
        <v>6</v>
      </c>
      <c r="D46" s="10">
        <v>232</v>
      </c>
      <c r="E46" s="10">
        <v>100</v>
      </c>
      <c r="F46" s="10">
        <v>3288</v>
      </c>
      <c r="G46" s="10">
        <v>15.5</v>
      </c>
      <c r="H46" s="10">
        <v>71</v>
      </c>
      <c r="I46" s="10">
        <v>1</v>
      </c>
      <c r="J46" s="11" t="s">
        <v>80</v>
      </c>
      <c r="K46" s="9"/>
    </row>
    <row r="47" spans="1:18" x14ac:dyDescent="0.35">
      <c r="A47" s="10">
        <v>46</v>
      </c>
      <c r="B47" s="10">
        <v>14</v>
      </c>
      <c r="C47" s="10">
        <v>8</v>
      </c>
      <c r="D47" s="10">
        <v>350</v>
      </c>
      <c r="E47" s="10">
        <v>165</v>
      </c>
      <c r="F47" s="10">
        <v>4209</v>
      </c>
      <c r="G47" s="10">
        <v>12</v>
      </c>
      <c r="H47" s="10">
        <v>71</v>
      </c>
      <c r="I47" s="10">
        <v>1</v>
      </c>
      <c r="J47" s="11" t="s">
        <v>41</v>
      </c>
      <c r="K47" s="9"/>
      <c r="L47" s="7"/>
      <c r="M47" s="7"/>
      <c r="N47" s="7"/>
      <c r="O47" s="7"/>
      <c r="P47" s="7"/>
      <c r="Q47" s="7"/>
      <c r="R47" s="7"/>
    </row>
    <row r="48" spans="1:18" x14ac:dyDescent="0.35">
      <c r="A48" s="10">
        <v>47</v>
      </c>
      <c r="B48" s="10">
        <v>14</v>
      </c>
      <c r="C48" s="10">
        <v>8</v>
      </c>
      <c r="D48" s="10">
        <v>400</v>
      </c>
      <c r="E48" s="10">
        <v>175</v>
      </c>
      <c r="F48" s="10">
        <v>4464</v>
      </c>
      <c r="G48" s="10">
        <v>11.5</v>
      </c>
      <c r="H48" s="10">
        <v>71</v>
      </c>
      <c r="I48" s="10">
        <v>1</v>
      </c>
      <c r="J48" s="11" t="s">
        <v>81</v>
      </c>
      <c r="K48" s="9"/>
      <c r="L48" s="7"/>
      <c r="M48" s="7"/>
      <c r="N48" s="7"/>
      <c r="O48" s="7"/>
      <c r="P48" s="7"/>
      <c r="Q48" s="7"/>
      <c r="R48" s="7"/>
    </row>
    <row r="49" spans="1:18" x14ac:dyDescent="0.35">
      <c r="A49" s="10">
        <v>48</v>
      </c>
      <c r="B49" s="10">
        <v>14</v>
      </c>
      <c r="C49" s="10">
        <v>8</v>
      </c>
      <c r="D49" s="10">
        <v>351</v>
      </c>
      <c r="E49" s="10">
        <v>153</v>
      </c>
      <c r="F49" s="10">
        <v>4154</v>
      </c>
      <c r="G49" s="10">
        <v>13.5</v>
      </c>
      <c r="H49" s="10">
        <v>71</v>
      </c>
      <c r="I49" s="10">
        <v>1</v>
      </c>
      <c r="J49" s="11" t="s">
        <v>40</v>
      </c>
      <c r="K49" s="9"/>
      <c r="L49" s="7"/>
      <c r="M49" s="7"/>
      <c r="N49" s="7"/>
      <c r="O49" s="7"/>
      <c r="P49" s="7"/>
      <c r="Q49" s="7"/>
      <c r="R49" s="7"/>
    </row>
    <row r="50" spans="1:18" x14ac:dyDescent="0.35">
      <c r="A50" s="10">
        <v>49</v>
      </c>
      <c r="B50" s="10">
        <v>14</v>
      </c>
      <c r="C50" s="10">
        <v>8</v>
      </c>
      <c r="D50" s="10">
        <v>318</v>
      </c>
      <c r="E50" s="10">
        <v>150</v>
      </c>
      <c r="F50" s="10">
        <v>4096</v>
      </c>
      <c r="G50" s="10">
        <v>13</v>
      </c>
      <c r="H50" s="10">
        <v>71</v>
      </c>
      <c r="I50" s="10">
        <v>1</v>
      </c>
      <c r="J50" s="11" t="s">
        <v>42</v>
      </c>
      <c r="K50" s="9"/>
      <c r="L50" s="7"/>
      <c r="M50" s="7"/>
      <c r="N50" s="7"/>
      <c r="O50" s="7"/>
      <c r="P50" s="7"/>
      <c r="Q50" s="7"/>
      <c r="R50" s="7"/>
    </row>
    <row r="51" spans="1:18" x14ac:dyDescent="0.35">
      <c r="A51" s="10">
        <v>50</v>
      </c>
      <c r="B51" s="10">
        <v>12</v>
      </c>
      <c r="C51" s="10">
        <v>8</v>
      </c>
      <c r="D51" s="10">
        <v>383</v>
      </c>
      <c r="E51" s="10">
        <v>180</v>
      </c>
      <c r="F51" s="10">
        <v>4955</v>
      </c>
      <c r="G51" s="10">
        <v>11.5</v>
      </c>
      <c r="H51" s="10">
        <v>71</v>
      </c>
      <c r="I51" s="10">
        <v>1</v>
      </c>
      <c r="J51" s="11" t="s">
        <v>82</v>
      </c>
      <c r="K51" s="9"/>
      <c r="L51" s="2"/>
      <c r="M51" s="2"/>
      <c r="N51" s="2"/>
      <c r="O51" s="2"/>
      <c r="P51" s="2"/>
      <c r="Q51" s="2"/>
      <c r="R51" s="2"/>
    </row>
    <row r="52" spans="1:18" x14ac:dyDescent="0.35">
      <c r="A52" s="10">
        <v>51</v>
      </c>
      <c r="B52" s="10">
        <v>13</v>
      </c>
      <c r="C52" s="10">
        <v>8</v>
      </c>
      <c r="D52" s="10">
        <v>400</v>
      </c>
      <c r="E52" s="10">
        <v>170</v>
      </c>
      <c r="F52" s="10">
        <v>4746</v>
      </c>
      <c r="G52" s="10">
        <v>12</v>
      </c>
      <c r="H52" s="10">
        <v>71</v>
      </c>
      <c r="I52" s="10">
        <v>1</v>
      </c>
      <c r="J52" s="11" t="s">
        <v>83</v>
      </c>
      <c r="K52" s="9"/>
      <c r="L52" s="2"/>
      <c r="M52" s="2"/>
      <c r="N52" s="2"/>
      <c r="O52" s="2"/>
      <c r="P52" s="2"/>
      <c r="Q52" s="2"/>
      <c r="R52" s="2"/>
    </row>
    <row r="53" spans="1:18" x14ac:dyDescent="0.35">
      <c r="A53" s="10">
        <v>52</v>
      </c>
      <c r="B53" s="10">
        <v>13</v>
      </c>
      <c r="C53" s="10">
        <v>8</v>
      </c>
      <c r="D53" s="10">
        <v>400</v>
      </c>
      <c r="E53" s="10">
        <v>175</v>
      </c>
      <c r="F53" s="10">
        <v>5140</v>
      </c>
      <c r="G53" s="10">
        <v>12</v>
      </c>
      <c r="H53" s="10">
        <v>71</v>
      </c>
      <c r="I53" s="10">
        <v>1</v>
      </c>
      <c r="J53" s="11" t="s">
        <v>84</v>
      </c>
      <c r="K53" s="9"/>
      <c r="L53" s="2"/>
      <c r="M53" s="2"/>
      <c r="N53" s="2"/>
      <c r="O53" s="2"/>
      <c r="P53" s="2"/>
      <c r="Q53" s="2"/>
      <c r="R53" s="2"/>
    </row>
    <row r="54" spans="1:18" x14ac:dyDescent="0.35">
      <c r="A54" s="10">
        <v>53</v>
      </c>
      <c r="B54" s="10">
        <v>18</v>
      </c>
      <c r="C54" s="10">
        <v>6</v>
      </c>
      <c r="D54" s="10">
        <v>258</v>
      </c>
      <c r="E54" s="10">
        <v>110</v>
      </c>
      <c r="F54" s="10">
        <v>2962</v>
      </c>
      <c r="G54" s="10">
        <v>13.5</v>
      </c>
      <c r="H54" s="10">
        <v>71</v>
      </c>
      <c r="I54" s="10">
        <v>1</v>
      </c>
      <c r="J54" s="11" t="s">
        <v>85</v>
      </c>
      <c r="K54" s="9"/>
      <c r="L54" s="2"/>
      <c r="M54" s="2"/>
      <c r="N54" s="2"/>
      <c r="O54" s="2"/>
      <c r="P54" s="2"/>
      <c r="Q54" s="2"/>
      <c r="R54" s="2"/>
    </row>
    <row r="55" spans="1:18" x14ac:dyDescent="0.35">
      <c r="A55" s="10">
        <v>54</v>
      </c>
      <c r="B55" s="10">
        <v>22</v>
      </c>
      <c r="C55" s="10">
        <v>4</v>
      </c>
      <c r="D55" s="10">
        <v>140</v>
      </c>
      <c r="E55" s="10">
        <v>72</v>
      </c>
      <c r="F55" s="10">
        <v>2408</v>
      </c>
      <c r="G55" s="10">
        <v>19</v>
      </c>
      <c r="H55" s="10">
        <v>71</v>
      </c>
      <c r="I55" s="10">
        <v>1</v>
      </c>
      <c r="J55" s="11" t="s">
        <v>86</v>
      </c>
      <c r="K55" s="9"/>
      <c r="L55" s="2"/>
      <c r="M55" s="2"/>
      <c r="N55" s="2"/>
      <c r="O55" s="2"/>
      <c r="P55" s="2"/>
      <c r="Q55" s="2"/>
      <c r="R55" s="2"/>
    </row>
    <row r="56" spans="1:18" x14ac:dyDescent="0.35">
      <c r="A56" s="10">
        <v>55</v>
      </c>
      <c r="B56" s="10">
        <v>19</v>
      </c>
      <c r="C56" s="10">
        <v>6</v>
      </c>
      <c r="D56" s="10">
        <v>250</v>
      </c>
      <c r="E56" s="10">
        <v>100</v>
      </c>
      <c r="F56" s="10">
        <v>3282</v>
      </c>
      <c r="G56" s="10">
        <v>15</v>
      </c>
      <c r="H56" s="10">
        <v>71</v>
      </c>
      <c r="I56" s="10">
        <v>1</v>
      </c>
      <c r="J56" s="11" t="s">
        <v>87</v>
      </c>
      <c r="K56" s="9"/>
      <c r="L56" s="2"/>
      <c r="M56" s="2"/>
      <c r="N56" s="2"/>
      <c r="O56" s="2"/>
      <c r="P56" s="2"/>
      <c r="Q56" s="2"/>
      <c r="R56" s="2"/>
    </row>
    <row r="57" spans="1:18" x14ac:dyDescent="0.35">
      <c r="A57" s="10">
        <v>56</v>
      </c>
      <c r="B57" s="10">
        <v>18</v>
      </c>
      <c r="C57" s="10">
        <v>6</v>
      </c>
      <c r="D57" s="10">
        <v>250</v>
      </c>
      <c r="E57" s="10">
        <v>88</v>
      </c>
      <c r="F57" s="10">
        <v>3139</v>
      </c>
      <c r="G57" s="10">
        <v>14.5</v>
      </c>
      <c r="H57" s="10">
        <v>71</v>
      </c>
      <c r="I57" s="10">
        <v>1</v>
      </c>
      <c r="J57" s="11" t="s">
        <v>88</v>
      </c>
      <c r="K57" s="9"/>
      <c r="L57" s="7"/>
      <c r="M57" s="7"/>
      <c r="N57" s="7"/>
      <c r="O57" s="7"/>
      <c r="P57" s="7"/>
      <c r="Q57" s="7"/>
      <c r="R57" s="7"/>
    </row>
    <row r="58" spans="1:18" x14ac:dyDescent="0.35">
      <c r="A58" s="10">
        <v>57</v>
      </c>
      <c r="B58" s="10">
        <v>23</v>
      </c>
      <c r="C58" s="10">
        <v>4</v>
      </c>
      <c r="D58" s="10">
        <v>122</v>
      </c>
      <c r="E58" s="10">
        <v>86</v>
      </c>
      <c r="F58" s="10">
        <v>2220</v>
      </c>
      <c r="G58" s="10">
        <v>14</v>
      </c>
      <c r="H58" s="10">
        <v>71</v>
      </c>
      <c r="I58" s="10">
        <v>1</v>
      </c>
      <c r="J58" s="11" t="s">
        <v>89</v>
      </c>
      <c r="K58" s="9"/>
      <c r="L58" s="2"/>
      <c r="M58" s="2"/>
      <c r="N58" s="2"/>
      <c r="O58" s="2"/>
      <c r="P58" s="2"/>
      <c r="Q58" s="2"/>
      <c r="R58" s="2"/>
    </row>
    <row r="59" spans="1:18" x14ac:dyDescent="0.35">
      <c r="A59" s="10">
        <v>58</v>
      </c>
      <c r="B59" s="10">
        <v>28</v>
      </c>
      <c r="C59" s="10">
        <v>4</v>
      </c>
      <c r="D59" s="10">
        <v>116</v>
      </c>
      <c r="E59" s="10">
        <v>90</v>
      </c>
      <c r="F59" s="10">
        <v>2123</v>
      </c>
      <c r="G59" s="10">
        <v>14</v>
      </c>
      <c r="H59" s="10">
        <v>71</v>
      </c>
      <c r="I59" s="10">
        <v>2</v>
      </c>
      <c r="J59" s="11" t="s">
        <v>90</v>
      </c>
      <c r="K59" s="9"/>
      <c r="L59" s="2"/>
      <c r="M59" s="2"/>
      <c r="N59" s="2"/>
      <c r="O59" s="2"/>
      <c r="P59" s="2"/>
      <c r="Q59" s="2"/>
      <c r="R59" s="2"/>
    </row>
    <row r="60" spans="1:18" x14ac:dyDescent="0.35">
      <c r="A60" s="10">
        <v>59</v>
      </c>
      <c r="B60" s="10">
        <v>30</v>
      </c>
      <c r="C60" s="10">
        <v>4</v>
      </c>
      <c r="D60" s="10">
        <v>79</v>
      </c>
      <c r="E60" s="10">
        <v>70</v>
      </c>
      <c r="F60" s="10">
        <v>2074</v>
      </c>
      <c r="G60" s="10">
        <v>19.5</v>
      </c>
      <c r="H60" s="10">
        <v>71</v>
      </c>
      <c r="I60" s="10">
        <v>2</v>
      </c>
      <c r="J60" s="11" t="s">
        <v>91</v>
      </c>
      <c r="K60" s="9"/>
      <c r="L60" s="2"/>
      <c r="M60" s="2"/>
      <c r="N60" s="2"/>
      <c r="O60" s="2"/>
      <c r="P60" s="2"/>
      <c r="Q60" s="2"/>
      <c r="R60" s="2"/>
    </row>
    <row r="61" spans="1:18" x14ac:dyDescent="0.35">
      <c r="A61" s="10">
        <v>60</v>
      </c>
      <c r="B61" s="10">
        <v>30</v>
      </c>
      <c r="C61" s="10">
        <v>4</v>
      </c>
      <c r="D61" s="10">
        <v>88</v>
      </c>
      <c r="E61" s="10">
        <v>76</v>
      </c>
      <c r="F61" s="10">
        <v>2065</v>
      </c>
      <c r="G61" s="10">
        <v>14.5</v>
      </c>
      <c r="H61" s="10">
        <v>71</v>
      </c>
      <c r="I61" s="10">
        <v>2</v>
      </c>
      <c r="J61" s="11" t="s">
        <v>92</v>
      </c>
      <c r="K61" s="9"/>
      <c r="L61" s="2"/>
      <c r="M61" s="2"/>
      <c r="N61" s="2"/>
      <c r="O61" s="2"/>
      <c r="P61" s="2"/>
      <c r="Q61" s="2"/>
      <c r="R61" s="2"/>
    </row>
    <row r="62" spans="1:18" x14ac:dyDescent="0.35">
      <c r="A62" s="10">
        <v>61</v>
      </c>
      <c r="B62" s="10">
        <v>31</v>
      </c>
      <c r="C62" s="10">
        <v>4</v>
      </c>
      <c r="D62" s="10">
        <v>71</v>
      </c>
      <c r="E62" s="10">
        <v>65</v>
      </c>
      <c r="F62" s="10">
        <v>1773</v>
      </c>
      <c r="G62" s="10">
        <v>19</v>
      </c>
      <c r="H62" s="10">
        <v>71</v>
      </c>
      <c r="I62" s="10">
        <v>3</v>
      </c>
      <c r="J62" s="11" t="s">
        <v>93</v>
      </c>
      <c r="K62" s="9"/>
      <c r="L62" s="2"/>
      <c r="M62" s="2"/>
      <c r="N62" s="2"/>
      <c r="O62" s="2"/>
      <c r="P62" s="2"/>
      <c r="Q62" s="2"/>
      <c r="R62" s="2"/>
    </row>
    <row r="63" spans="1:18" x14ac:dyDescent="0.35">
      <c r="A63" s="10">
        <v>62</v>
      </c>
      <c r="B63" s="10">
        <v>35</v>
      </c>
      <c r="C63" s="10">
        <v>4</v>
      </c>
      <c r="D63" s="10">
        <v>72</v>
      </c>
      <c r="E63" s="10">
        <v>69</v>
      </c>
      <c r="F63" s="10">
        <v>1613</v>
      </c>
      <c r="G63" s="10">
        <v>18</v>
      </c>
      <c r="H63" s="10">
        <v>71</v>
      </c>
      <c r="I63" s="10">
        <v>3</v>
      </c>
      <c r="J63" s="11" t="s">
        <v>94</v>
      </c>
      <c r="K63" s="9"/>
      <c r="L63" s="2"/>
      <c r="M63" s="2"/>
      <c r="N63" s="2"/>
      <c r="O63" s="2"/>
      <c r="P63" s="2"/>
      <c r="Q63" s="2"/>
      <c r="R63" s="2"/>
    </row>
    <row r="64" spans="1:18" x14ac:dyDescent="0.35">
      <c r="A64" s="10">
        <v>63</v>
      </c>
      <c r="B64" s="10">
        <v>27</v>
      </c>
      <c r="C64" s="10">
        <v>4</v>
      </c>
      <c r="D64" s="10">
        <v>97</v>
      </c>
      <c r="E64" s="10">
        <v>60</v>
      </c>
      <c r="F64" s="10">
        <v>1834</v>
      </c>
      <c r="G64" s="10">
        <v>19</v>
      </c>
      <c r="H64" s="10">
        <v>71</v>
      </c>
      <c r="I64" s="10">
        <v>2</v>
      </c>
      <c r="J64" s="11" t="s">
        <v>95</v>
      </c>
      <c r="K64" s="9"/>
      <c r="L64" s="2"/>
      <c r="M64" s="2"/>
      <c r="N64" s="2"/>
      <c r="O64" s="2"/>
      <c r="P64" s="2"/>
      <c r="Q64" s="2"/>
      <c r="R64" s="2"/>
    </row>
    <row r="65" spans="1:18" x14ac:dyDescent="0.35">
      <c r="A65" s="10">
        <v>64</v>
      </c>
      <c r="B65" s="10">
        <v>26</v>
      </c>
      <c r="C65" s="10">
        <v>4</v>
      </c>
      <c r="D65" s="10">
        <v>91</v>
      </c>
      <c r="E65" s="10">
        <v>70</v>
      </c>
      <c r="F65" s="10">
        <v>1955</v>
      </c>
      <c r="G65" s="10">
        <v>20.5</v>
      </c>
      <c r="H65" s="10">
        <v>71</v>
      </c>
      <c r="I65" s="10">
        <v>1</v>
      </c>
      <c r="J65" s="11" t="s">
        <v>96</v>
      </c>
      <c r="K65" s="9"/>
      <c r="L65" s="2"/>
      <c r="M65" s="2"/>
      <c r="N65" s="2"/>
      <c r="O65" s="2"/>
      <c r="P65" s="2"/>
      <c r="Q65" s="2"/>
      <c r="R65" s="2"/>
    </row>
    <row r="66" spans="1:18" x14ac:dyDescent="0.35">
      <c r="A66" s="10">
        <v>65</v>
      </c>
      <c r="B66" s="10">
        <v>24</v>
      </c>
      <c r="C66" s="10">
        <v>4</v>
      </c>
      <c r="D66" s="10">
        <v>113</v>
      </c>
      <c r="E66" s="10">
        <v>95</v>
      </c>
      <c r="F66" s="10">
        <v>2278</v>
      </c>
      <c r="G66" s="10">
        <v>15.5</v>
      </c>
      <c r="H66" s="10">
        <v>72</v>
      </c>
      <c r="I66" s="10">
        <v>3</v>
      </c>
      <c r="J66" s="11" t="s">
        <v>97</v>
      </c>
      <c r="K66" s="9"/>
      <c r="L66" s="2"/>
      <c r="M66" s="2"/>
      <c r="N66" s="2"/>
      <c r="O66" s="2"/>
      <c r="P66" s="2"/>
      <c r="Q66" s="2"/>
      <c r="R66" s="2"/>
    </row>
    <row r="67" spans="1:18" x14ac:dyDescent="0.35">
      <c r="A67" s="10">
        <v>66</v>
      </c>
      <c r="B67" s="10">
        <v>25</v>
      </c>
      <c r="C67" s="10">
        <v>4</v>
      </c>
      <c r="D67" s="10">
        <v>97.5</v>
      </c>
      <c r="E67" s="10">
        <v>80</v>
      </c>
      <c r="F67" s="10">
        <v>2126</v>
      </c>
      <c r="G67" s="10">
        <v>17</v>
      </c>
      <c r="H67" s="10">
        <v>72</v>
      </c>
      <c r="I67" s="10">
        <v>1</v>
      </c>
      <c r="J67" s="11" t="s">
        <v>98</v>
      </c>
      <c r="K67" s="9"/>
      <c r="L67" s="2"/>
      <c r="M67" s="2"/>
      <c r="N67" s="2"/>
      <c r="O67" s="2"/>
      <c r="P67" s="2"/>
      <c r="Q67" s="2"/>
      <c r="R67" s="2"/>
    </row>
    <row r="68" spans="1:18" x14ac:dyDescent="0.35">
      <c r="A68" s="10">
        <v>67</v>
      </c>
      <c r="B68" s="10">
        <v>23</v>
      </c>
      <c r="C68" s="10">
        <v>4</v>
      </c>
      <c r="D68" s="10">
        <v>97</v>
      </c>
      <c r="E68" s="10">
        <v>54</v>
      </c>
      <c r="F68" s="10">
        <v>2254</v>
      </c>
      <c r="G68" s="10">
        <v>23.5</v>
      </c>
      <c r="H68" s="10">
        <v>72</v>
      </c>
      <c r="I68" s="10">
        <v>2</v>
      </c>
      <c r="J68" s="11" t="s">
        <v>99</v>
      </c>
      <c r="K68" s="9"/>
      <c r="L68" s="2"/>
      <c r="M68" s="2"/>
      <c r="N68" s="2"/>
      <c r="O68" s="2"/>
      <c r="P68" s="2"/>
      <c r="Q68" s="2"/>
      <c r="R68" s="2"/>
    </row>
    <row r="69" spans="1:18" x14ac:dyDescent="0.35">
      <c r="A69" s="10">
        <v>68</v>
      </c>
      <c r="B69" s="10">
        <v>20</v>
      </c>
      <c r="C69" s="10">
        <v>4</v>
      </c>
      <c r="D69" s="10">
        <v>140</v>
      </c>
      <c r="E69" s="10">
        <v>90</v>
      </c>
      <c r="F69" s="10">
        <v>2408</v>
      </c>
      <c r="G69" s="10">
        <v>19.5</v>
      </c>
      <c r="H69" s="10">
        <v>72</v>
      </c>
      <c r="I69" s="10">
        <v>1</v>
      </c>
      <c r="J69" s="11" t="s">
        <v>100</v>
      </c>
      <c r="K69" s="9"/>
      <c r="L69" s="2"/>
      <c r="M69" s="2"/>
      <c r="N69" s="2"/>
      <c r="O69" s="2"/>
      <c r="P69" s="2"/>
      <c r="Q69" s="2"/>
      <c r="R69" s="2"/>
    </row>
    <row r="70" spans="1:18" x14ac:dyDescent="0.35">
      <c r="A70" s="10">
        <v>69</v>
      </c>
      <c r="B70" s="10">
        <v>21</v>
      </c>
      <c r="C70" s="10">
        <v>4</v>
      </c>
      <c r="D70" s="10">
        <v>122</v>
      </c>
      <c r="E70" s="10">
        <v>86</v>
      </c>
      <c r="F70" s="10">
        <v>2226</v>
      </c>
      <c r="G70" s="10">
        <v>16.5</v>
      </c>
      <c r="H70" s="10">
        <v>72</v>
      </c>
      <c r="I70" s="10">
        <v>1</v>
      </c>
      <c r="J70" s="11" t="s">
        <v>101</v>
      </c>
      <c r="K70" s="9"/>
      <c r="L70" s="2"/>
      <c r="M70" s="2"/>
      <c r="N70" s="2"/>
      <c r="O70" s="2"/>
      <c r="P70" s="2"/>
      <c r="Q70" s="2"/>
      <c r="R70" s="2"/>
    </row>
    <row r="71" spans="1:18" x14ac:dyDescent="0.35">
      <c r="A71" s="10">
        <v>70</v>
      </c>
      <c r="B71" s="10">
        <v>13</v>
      </c>
      <c r="C71" s="10">
        <v>8</v>
      </c>
      <c r="D71" s="10">
        <v>350</v>
      </c>
      <c r="E71" s="10">
        <v>165</v>
      </c>
      <c r="F71" s="10">
        <v>4274</v>
      </c>
      <c r="G71" s="10">
        <v>12</v>
      </c>
      <c r="H71" s="10">
        <v>72</v>
      </c>
      <c r="I71" s="10">
        <v>1</v>
      </c>
      <c r="J71" s="11" t="s">
        <v>41</v>
      </c>
      <c r="K71" s="9"/>
      <c r="L71" s="2"/>
      <c r="M71" s="2"/>
      <c r="N71" s="2"/>
      <c r="O71" s="2"/>
      <c r="P71" s="2"/>
      <c r="Q71" s="2"/>
      <c r="R71" s="2"/>
    </row>
    <row r="72" spans="1:18" x14ac:dyDescent="0.35">
      <c r="A72" s="10">
        <v>71</v>
      </c>
      <c r="B72" s="10">
        <v>14</v>
      </c>
      <c r="C72" s="10">
        <v>8</v>
      </c>
      <c r="D72" s="10">
        <v>400</v>
      </c>
      <c r="E72" s="10">
        <v>175</v>
      </c>
      <c r="F72" s="10">
        <v>4385</v>
      </c>
      <c r="G72" s="10">
        <v>12</v>
      </c>
      <c r="H72" s="10">
        <v>72</v>
      </c>
      <c r="I72" s="10">
        <v>1</v>
      </c>
      <c r="J72" s="11" t="s">
        <v>43</v>
      </c>
      <c r="K72" s="9"/>
      <c r="L72" s="2"/>
      <c r="M72" s="2"/>
      <c r="N72" s="2"/>
      <c r="O72" s="2"/>
      <c r="P72" s="2"/>
      <c r="Q72" s="2"/>
      <c r="R72" s="2"/>
    </row>
    <row r="73" spans="1:18" x14ac:dyDescent="0.35">
      <c r="A73" s="10">
        <v>72</v>
      </c>
      <c r="B73" s="10">
        <v>15</v>
      </c>
      <c r="C73" s="10">
        <v>8</v>
      </c>
      <c r="D73" s="10">
        <v>318</v>
      </c>
      <c r="E73" s="10">
        <v>150</v>
      </c>
      <c r="F73" s="10">
        <v>4135</v>
      </c>
      <c r="G73" s="10">
        <v>13.5</v>
      </c>
      <c r="H73" s="10">
        <v>72</v>
      </c>
      <c r="I73" s="10">
        <v>1</v>
      </c>
      <c r="J73" s="11" t="s">
        <v>42</v>
      </c>
      <c r="K73" s="9"/>
      <c r="L73" s="2"/>
      <c r="M73" s="2"/>
      <c r="N73" s="2"/>
      <c r="O73" s="2"/>
      <c r="P73" s="2"/>
      <c r="Q73" s="2"/>
      <c r="R73" s="2"/>
    </row>
    <row r="74" spans="1:18" x14ac:dyDescent="0.35">
      <c r="A74" s="10">
        <v>73</v>
      </c>
      <c r="B74" s="10">
        <v>14</v>
      </c>
      <c r="C74" s="10">
        <v>8</v>
      </c>
      <c r="D74" s="10">
        <v>351</v>
      </c>
      <c r="E74" s="10">
        <v>153</v>
      </c>
      <c r="F74" s="10">
        <v>4129</v>
      </c>
      <c r="G74" s="10">
        <v>13</v>
      </c>
      <c r="H74" s="10">
        <v>72</v>
      </c>
      <c r="I74" s="10">
        <v>1</v>
      </c>
      <c r="J74" s="11" t="s">
        <v>40</v>
      </c>
      <c r="K74" s="9"/>
      <c r="L74" s="2"/>
      <c r="M74" s="2"/>
      <c r="N74" s="2"/>
      <c r="O74" s="2"/>
      <c r="P74" s="2"/>
      <c r="Q74" s="2"/>
      <c r="R74" s="2"/>
    </row>
    <row r="75" spans="1:18" x14ac:dyDescent="0.35">
      <c r="A75" s="10">
        <v>74</v>
      </c>
      <c r="B75" s="10">
        <v>17</v>
      </c>
      <c r="C75" s="10">
        <v>8</v>
      </c>
      <c r="D75" s="10">
        <v>304</v>
      </c>
      <c r="E75" s="10">
        <v>150</v>
      </c>
      <c r="F75" s="10">
        <v>3672</v>
      </c>
      <c r="G75" s="10">
        <v>11.5</v>
      </c>
      <c r="H75" s="10">
        <v>72</v>
      </c>
      <c r="I75" s="10">
        <v>1</v>
      </c>
      <c r="J75" s="11" t="s">
        <v>102</v>
      </c>
      <c r="K75" s="9"/>
      <c r="L75" s="2"/>
      <c r="M75" s="2"/>
      <c r="N75" s="2"/>
      <c r="O75" s="2"/>
      <c r="P75" s="2"/>
      <c r="Q75" s="2"/>
      <c r="R75" s="2"/>
    </row>
    <row r="76" spans="1:18" x14ac:dyDescent="0.35">
      <c r="A76" s="10">
        <v>75</v>
      </c>
      <c r="B76" s="10">
        <v>11</v>
      </c>
      <c r="C76" s="10">
        <v>8</v>
      </c>
      <c r="D76" s="10">
        <v>429</v>
      </c>
      <c r="E76" s="10">
        <v>208</v>
      </c>
      <c r="F76" s="10">
        <v>4633</v>
      </c>
      <c r="G76" s="10">
        <v>11</v>
      </c>
      <c r="H76" s="10">
        <v>72</v>
      </c>
      <c r="I76" s="10">
        <v>1</v>
      </c>
      <c r="J76" s="11" t="s">
        <v>103</v>
      </c>
      <c r="K76" s="9"/>
      <c r="L76" s="2"/>
      <c r="M76" s="2"/>
      <c r="N76" s="2"/>
      <c r="O76" s="2"/>
      <c r="P76" s="2"/>
      <c r="Q76" s="2"/>
      <c r="R76" s="2"/>
    </row>
    <row r="77" spans="1:18" x14ac:dyDescent="0.35">
      <c r="A77" s="10">
        <v>76</v>
      </c>
      <c r="B77" s="10">
        <v>13</v>
      </c>
      <c r="C77" s="10">
        <v>8</v>
      </c>
      <c r="D77" s="10">
        <v>350</v>
      </c>
      <c r="E77" s="10">
        <v>155</v>
      </c>
      <c r="F77" s="10">
        <v>4502</v>
      </c>
      <c r="G77" s="10">
        <v>13.5</v>
      </c>
      <c r="H77" s="10">
        <v>72</v>
      </c>
      <c r="I77" s="10">
        <v>1</v>
      </c>
      <c r="J77" s="11" t="s">
        <v>104</v>
      </c>
      <c r="K77" s="9"/>
      <c r="L77" s="2"/>
      <c r="M77" s="2"/>
      <c r="N77" s="2"/>
      <c r="O77" s="2"/>
      <c r="P77" s="2"/>
      <c r="Q77" s="2"/>
      <c r="R77" s="2"/>
    </row>
    <row r="78" spans="1:18" x14ac:dyDescent="0.35">
      <c r="A78" s="10">
        <v>77</v>
      </c>
      <c r="B78" s="10">
        <v>12</v>
      </c>
      <c r="C78" s="10">
        <v>8</v>
      </c>
      <c r="D78" s="10">
        <v>350</v>
      </c>
      <c r="E78" s="10">
        <v>160</v>
      </c>
      <c r="F78" s="10">
        <v>4456</v>
      </c>
      <c r="G78" s="10">
        <v>13.5</v>
      </c>
      <c r="H78" s="10">
        <v>72</v>
      </c>
      <c r="I78" s="10">
        <v>1</v>
      </c>
      <c r="J78" s="11" t="s">
        <v>105</v>
      </c>
      <c r="K78" s="9"/>
      <c r="L78" s="2"/>
      <c r="M78" s="2"/>
      <c r="N78" s="2"/>
      <c r="O78" s="2"/>
      <c r="P78" s="2"/>
      <c r="Q78" s="2"/>
      <c r="R78" s="2"/>
    </row>
    <row r="79" spans="1:18" x14ac:dyDescent="0.35">
      <c r="A79" s="10">
        <v>78</v>
      </c>
      <c r="B79" s="10">
        <v>13</v>
      </c>
      <c r="C79" s="10">
        <v>8</v>
      </c>
      <c r="D79" s="10">
        <v>400</v>
      </c>
      <c r="E79" s="10">
        <v>190</v>
      </c>
      <c r="F79" s="10">
        <v>4422</v>
      </c>
      <c r="G79" s="10">
        <v>12.5</v>
      </c>
      <c r="H79" s="10">
        <v>72</v>
      </c>
      <c r="I79" s="10">
        <v>1</v>
      </c>
      <c r="J79" s="11" t="s">
        <v>106</v>
      </c>
      <c r="K79" s="9"/>
      <c r="L79" s="2"/>
      <c r="M79" s="2"/>
      <c r="N79" s="2"/>
      <c r="O79" s="2"/>
      <c r="P79" s="2"/>
      <c r="Q79" s="2"/>
      <c r="R79" s="2"/>
    </row>
    <row r="80" spans="1:18" x14ac:dyDescent="0.35">
      <c r="A80" s="10">
        <v>79</v>
      </c>
      <c r="B80" s="10">
        <v>19</v>
      </c>
      <c r="C80" s="10">
        <v>3</v>
      </c>
      <c r="D80" s="10">
        <v>70</v>
      </c>
      <c r="E80" s="10">
        <v>97</v>
      </c>
      <c r="F80" s="10">
        <v>2330</v>
      </c>
      <c r="G80" s="10">
        <v>13.5</v>
      </c>
      <c r="H80" s="10">
        <v>72</v>
      </c>
      <c r="I80" s="10">
        <v>3</v>
      </c>
      <c r="J80" s="11" t="s">
        <v>107</v>
      </c>
      <c r="K80" s="9"/>
      <c r="L80" s="2"/>
      <c r="M80" s="2"/>
      <c r="N80" s="2"/>
      <c r="O80" s="2"/>
      <c r="P80" s="2"/>
      <c r="Q80" s="2"/>
      <c r="R80" s="2"/>
    </row>
    <row r="81" spans="1:18" x14ac:dyDescent="0.35">
      <c r="A81" s="10">
        <v>80</v>
      </c>
      <c r="B81" s="10">
        <v>15</v>
      </c>
      <c r="C81" s="10">
        <v>8</v>
      </c>
      <c r="D81" s="10">
        <v>304</v>
      </c>
      <c r="E81" s="10">
        <v>150</v>
      </c>
      <c r="F81" s="10">
        <v>3892</v>
      </c>
      <c r="G81" s="10">
        <v>12.5</v>
      </c>
      <c r="H81" s="10">
        <v>72</v>
      </c>
      <c r="I81" s="10">
        <v>1</v>
      </c>
      <c r="J81" s="11" t="s">
        <v>108</v>
      </c>
      <c r="K81" s="9"/>
      <c r="L81" s="2"/>
      <c r="M81" s="2"/>
      <c r="N81" s="2"/>
      <c r="O81" s="2"/>
      <c r="P81" s="2"/>
      <c r="Q81" s="2"/>
      <c r="R81" s="2"/>
    </row>
    <row r="82" spans="1:18" x14ac:dyDescent="0.35">
      <c r="A82" s="10">
        <v>81</v>
      </c>
      <c r="B82" s="10">
        <v>13</v>
      </c>
      <c r="C82" s="10">
        <v>8</v>
      </c>
      <c r="D82" s="10">
        <v>307</v>
      </c>
      <c r="E82" s="10">
        <v>130</v>
      </c>
      <c r="F82" s="10">
        <v>4098</v>
      </c>
      <c r="G82" s="10">
        <v>14</v>
      </c>
      <c r="H82" s="10">
        <v>72</v>
      </c>
      <c r="I82" s="10">
        <v>1</v>
      </c>
      <c r="J82" s="11" t="s">
        <v>47</v>
      </c>
      <c r="K82" s="9"/>
      <c r="L82" s="2"/>
      <c r="M82" s="2"/>
      <c r="N82" s="2"/>
      <c r="O82" s="2"/>
      <c r="P82" s="2"/>
      <c r="Q82" s="2"/>
      <c r="R82" s="2"/>
    </row>
    <row r="83" spans="1:18" x14ac:dyDescent="0.35">
      <c r="A83" s="10">
        <v>82</v>
      </c>
      <c r="B83" s="10">
        <v>13</v>
      </c>
      <c r="C83" s="10">
        <v>8</v>
      </c>
      <c r="D83" s="10">
        <v>302</v>
      </c>
      <c r="E83" s="10">
        <v>140</v>
      </c>
      <c r="F83" s="10">
        <v>4294</v>
      </c>
      <c r="G83" s="10">
        <v>16</v>
      </c>
      <c r="H83" s="10">
        <v>72</v>
      </c>
      <c r="I83" s="10">
        <v>1</v>
      </c>
      <c r="J83" s="11" t="s">
        <v>109</v>
      </c>
      <c r="K83" s="9"/>
      <c r="L83" s="2"/>
      <c r="M83" s="2"/>
      <c r="N83" s="2"/>
      <c r="O83" s="2"/>
      <c r="P83" s="2"/>
      <c r="Q83" s="2"/>
      <c r="R83" s="2"/>
    </row>
    <row r="84" spans="1:18" x14ac:dyDescent="0.35">
      <c r="A84" s="10">
        <v>83</v>
      </c>
      <c r="B84" s="10">
        <v>14</v>
      </c>
      <c r="C84" s="10">
        <v>8</v>
      </c>
      <c r="D84" s="10">
        <v>318</v>
      </c>
      <c r="E84" s="10">
        <v>150</v>
      </c>
      <c r="F84" s="10">
        <v>4077</v>
      </c>
      <c r="G84" s="10">
        <v>14</v>
      </c>
      <c r="H84" s="10">
        <v>72</v>
      </c>
      <c r="I84" s="10">
        <v>1</v>
      </c>
      <c r="J84" s="11" t="s">
        <v>110</v>
      </c>
      <c r="K84" s="9"/>
      <c r="L84" s="2"/>
      <c r="M84" s="2"/>
      <c r="N84" s="2"/>
      <c r="O84" s="2"/>
      <c r="P84" s="2"/>
      <c r="Q84" s="2"/>
      <c r="R84" s="2"/>
    </row>
    <row r="85" spans="1:18" x14ac:dyDescent="0.35">
      <c r="A85" s="10">
        <v>84</v>
      </c>
      <c r="B85" s="10">
        <v>18</v>
      </c>
      <c r="C85" s="10">
        <v>4</v>
      </c>
      <c r="D85" s="10">
        <v>121</v>
      </c>
      <c r="E85" s="10">
        <v>112</v>
      </c>
      <c r="F85" s="10">
        <v>2933</v>
      </c>
      <c r="G85" s="10">
        <v>14.5</v>
      </c>
      <c r="H85" s="10">
        <v>72</v>
      </c>
      <c r="I85" s="10">
        <v>2</v>
      </c>
      <c r="J85" s="11" t="s">
        <v>111</v>
      </c>
      <c r="K85" s="9"/>
      <c r="L85" s="2"/>
      <c r="M85" s="2"/>
      <c r="N85" s="2"/>
      <c r="O85" s="2"/>
      <c r="P85" s="2"/>
      <c r="Q85" s="2"/>
      <c r="R85" s="2"/>
    </row>
    <row r="86" spans="1:18" x14ac:dyDescent="0.35">
      <c r="A86" s="10">
        <v>85</v>
      </c>
      <c r="B86" s="10">
        <v>22</v>
      </c>
      <c r="C86" s="10">
        <v>4</v>
      </c>
      <c r="D86" s="10">
        <v>121</v>
      </c>
      <c r="E86" s="10">
        <v>76</v>
      </c>
      <c r="F86" s="10">
        <v>2511</v>
      </c>
      <c r="G86" s="10">
        <v>18</v>
      </c>
      <c r="H86" s="10">
        <v>72</v>
      </c>
      <c r="I86" s="10">
        <v>2</v>
      </c>
      <c r="J86" s="11" t="s">
        <v>112</v>
      </c>
      <c r="K86" s="9"/>
      <c r="L86" s="2"/>
      <c r="M86" s="2"/>
      <c r="N86" s="2"/>
      <c r="O86" s="2"/>
      <c r="P86" s="2"/>
      <c r="Q86" s="2"/>
      <c r="R86" s="2"/>
    </row>
    <row r="87" spans="1:18" x14ac:dyDescent="0.35">
      <c r="A87" s="10">
        <v>86</v>
      </c>
      <c r="B87" s="10">
        <v>21</v>
      </c>
      <c r="C87" s="10">
        <v>4</v>
      </c>
      <c r="D87" s="10">
        <v>120</v>
      </c>
      <c r="E87" s="10">
        <v>87</v>
      </c>
      <c r="F87" s="10">
        <v>2979</v>
      </c>
      <c r="G87" s="10">
        <v>19.5</v>
      </c>
      <c r="H87" s="10">
        <v>72</v>
      </c>
      <c r="I87" s="10">
        <v>2</v>
      </c>
      <c r="J87" s="11" t="s">
        <v>113</v>
      </c>
      <c r="K87" s="9"/>
      <c r="L87" s="2"/>
      <c r="M87" s="2"/>
      <c r="N87" s="2"/>
      <c r="O87" s="2"/>
      <c r="P87" s="2"/>
      <c r="Q87" s="2"/>
      <c r="R87" s="2"/>
    </row>
    <row r="88" spans="1:18" x14ac:dyDescent="0.35">
      <c r="A88" s="10">
        <v>87</v>
      </c>
      <c r="B88" s="10">
        <v>26</v>
      </c>
      <c r="C88" s="10">
        <v>4</v>
      </c>
      <c r="D88" s="10">
        <v>96</v>
      </c>
      <c r="E88" s="10">
        <v>69</v>
      </c>
      <c r="F88" s="10">
        <v>2189</v>
      </c>
      <c r="G88" s="10">
        <v>18</v>
      </c>
      <c r="H88" s="10">
        <v>72</v>
      </c>
      <c r="I88" s="10">
        <v>2</v>
      </c>
      <c r="J88" s="11" t="s">
        <v>114</v>
      </c>
      <c r="K88" s="9"/>
      <c r="L88" s="2"/>
      <c r="M88" s="2"/>
      <c r="N88" s="2"/>
      <c r="O88" s="2"/>
      <c r="P88" s="2"/>
      <c r="Q88" s="2"/>
      <c r="R88" s="2"/>
    </row>
    <row r="89" spans="1:18" x14ac:dyDescent="0.35">
      <c r="A89" s="10">
        <v>88</v>
      </c>
      <c r="B89" s="10">
        <v>22</v>
      </c>
      <c r="C89" s="10">
        <v>4</v>
      </c>
      <c r="D89" s="10">
        <v>122</v>
      </c>
      <c r="E89" s="10">
        <v>86</v>
      </c>
      <c r="F89" s="10">
        <v>2395</v>
      </c>
      <c r="G89" s="10">
        <v>16</v>
      </c>
      <c r="H89" s="10">
        <v>72</v>
      </c>
      <c r="I89" s="10">
        <v>1</v>
      </c>
      <c r="J89" s="11" t="s">
        <v>115</v>
      </c>
      <c r="K89" s="9"/>
      <c r="L89" s="2"/>
      <c r="M89" s="2"/>
      <c r="N89" s="2"/>
      <c r="O89" s="2"/>
      <c r="P89" s="2"/>
      <c r="Q89" s="2"/>
      <c r="R89" s="2"/>
    </row>
    <row r="90" spans="1:18" x14ac:dyDescent="0.35">
      <c r="A90" s="10">
        <v>89</v>
      </c>
      <c r="B90" s="10">
        <v>28</v>
      </c>
      <c r="C90" s="10">
        <v>4</v>
      </c>
      <c r="D90" s="10">
        <v>97</v>
      </c>
      <c r="E90" s="10">
        <v>92</v>
      </c>
      <c r="F90" s="10">
        <v>2288</v>
      </c>
      <c r="G90" s="10">
        <v>17</v>
      </c>
      <c r="H90" s="10">
        <v>72</v>
      </c>
      <c r="I90" s="10">
        <v>3</v>
      </c>
      <c r="J90" s="11" t="s">
        <v>116</v>
      </c>
      <c r="K90" s="9"/>
      <c r="L90" s="2"/>
      <c r="M90" s="2"/>
      <c r="N90" s="2"/>
      <c r="O90" s="2"/>
      <c r="P90" s="2"/>
      <c r="Q90" s="2"/>
      <c r="R90" s="2"/>
    </row>
    <row r="91" spans="1:18" x14ac:dyDescent="0.35">
      <c r="A91" s="10">
        <v>90</v>
      </c>
      <c r="B91" s="10">
        <v>23</v>
      </c>
      <c r="C91" s="10">
        <v>4</v>
      </c>
      <c r="D91" s="10">
        <v>120</v>
      </c>
      <c r="E91" s="10">
        <v>97</v>
      </c>
      <c r="F91" s="10">
        <v>2506</v>
      </c>
      <c r="G91" s="10">
        <v>14.5</v>
      </c>
      <c r="H91" s="10">
        <v>72</v>
      </c>
      <c r="I91" s="10">
        <v>3</v>
      </c>
      <c r="J91" s="11" t="s">
        <v>117</v>
      </c>
      <c r="K91" s="9"/>
      <c r="L91" s="2"/>
      <c r="M91" s="2"/>
      <c r="N91" s="2"/>
      <c r="O91" s="2"/>
      <c r="P91" s="2"/>
      <c r="Q91" s="2"/>
      <c r="R91" s="2"/>
    </row>
    <row r="92" spans="1:18" x14ac:dyDescent="0.35">
      <c r="A92" s="10">
        <v>91</v>
      </c>
      <c r="B92" s="10">
        <v>28</v>
      </c>
      <c r="C92" s="10">
        <v>4</v>
      </c>
      <c r="D92" s="10">
        <v>98</v>
      </c>
      <c r="E92" s="10">
        <v>80</v>
      </c>
      <c r="F92" s="10">
        <v>2164</v>
      </c>
      <c r="G92" s="10">
        <v>15</v>
      </c>
      <c r="H92" s="10">
        <v>72</v>
      </c>
      <c r="I92" s="10">
        <v>1</v>
      </c>
      <c r="J92" s="11" t="s">
        <v>118</v>
      </c>
      <c r="K92" s="9"/>
      <c r="L92" s="2"/>
      <c r="M92" s="2"/>
      <c r="N92" s="2"/>
      <c r="O92" s="2"/>
      <c r="P92" s="2"/>
      <c r="Q92" s="2"/>
      <c r="R92" s="2"/>
    </row>
    <row r="93" spans="1:18" x14ac:dyDescent="0.35">
      <c r="A93" s="10">
        <v>92</v>
      </c>
      <c r="B93" s="10">
        <v>27</v>
      </c>
      <c r="C93" s="10">
        <v>4</v>
      </c>
      <c r="D93" s="10">
        <v>97</v>
      </c>
      <c r="E93" s="10">
        <v>88</v>
      </c>
      <c r="F93" s="10">
        <v>2100</v>
      </c>
      <c r="G93" s="10">
        <v>16.5</v>
      </c>
      <c r="H93" s="10">
        <v>72</v>
      </c>
      <c r="I93" s="10">
        <v>3</v>
      </c>
      <c r="J93" s="11" t="s">
        <v>119</v>
      </c>
      <c r="K93" s="9"/>
      <c r="L93" s="2"/>
      <c r="M93" s="2"/>
      <c r="N93" s="2"/>
      <c r="O93" s="2"/>
      <c r="P93" s="2"/>
      <c r="Q93" s="2"/>
      <c r="R93" s="2"/>
    </row>
    <row r="94" spans="1:18" x14ac:dyDescent="0.35">
      <c r="A94" s="10">
        <v>93</v>
      </c>
      <c r="B94" s="10">
        <v>13</v>
      </c>
      <c r="C94" s="10">
        <v>8</v>
      </c>
      <c r="D94" s="10">
        <v>350</v>
      </c>
      <c r="E94" s="10">
        <v>175</v>
      </c>
      <c r="F94" s="10">
        <v>4100</v>
      </c>
      <c r="G94" s="10">
        <v>13</v>
      </c>
      <c r="H94" s="10">
        <v>73</v>
      </c>
      <c r="I94" s="10">
        <v>1</v>
      </c>
      <c r="J94" s="11" t="s">
        <v>120</v>
      </c>
      <c r="K94" s="9"/>
      <c r="L94" s="2"/>
      <c r="M94" s="2"/>
      <c r="N94" s="2"/>
      <c r="O94" s="2"/>
      <c r="P94" s="2"/>
      <c r="Q94" s="2"/>
      <c r="R94" s="2"/>
    </row>
    <row r="95" spans="1:18" x14ac:dyDescent="0.35">
      <c r="A95" s="10">
        <v>94</v>
      </c>
      <c r="B95" s="10">
        <v>14</v>
      </c>
      <c r="C95" s="10">
        <v>8</v>
      </c>
      <c r="D95" s="10">
        <v>304</v>
      </c>
      <c r="E95" s="10">
        <v>150</v>
      </c>
      <c r="F95" s="10">
        <v>3672</v>
      </c>
      <c r="G95" s="10">
        <v>11.5</v>
      </c>
      <c r="H95" s="10">
        <v>73</v>
      </c>
      <c r="I95" s="10">
        <v>1</v>
      </c>
      <c r="J95" s="11" t="s">
        <v>80</v>
      </c>
      <c r="K95" s="9"/>
      <c r="L95" s="2"/>
      <c r="M95" s="2"/>
      <c r="N95" s="2"/>
      <c r="O95" s="2"/>
      <c r="P95" s="2"/>
      <c r="Q95" s="2"/>
      <c r="R95" s="2"/>
    </row>
    <row r="96" spans="1:18" x14ac:dyDescent="0.35">
      <c r="A96" s="10">
        <v>95</v>
      </c>
      <c r="B96" s="10">
        <v>13</v>
      </c>
      <c r="C96" s="10">
        <v>8</v>
      </c>
      <c r="D96" s="10">
        <v>350</v>
      </c>
      <c r="E96" s="10">
        <v>145</v>
      </c>
      <c r="F96" s="10">
        <v>3988</v>
      </c>
      <c r="G96" s="10">
        <v>13</v>
      </c>
      <c r="H96" s="10">
        <v>73</v>
      </c>
      <c r="I96" s="10">
        <v>1</v>
      </c>
      <c r="J96" s="11" t="s">
        <v>121</v>
      </c>
      <c r="K96" s="9"/>
      <c r="L96" s="2"/>
      <c r="M96" s="2"/>
      <c r="N96" s="2"/>
      <c r="O96" s="2"/>
      <c r="P96" s="2"/>
      <c r="Q96" s="2"/>
      <c r="R96" s="2"/>
    </row>
    <row r="97" spans="1:18" x14ac:dyDescent="0.35">
      <c r="A97" s="10">
        <v>96</v>
      </c>
      <c r="B97" s="10">
        <v>14</v>
      </c>
      <c r="C97" s="10">
        <v>8</v>
      </c>
      <c r="D97" s="10">
        <v>302</v>
      </c>
      <c r="E97" s="10">
        <v>137</v>
      </c>
      <c r="F97" s="10">
        <v>4042</v>
      </c>
      <c r="G97" s="10">
        <v>14.5</v>
      </c>
      <c r="H97" s="10">
        <v>73</v>
      </c>
      <c r="I97" s="10">
        <v>1</v>
      </c>
      <c r="J97" s="11" t="s">
        <v>122</v>
      </c>
      <c r="K97" s="9"/>
      <c r="L97" s="2"/>
      <c r="M97" s="2"/>
      <c r="N97" s="2"/>
      <c r="O97" s="2"/>
      <c r="P97" s="2"/>
      <c r="Q97" s="2"/>
      <c r="R97" s="2"/>
    </row>
    <row r="98" spans="1:18" x14ac:dyDescent="0.35">
      <c r="A98" s="10">
        <v>97</v>
      </c>
      <c r="B98" s="10">
        <v>15</v>
      </c>
      <c r="C98" s="10">
        <v>8</v>
      </c>
      <c r="D98" s="10">
        <v>318</v>
      </c>
      <c r="E98" s="10">
        <v>150</v>
      </c>
      <c r="F98" s="10">
        <v>3777</v>
      </c>
      <c r="G98" s="10">
        <v>12.5</v>
      </c>
      <c r="H98" s="10">
        <v>73</v>
      </c>
      <c r="I98" s="10">
        <v>1</v>
      </c>
      <c r="J98" s="11" t="s">
        <v>123</v>
      </c>
      <c r="K98" s="9"/>
      <c r="L98" s="2"/>
      <c r="M98" s="2"/>
      <c r="N98" s="2"/>
      <c r="O98" s="2"/>
      <c r="P98" s="2"/>
      <c r="Q98" s="2"/>
      <c r="R98" s="2"/>
    </row>
    <row r="99" spans="1:18" x14ac:dyDescent="0.35">
      <c r="A99" s="10">
        <v>98</v>
      </c>
      <c r="B99" s="10">
        <v>12</v>
      </c>
      <c r="C99" s="10">
        <v>8</v>
      </c>
      <c r="D99" s="10">
        <v>429</v>
      </c>
      <c r="E99" s="10">
        <v>198</v>
      </c>
      <c r="F99" s="10">
        <v>4952</v>
      </c>
      <c r="G99" s="10">
        <v>11.5</v>
      </c>
      <c r="H99" s="10">
        <v>73</v>
      </c>
      <c r="I99" s="10">
        <v>1</v>
      </c>
      <c r="J99" s="11" t="s">
        <v>124</v>
      </c>
      <c r="K99" s="9"/>
      <c r="L99" s="2"/>
      <c r="M99" s="2"/>
      <c r="N99" s="2"/>
      <c r="O99" s="2"/>
      <c r="P99" s="2"/>
      <c r="Q99" s="2"/>
      <c r="R99" s="2"/>
    </row>
    <row r="100" spans="1:18" x14ac:dyDescent="0.35">
      <c r="A100" s="10">
        <v>99</v>
      </c>
      <c r="B100" s="10">
        <v>13</v>
      </c>
      <c r="C100" s="10">
        <v>8</v>
      </c>
      <c r="D100" s="10">
        <v>400</v>
      </c>
      <c r="E100" s="10">
        <v>150</v>
      </c>
      <c r="F100" s="10">
        <v>4464</v>
      </c>
      <c r="G100" s="10">
        <v>12</v>
      </c>
      <c r="H100" s="10">
        <v>73</v>
      </c>
      <c r="I100" s="10">
        <v>1</v>
      </c>
      <c r="J100" s="11" t="s">
        <v>125</v>
      </c>
      <c r="K100" s="9"/>
      <c r="L100" s="2"/>
      <c r="M100" s="2"/>
      <c r="N100" s="2"/>
      <c r="O100" s="2"/>
      <c r="P100" s="2"/>
      <c r="Q100" s="2"/>
      <c r="R100" s="2"/>
    </row>
    <row r="101" spans="1:18" x14ac:dyDescent="0.35">
      <c r="A101" s="10">
        <v>100</v>
      </c>
      <c r="B101" s="10">
        <v>13</v>
      </c>
      <c r="C101" s="10">
        <v>8</v>
      </c>
      <c r="D101" s="10">
        <v>351</v>
      </c>
      <c r="E101" s="10">
        <v>158</v>
      </c>
      <c r="F101" s="10">
        <v>4363</v>
      </c>
      <c r="G101" s="10">
        <v>13</v>
      </c>
      <c r="H101" s="10">
        <v>73</v>
      </c>
      <c r="I101" s="10">
        <v>1</v>
      </c>
      <c r="J101" s="11" t="s">
        <v>126</v>
      </c>
      <c r="K101" s="9"/>
      <c r="L101" s="2"/>
      <c r="M101" s="2"/>
      <c r="N101" s="2"/>
      <c r="O101" s="2"/>
      <c r="P101" s="2"/>
      <c r="Q101" s="2"/>
      <c r="R101" s="2"/>
    </row>
    <row r="102" spans="1:18" x14ac:dyDescent="0.35">
      <c r="A102" s="10">
        <v>101</v>
      </c>
      <c r="B102" s="10">
        <v>14</v>
      </c>
      <c r="C102" s="10">
        <v>8</v>
      </c>
      <c r="D102" s="10">
        <v>318</v>
      </c>
      <c r="E102" s="10">
        <v>150</v>
      </c>
      <c r="F102" s="10">
        <v>4237</v>
      </c>
      <c r="G102" s="10">
        <v>14.5</v>
      </c>
      <c r="H102" s="10">
        <v>73</v>
      </c>
      <c r="I102" s="10">
        <v>1</v>
      </c>
      <c r="J102" s="11" t="s">
        <v>127</v>
      </c>
      <c r="K102" s="9"/>
      <c r="L102" s="2"/>
      <c r="M102" s="2"/>
      <c r="N102" s="2"/>
      <c r="O102" s="2"/>
      <c r="P102" s="2"/>
      <c r="Q102" s="2"/>
      <c r="R102" s="2"/>
    </row>
    <row r="103" spans="1:18" x14ac:dyDescent="0.35">
      <c r="A103" s="10">
        <v>102</v>
      </c>
      <c r="B103" s="10">
        <v>13</v>
      </c>
      <c r="C103" s="10">
        <v>8</v>
      </c>
      <c r="D103" s="10">
        <v>440</v>
      </c>
      <c r="E103" s="10">
        <v>215</v>
      </c>
      <c r="F103" s="10">
        <v>4735</v>
      </c>
      <c r="G103" s="10">
        <v>11</v>
      </c>
      <c r="H103" s="10">
        <v>73</v>
      </c>
      <c r="I103" s="10">
        <v>1</v>
      </c>
      <c r="J103" s="11" t="s">
        <v>128</v>
      </c>
      <c r="K103" s="9"/>
      <c r="L103" s="2"/>
      <c r="M103" s="2"/>
      <c r="N103" s="2"/>
      <c r="O103" s="2"/>
      <c r="P103" s="2"/>
      <c r="Q103" s="2"/>
      <c r="R103" s="2"/>
    </row>
    <row r="104" spans="1:18" x14ac:dyDescent="0.35">
      <c r="A104" s="10">
        <v>103</v>
      </c>
      <c r="B104" s="10">
        <v>12</v>
      </c>
      <c r="C104" s="10">
        <v>8</v>
      </c>
      <c r="D104" s="10">
        <v>455</v>
      </c>
      <c r="E104" s="10">
        <v>225</v>
      </c>
      <c r="F104" s="10">
        <v>4951</v>
      </c>
      <c r="G104" s="10">
        <v>11</v>
      </c>
      <c r="H104" s="10">
        <v>73</v>
      </c>
      <c r="I104" s="10">
        <v>1</v>
      </c>
      <c r="J104" s="11" t="s">
        <v>129</v>
      </c>
      <c r="K104" s="9"/>
      <c r="L104" s="2"/>
      <c r="M104" s="2"/>
      <c r="N104" s="2"/>
      <c r="O104" s="2"/>
      <c r="P104" s="2"/>
      <c r="Q104" s="2"/>
      <c r="R104" s="2"/>
    </row>
    <row r="105" spans="1:18" x14ac:dyDescent="0.35">
      <c r="A105" s="10">
        <v>104</v>
      </c>
      <c r="B105" s="10">
        <v>13</v>
      </c>
      <c r="C105" s="10">
        <v>8</v>
      </c>
      <c r="D105" s="10">
        <v>360</v>
      </c>
      <c r="E105" s="10">
        <v>175</v>
      </c>
      <c r="F105" s="10">
        <v>3821</v>
      </c>
      <c r="G105" s="10">
        <v>11</v>
      </c>
      <c r="H105" s="10">
        <v>73</v>
      </c>
      <c r="I105" s="10">
        <v>1</v>
      </c>
      <c r="J105" s="11" t="s">
        <v>130</v>
      </c>
      <c r="K105" s="9"/>
      <c r="L105" s="2"/>
      <c r="M105" s="2"/>
      <c r="N105" s="2"/>
      <c r="O105" s="2"/>
      <c r="P105" s="2"/>
      <c r="Q105" s="2"/>
      <c r="R105" s="2"/>
    </row>
    <row r="106" spans="1:18" x14ac:dyDescent="0.35">
      <c r="A106" s="10">
        <v>105</v>
      </c>
      <c r="B106" s="10">
        <v>18</v>
      </c>
      <c r="C106" s="10">
        <v>6</v>
      </c>
      <c r="D106" s="10">
        <v>225</v>
      </c>
      <c r="E106" s="10">
        <v>105</v>
      </c>
      <c r="F106" s="10">
        <v>3121</v>
      </c>
      <c r="G106" s="10">
        <v>16.5</v>
      </c>
      <c r="H106" s="10">
        <v>73</v>
      </c>
      <c r="I106" s="10">
        <v>1</v>
      </c>
      <c r="J106" s="11" t="s">
        <v>131</v>
      </c>
      <c r="K106" s="9"/>
      <c r="L106" s="2"/>
      <c r="M106" s="2"/>
      <c r="N106" s="2"/>
      <c r="O106" s="2"/>
      <c r="P106" s="2"/>
      <c r="Q106" s="2"/>
      <c r="R106" s="2"/>
    </row>
    <row r="107" spans="1:18" x14ac:dyDescent="0.35">
      <c r="A107" s="10">
        <v>106</v>
      </c>
      <c r="B107" s="10">
        <v>16</v>
      </c>
      <c r="C107" s="10">
        <v>6</v>
      </c>
      <c r="D107" s="10">
        <v>250</v>
      </c>
      <c r="E107" s="10">
        <v>100</v>
      </c>
      <c r="F107" s="10">
        <v>3278</v>
      </c>
      <c r="G107" s="10">
        <v>18</v>
      </c>
      <c r="H107" s="10">
        <v>73</v>
      </c>
      <c r="I107" s="10">
        <v>1</v>
      </c>
      <c r="J107" s="11" t="s">
        <v>132</v>
      </c>
      <c r="K107" s="9"/>
      <c r="L107" s="2"/>
      <c r="M107" s="2"/>
      <c r="N107" s="2"/>
      <c r="O107" s="2"/>
      <c r="P107" s="2"/>
      <c r="Q107" s="2"/>
      <c r="R107" s="2"/>
    </row>
    <row r="108" spans="1:18" x14ac:dyDescent="0.35">
      <c r="A108" s="10">
        <v>107</v>
      </c>
      <c r="B108" s="10">
        <v>18</v>
      </c>
      <c r="C108" s="10">
        <v>6</v>
      </c>
      <c r="D108" s="10">
        <v>232</v>
      </c>
      <c r="E108" s="10">
        <v>100</v>
      </c>
      <c r="F108" s="10">
        <v>2945</v>
      </c>
      <c r="G108" s="10">
        <v>16</v>
      </c>
      <c r="H108" s="10">
        <v>73</v>
      </c>
      <c r="I108" s="10">
        <v>1</v>
      </c>
      <c r="J108" s="11" t="s">
        <v>59</v>
      </c>
      <c r="K108" s="9"/>
      <c r="L108" s="2"/>
      <c r="M108" s="2"/>
      <c r="N108" s="2"/>
      <c r="O108" s="2"/>
      <c r="P108" s="2"/>
      <c r="Q108" s="2"/>
      <c r="R108" s="2"/>
    </row>
    <row r="109" spans="1:18" x14ac:dyDescent="0.35">
      <c r="A109" s="10">
        <v>108</v>
      </c>
      <c r="B109" s="10">
        <v>18</v>
      </c>
      <c r="C109" s="10">
        <v>6</v>
      </c>
      <c r="D109" s="10">
        <v>250</v>
      </c>
      <c r="E109" s="10">
        <v>88</v>
      </c>
      <c r="F109" s="10">
        <v>3021</v>
      </c>
      <c r="G109" s="10">
        <v>16.5</v>
      </c>
      <c r="H109" s="10">
        <v>73</v>
      </c>
      <c r="I109" s="10">
        <v>1</v>
      </c>
      <c r="J109" s="11" t="s">
        <v>60</v>
      </c>
      <c r="K109" s="9"/>
      <c r="L109" s="2"/>
      <c r="M109" s="2"/>
      <c r="N109" s="2"/>
      <c r="O109" s="2"/>
      <c r="P109" s="2"/>
      <c r="Q109" s="2"/>
      <c r="R109" s="2"/>
    </row>
    <row r="110" spans="1:18" x14ac:dyDescent="0.35">
      <c r="A110" s="10">
        <v>109</v>
      </c>
      <c r="B110" s="10">
        <v>23</v>
      </c>
      <c r="C110" s="10">
        <v>6</v>
      </c>
      <c r="D110" s="10">
        <v>198</v>
      </c>
      <c r="E110" s="10">
        <v>95</v>
      </c>
      <c r="F110" s="10">
        <v>2904</v>
      </c>
      <c r="G110" s="10">
        <v>16</v>
      </c>
      <c r="H110" s="10">
        <v>73</v>
      </c>
      <c r="I110" s="10">
        <v>1</v>
      </c>
      <c r="J110" s="11" t="s">
        <v>58</v>
      </c>
      <c r="K110" s="9"/>
      <c r="L110" s="2"/>
      <c r="M110" s="2"/>
      <c r="N110" s="2"/>
      <c r="O110" s="2"/>
      <c r="P110" s="2"/>
      <c r="Q110" s="2"/>
      <c r="R110" s="2"/>
    </row>
    <row r="111" spans="1:18" x14ac:dyDescent="0.35">
      <c r="A111" s="10">
        <v>110</v>
      </c>
      <c r="B111" s="10">
        <v>26</v>
      </c>
      <c r="C111" s="10">
        <v>4</v>
      </c>
      <c r="D111" s="10">
        <v>97</v>
      </c>
      <c r="E111" s="10">
        <v>46</v>
      </c>
      <c r="F111" s="10">
        <v>1950</v>
      </c>
      <c r="G111" s="10">
        <v>21</v>
      </c>
      <c r="H111" s="10">
        <v>73</v>
      </c>
      <c r="I111" s="10">
        <v>2</v>
      </c>
      <c r="J111" s="11" t="s">
        <v>133</v>
      </c>
      <c r="K111" s="9"/>
      <c r="L111" s="2"/>
      <c r="M111" s="2"/>
      <c r="N111" s="2"/>
      <c r="O111" s="2"/>
      <c r="P111" s="2"/>
      <c r="Q111" s="2"/>
      <c r="R111" s="2"/>
    </row>
    <row r="112" spans="1:18" x14ac:dyDescent="0.35">
      <c r="A112" s="10">
        <v>111</v>
      </c>
      <c r="B112" s="10">
        <v>11</v>
      </c>
      <c r="C112" s="10">
        <v>8</v>
      </c>
      <c r="D112" s="10">
        <v>400</v>
      </c>
      <c r="E112" s="10">
        <v>150</v>
      </c>
      <c r="F112" s="10">
        <v>4997</v>
      </c>
      <c r="G112" s="10">
        <v>14</v>
      </c>
      <c r="H112" s="10">
        <v>73</v>
      </c>
      <c r="I112" s="10">
        <v>1</v>
      </c>
      <c r="J112" s="11" t="s">
        <v>41</v>
      </c>
      <c r="K112" s="9"/>
      <c r="L112" s="2"/>
      <c r="M112" s="2"/>
      <c r="N112" s="2"/>
      <c r="O112" s="2"/>
      <c r="P112" s="2"/>
      <c r="Q112" s="2"/>
      <c r="R112" s="2"/>
    </row>
    <row r="113" spans="1:18" x14ac:dyDescent="0.35">
      <c r="A113" s="10">
        <v>112</v>
      </c>
      <c r="B113" s="10">
        <v>12</v>
      </c>
      <c r="C113" s="10">
        <v>8</v>
      </c>
      <c r="D113" s="10">
        <v>400</v>
      </c>
      <c r="E113" s="10">
        <v>167</v>
      </c>
      <c r="F113" s="10">
        <v>4906</v>
      </c>
      <c r="G113" s="10">
        <v>12.5</v>
      </c>
      <c r="H113" s="10">
        <v>73</v>
      </c>
      <c r="I113" s="10">
        <v>1</v>
      </c>
      <c r="J113" s="11" t="s">
        <v>134</v>
      </c>
      <c r="K113" s="9"/>
      <c r="L113" s="2"/>
      <c r="M113" s="2"/>
      <c r="N113" s="2"/>
      <c r="O113" s="2"/>
      <c r="P113" s="2"/>
      <c r="Q113" s="2"/>
      <c r="R113" s="2"/>
    </row>
    <row r="114" spans="1:18" x14ac:dyDescent="0.35">
      <c r="A114" s="10">
        <v>113</v>
      </c>
      <c r="B114" s="10">
        <v>13</v>
      </c>
      <c r="C114" s="10">
        <v>8</v>
      </c>
      <c r="D114" s="10">
        <v>360</v>
      </c>
      <c r="E114" s="10">
        <v>170</v>
      </c>
      <c r="F114" s="10">
        <v>4654</v>
      </c>
      <c r="G114" s="10">
        <v>13</v>
      </c>
      <c r="H114" s="10">
        <v>73</v>
      </c>
      <c r="I114" s="10">
        <v>1</v>
      </c>
      <c r="J114" s="11" t="s">
        <v>135</v>
      </c>
      <c r="K114" s="9"/>
      <c r="L114" s="2"/>
      <c r="M114" s="2"/>
      <c r="N114" s="2"/>
      <c r="O114" s="2"/>
      <c r="P114" s="2"/>
      <c r="Q114" s="2"/>
      <c r="R114" s="2"/>
    </row>
    <row r="115" spans="1:18" x14ac:dyDescent="0.35">
      <c r="A115" s="10">
        <v>114</v>
      </c>
      <c r="B115" s="10">
        <v>12</v>
      </c>
      <c r="C115" s="10">
        <v>8</v>
      </c>
      <c r="D115" s="10">
        <v>350</v>
      </c>
      <c r="E115" s="10">
        <v>180</v>
      </c>
      <c r="F115" s="10">
        <v>4499</v>
      </c>
      <c r="G115" s="10">
        <v>12.5</v>
      </c>
      <c r="H115" s="10">
        <v>73</v>
      </c>
      <c r="I115" s="10">
        <v>1</v>
      </c>
      <c r="J115" s="11" t="s">
        <v>136</v>
      </c>
      <c r="K115" s="9"/>
      <c r="L115" s="2"/>
      <c r="M115" s="2"/>
      <c r="N115" s="2"/>
      <c r="O115" s="2"/>
      <c r="P115" s="2"/>
      <c r="Q115" s="2"/>
      <c r="R115" s="2"/>
    </row>
    <row r="116" spans="1:18" x14ac:dyDescent="0.35">
      <c r="A116" s="10">
        <v>115</v>
      </c>
      <c r="B116" s="10">
        <v>18</v>
      </c>
      <c r="C116" s="10">
        <v>6</v>
      </c>
      <c r="D116" s="10">
        <v>232</v>
      </c>
      <c r="E116" s="10">
        <v>100</v>
      </c>
      <c r="F116" s="10">
        <v>2789</v>
      </c>
      <c r="G116" s="10">
        <v>15</v>
      </c>
      <c r="H116" s="10">
        <v>73</v>
      </c>
      <c r="I116" s="10">
        <v>1</v>
      </c>
      <c r="J116" s="11" t="s">
        <v>69</v>
      </c>
      <c r="K116" s="9"/>
      <c r="L116" s="2"/>
      <c r="M116" s="2"/>
      <c r="N116" s="2"/>
      <c r="O116" s="2"/>
      <c r="P116" s="2"/>
      <c r="Q116" s="2"/>
      <c r="R116" s="2"/>
    </row>
    <row r="117" spans="1:18" x14ac:dyDescent="0.35">
      <c r="A117" s="10">
        <v>116</v>
      </c>
      <c r="B117" s="10">
        <v>20</v>
      </c>
      <c r="C117" s="10">
        <v>4</v>
      </c>
      <c r="D117" s="10">
        <v>97</v>
      </c>
      <c r="E117" s="10">
        <v>88</v>
      </c>
      <c r="F117" s="10">
        <v>2279</v>
      </c>
      <c r="G117" s="10">
        <v>19</v>
      </c>
      <c r="H117" s="10">
        <v>73</v>
      </c>
      <c r="I117" s="10">
        <v>3</v>
      </c>
      <c r="J117" s="11" t="s">
        <v>137</v>
      </c>
      <c r="K117" s="9"/>
      <c r="L117" s="2"/>
      <c r="M117" s="2"/>
      <c r="N117" s="2"/>
      <c r="O117" s="2"/>
      <c r="P117" s="2"/>
      <c r="Q117" s="2"/>
      <c r="R117" s="2"/>
    </row>
    <row r="118" spans="1:18" x14ac:dyDescent="0.35">
      <c r="A118" s="10">
        <v>117</v>
      </c>
      <c r="B118" s="10">
        <v>21</v>
      </c>
      <c r="C118" s="10">
        <v>4</v>
      </c>
      <c r="D118" s="10">
        <v>140</v>
      </c>
      <c r="E118" s="10">
        <v>72</v>
      </c>
      <c r="F118" s="10">
        <v>2401</v>
      </c>
      <c r="G118" s="10">
        <v>19.5</v>
      </c>
      <c r="H118" s="10">
        <v>73</v>
      </c>
      <c r="I118" s="10">
        <v>1</v>
      </c>
      <c r="J118" s="11" t="s">
        <v>100</v>
      </c>
      <c r="K118" s="9"/>
      <c r="L118" s="2"/>
      <c r="M118" s="2"/>
      <c r="N118" s="2"/>
      <c r="O118" s="2"/>
      <c r="P118" s="2"/>
      <c r="Q118" s="2"/>
      <c r="R118" s="2"/>
    </row>
    <row r="119" spans="1:18" x14ac:dyDescent="0.35">
      <c r="A119" s="10">
        <v>118</v>
      </c>
      <c r="B119" s="10">
        <v>22</v>
      </c>
      <c r="C119" s="10">
        <v>4</v>
      </c>
      <c r="D119" s="10">
        <v>108</v>
      </c>
      <c r="E119" s="10">
        <v>94</v>
      </c>
      <c r="F119" s="10">
        <v>2379</v>
      </c>
      <c r="G119" s="10">
        <v>16.5</v>
      </c>
      <c r="H119" s="10">
        <v>73</v>
      </c>
      <c r="I119" s="10">
        <v>3</v>
      </c>
      <c r="J119" s="11" t="s">
        <v>138</v>
      </c>
      <c r="K119" s="9"/>
      <c r="L119" s="2"/>
      <c r="M119" s="2"/>
      <c r="N119" s="2"/>
      <c r="O119" s="2"/>
      <c r="P119" s="2"/>
      <c r="Q119" s="2"/>
      <c r="R119" s="2"/>
    </row>
    <row r="120" spans="1:18" x14ac:dyDescent="0.35">
      <c r="A120" s="10">
        <v>119</v>
      </c>
      <c r="B120" s="10">
        <v>18</v>
      </c>
      <c r="C120" s="10">
        <v>3</v>
      </c>
      <c r="D120" s="10">
        <v>70</v>
      </c>
      <c r="E120" s="10">
        <v>90</v>
      </c>
      <c r="F120" s="10">
        <v>2124</v>
      </c>
      <c r="G120" s="10">
        <v>13.5</v>
      </c>
      <c r="H120" s="10">
        <v>73</v>
      </c>
      <c r="I120" s="10">
        <v>3</v>
      </c>
      <c r="J120" s="11" t="s">
        <v>139</v>
      </c>
      <c r="K120" s="9"/>
      <c r="L120" s="2"/>
      <c r="M120" s="2"/>
      <c r="N120" s="2"/>
      <c r="O120" s="2"/>
      <c r="P120" s="2"/>
      <c r="Q120" s="2"/>
      <c r="R120" s="2"/>
    </row>
    <row r="121" spans="1:18" x14ac:dyDescent="0.35">
      <c r="A121" s="10">
        <v>120</v>
      </c>
      <c r="B121" s="10">
        <v>19</v>
      </c>
      <c r="C121" s="10">
        <v>4</v>
      </c>
      <c r="D121" s="10">
        <v>122</v>
      </c>
      <c r="E121" s="10">
        <v>85</v>
      </c>
      <c r="F121" s="10">
        <v>2310</v>
      </c>
      <c r="G121" s="10">
        <v>18.5</v>
      </c>
      <c r="H121" s="10">
        <v>73</v>
      </c>
      <c r="I121" s="10">
        <v>1</v>
      </c>
      <c r="J121" s="11" t="s">
        <v>76</v>
      </c>
      <c r="K121" s="9"/>
      <c r="L121" s="2"/>
      <c r="M121" s="2"/>
      <c r="N121" s="2"/>
      <c r="O121" s="2"/>
      <c r="P121" s="2"/>
      <c r="Q121" s="2"/>
      <c r="R121" s="2"/>
    </row>
    <row r="122" spans="1:18" x14ac:dyDescent="0.35">
      <c r="A122" s="10">
        <v>121</v>
      </c>
      <c r="B122" s="10">
        <v>21</v>
      </c>
      <c r="C122" s="10">
        <v>6</v>
      </c>
      <c r="D122" s="10">
        <v>155</v>
      </c>
      <c r="E122" s="10">
        <v>107</v>
      </c>
      <c r="F122" s="10">
        <v>2472</v>
      </c>
      <c r="G122" s="10">
        <v>14</v>
      </c>
      <c r="H122" s="10">
        <v>73</v>
      </c>
      <c r="I122" s="10">
        <v>1</v>
      </c>
      <c r="J122" s="11" t="s">
        <v>140</v>
      </c>
      <c r="K122" s="9"/>
      <c r="L122" s="2"/>
      <c r="M122" s="2"/>
      <c r="N122" s="2"/>
      <c r="O122" s="2"/>
      <c r="P122" s="2"/>
      <c r="Q122" s="2"/>
      <c r="R122" s="2"/>
    </row>
    <row r="123" spans="1:18" x14ac:dyDescent="0.35">
      <c r="A123" s="10">
        <v>122</v>
      </c>
      <c r="B123" s="10">
        <v>26</v>
      </c>
      <c r="C123" s="10">
        <v>4</v>
      </c>
      <c r="D123" s="10">
        <v>98</v>
      </c>
      <c r="E123" s="10">
        <v>90</v>
      </c>
      <c r="F123" s="10">
        <v>2265</v>
      </c>
      <c r="G123" s="10">
        <v>15.5</v>
      </c>
      <c r="H123" s="10">
        <v>73</v>
      </c>
      <c r="I123" s="10">
        <v>2</v>
      </c>
      <c r="J123" s="11" t="s">
        <v>141</v>
      </c>
      <c r="K123" s="9"/>
      <c r="L123" s="2"/>
      <c r="M123" s="2"/>
      <c r="N123" s="2"/>
      <c r="O123" s="2"/>
      <c r="P123" s="2"/>
      <c r="Q123" s="2"/>
      <c r="R123" s="2"/>
    </row>
    <row r="124" spans="1:18" x14ac:dyDescent="0.35">
      <c r="A124" s="10">
        <v>123</v>
      </c>
      <c r="B124" s="10">
        <v>15</v>
      </c>
      <c r="C124" s="10">
        <v>8</v>
      </c>
      <c r="D124" s="10">
        <v>350</v>
      </c>
      <c r="E124" s="10">
        <v>145</v>
      </c>
      <c r="F124" s="10">
        <v>4082</v>
      </c>
      <c r="G124" s="10">
        <v>13</v>
      </c>
      <c r="H124" s="10">
        <v>73</v>
      </c>
      <c r="I124" s="10">
        <v>1</v>
      </c>
      <c r="J124" s="11" t="s">
        <v>142</v>
      </c>
      <c r="K124" s="9"/>
      <c r="L124" s="2"/>
      <c r="M124" s="2"/>
      <c r="N124" s="2"/>
      <c r="O124" s="2"/>
      <c r="P124" s="2"/>
      <c r="Q124" s="2"/>
      <c r="R124" s="2"/>
    </row>
    <row r="125" spans="1:18" x14ac:dyDescent="0.35">
      <c r="A125" s="10">
        <v>124</v>
      </c>
      <c r="B125" s="10">
        <v>16</v>
      </c>
      <c r="C125" s="10">
        <v>8</v>
      </c>
      <c r="D125" s="10">
        <v>400</v>
      </c>
      <c r="E125" s="10">
        <v>230</v>
      </c>
      <c r="F125" s="10">
        <v>4278</v>
      </c>
      <c r="G125" s="10">
        <v>9.5</v>
      </c>
      <c r="H125" s="10">
        <v>73</v>
      </c>
      <c r="I125" s="10">
        <v>1</v>
      </c>
      <c r="J125" s="11" t="s">
        <v>143</v>
      </c>
      <c r="K125" s="9"/>
      <c r="L125" s="2"/>
      <c r="M125" s="2"/>
      <c r="N125" s="2"/>
      <c r="O125" s="2"/>
      <c r="P125" s="2"/>
      <c r="Q125" s="2"/>
      <c r="R125" s="2"/>
    </row>
    <row r="126" spans="1:18" x14ac:dyDescent="0.35">
      <c r="A126" s="10">
        <v>125</v>
      </c>
      <c r="B126" s="10">
        <v>29</v>
      </c>
      <c r="C126" s="10">
        <v>4</v>
      </c>
      <c r="D126" s="10">
        <v>68</v>
      </c>
      <c r="E126" s="10">
        <v>49</v>
      </c>
      <c r="F126" s="10">
        <v>1867</v>
      </c>
      <c r="G126" s="10">
        <v>19.5</v>
      </c>
      <c r="H126" s="10">
        <v>73</v>
      </c>
      <c r="I126" s="10">
        <v>2</v>
      </c>
      <c r="J126" s="11" t="s">
        <v>144</v>
      </c>
      <c r="K126" s="9"/>
      <c r="L126" s="2"/>
      <c r="M126" s="2"/>
      <c r="N126" s="2"/>
      <c r="O126" s="2"/>
      <c r="P126" s="2"/>
      <c r="Q126" s="2"/>
      <c r="R126" s="2"/>
    </row>
    <row r="127" spans="1:18" x14ac:dyDescent="0.35">
      <c r="A127" s="10">
        <v>126</v>
      </c>
      <c r="B127" s="10">
        <v>24</v>
      </c>
      <c r="C127" s="10">
        <v>4</v>
      </c>
      <c r="D127" s="10">
        <v>116</v>
      </c>
      <c r="E127" s="10">
        <v>75</v>
      </c>
      <c r="F127" s="10">
        <v>2158</v>
      </c>
      <c r="G127" s="10">
        <v>15.5</v>
      </c>
      <c r="H127" s="10">
        <v>73</v>
      </c>
      <c r="I127" s="10">
        <v>2</v>
      </c>
      <c r="J127" s="11" t="s">
        <v>145</v>
      </c>
      <c r="K127" s="9"/>
      <c r="L127" s="2"/>
      <c r="M127" s="2"/>
      <c r="N127" s="2"/>
      <c r="O127" s="2"/>
      <c r="P127" s="2"/>
      <c r="Q127" s="2"/>
      <c r="R127" s="2"/>
    </row>
    <row r="128" spans="1:18" x14ac:dyDescent="0.35">
      <c r="A128" s="10">
        <v>127</v>
      </c>
      <c r="B128" s="10">
        <v>20</v>
      </c>
      <c r="C128" s="10">
        <v>4</v>
      </c>
      <c r="D128" s="10">
        <v>114</v>
      </c>
      <c r="E128" s="10">
        <v>91</v>
      </c>
      <c r="F128" s="10">
        <v>2582</v>
      </c>
      <c r="G128" s="10">
        <v>14</v>
      </c>
      <c r="H128" s="10">
        <v>73</v>
      </c>
      <c r="I128" s="10">
        <v>2</v>
      </c>
      <c r="J128" s="11" t="s">
        <v>146</v>
      </c>
      <c r="K128" s="9"/>
      <c r="L128" s="2"/>
      <c r="M128" s="2"/>
      <c r="N128" s="2"/>
      <c r="O128" s="2"/>
      <c r="P128" s="2"/>
      <c r="Q128" s="2"/>
      <c r="R128" s="2"/>
    </row>
    <row r="129" spans="1:18" x14ac:dyDescent="0.35">
      <c r="A129" s="10">
        <v>128</v>
      </c>
      <c r="B129" s="10">
        <v>19</v>
      </c>
      <c r="C129" s="10">
        <v>4</v>
      </c>
      <c r="D129" s="10">
        <v>121</v>
      </c>
      <c r="E129" s="10">
        <v>112</v>
      </c>
      <c r="F129" s="10">
        <v>2868</v>
      </c>
      <c r="G129" s="10">
        <v>15.5</v>
      </c>
      <c r="H129" s="10">
        <v>73</v>
      </c>
      <c r="I129" s="10">
        <v>2</v>
      </c>
      <c r="J129" s="11" t="s">
        <v>147</v>
      </c>
      <c r="K129" s="9"/>
      <c r="L129" s="2"/>
      <c r="M129" s="2"/>
      <c r="N129" s="2"/>
      <c r="O129" s="2"/>
      <c r="P129" s="2"/>
      <c r="Q129" s="2"/>
      <c r="R129" s="2"/>
    </row>
    <row r="130" spans="1:18" x14ac:dyDescent="0.35">
      <c r="A130" s="10">
        <v>129</v>
      </c>
      <c r="B130" s="10">
        <v>15</v>
      </c>
      <c r="C130" s="10">
        <v>8</v>
      </c>
      <c r="D130" s="10">
        <v>318</v>
      </c>
      <c r="E130" s="10">
        <v>150</v>
      </c>
      <c r="F130" s="10">
        <v>3399</v>
      </c>
      <c r="G130" s="10">
        <v>11</v>
      </c>
      <c r="H130" s="10">
        <v>73</v>
      </c>
      <c r="I130" s="10">
        <v>1</v>
      </c>
      <c r="J130" s="11" t="s">
        <v>148</v>
      </c>
      <c r="K130" s="9"/>
      <c r="L130" s="2"/>
      <c r="M130" s="2"/>
      <c r="N130" s="2"/>
      <c r="O130" s="2"/>
      <c r="P130" s="2"/>
      <c r="Q130" s="2"/>
      <c r="R130" s="2"/>
    </row>
    <row r="131" spans="1:18" x14ac:dyDescent="0.35">
      <c r="A131" s="10">
        <v>130</v>
      </c>
      <c r="B131" s="10">
        <v>24</v>
      </c>
      <c r="C131" s="10">
        <v>4</v>
      </c>
      <c r="D131" s="10">
        <v>121</v>
      </c>
      <c r="E131" s="10">
        <v>110</v>
      </c>
      <c r="F131" s="10">
        <v>2660</v>
      </c>
      <c r="G131" s="10">
        <v>14</v>
      </c>
      <c r="H131" s="10">
        <v>73</v>
      </c>
      <c r="I131" s="10">
        <v>2</v>
      </c>
      <c r="J131" s="11" t="s">
        <v>149</v>
      </c>
      <c r="L131" s="2"/>
      <c r="M131" s="2"/>
      <c r="N131" s="2"/>
      <c r="O131" s="2"/>
      <c r="P131" s="2"/>
      <c r="Q131" s="2"/>
      <c r="R131" s="2"/>
    </row>
    <row r="132" spans="1:18" x14ac:dyDescent="0.35">
      <c r="A132" s="10">
        <v>131</v>
      </c>
      <c r="B132" s="10">
        <v>20</v>
      </c>
      <c r="C132" s="10">
        <v>6</v>
      </c>
      <c r="D132" s="10">
        <v>156</v>
      </c>
      <c r="E132" s="10">
        <v>122</v>
      </c>
      <c r="F132" s="10">
        <v>2807</v>
      </c>
      <c r="G132" s="10">
        <v>13.5</v>
      </c>
      <c r="H132" s="10">
        <v>73</v>
      </c>
      <c r="I132" s="10">
        <v>3</v>
      </c>
      <c r="J132" s="11" t="s">
        <v>150</v>
      </c>
      <c r="L132" s="2"/>
      <c r="M132" s="2"/>
      <c r="N132" s="2"/>
      <c r="O132" s="2"/>
      <c r="P132" s="2"/>
      <c r="Q132" s="2"/>
      <c r="R132" s="2"/>
    </row>
    <row r="133" spans="1:18" x14ac:dyDescent="0.35">
      <c r="A133" s="10">
        <v>132</v>
      </c>
      <c r="B133" s="10">
        <v>11</v>
      </c>
      <c r="C133" s="10">
        <v>8</v>
      </c>
      <c r="D133" s="10">
        <v>350</v>
      </c>
      <c r="E133" s="10">
        <v>180</v>
      </c>
      <c r="F133" s="10">
        <v>3664</v>
      </c>
      <c r="G133" s="10">
        <v>11</v>
      </c>
      <c r="H133" s="10">
        <v>73</v>
      </c>
      <c r="I133" s="10">
        <v>1</v>
      </c>
      <c r="J133" s="11" t="s">
        <v>151</v>
      </c>
      <c r="L133" s="2"/>
      <c r="M133" s="2"/>
      <c r="N133" s="2"/>
      <c r="O133" s="2"/>
      <c r="P133" s="2"/>
      <c r="Q133" s="2"/>
      <c r="R133" s="2"/>
    </row>
    <row r="134" spans="1:18" x14ac:dyDescent="0.35">
      <c r="A134" s="10">
        <v>133</v>
      </c>
      <c r="B134" s="10">
        <v>20</v>
      </c>
      <c r="C134" s="10">
        <v>6</v>
      </c>
      <c r="D134" s="10">
        <v>198</v>
      </c>
      <c r="E134" s="10">
        <v>95</v>
      </c>
      <c r="F134" s="10">
        <v>3102</v>
      </c>
      <c r="G134" s="10">
        <v>16.5</v>
      </c>
      <c r="H134" s="10">
        <v>74</v>
      </c>
      <c r="I134" s="10">
        <v>1</v>
      </c>
      <c r="J134" s="11" t="s">
        <v>58</v>
      </c>
      <c r="L134" s="2"/>
      <c r="M134" s="2"/>
      <c r="N134" s="2"/>
      <c r="O134" s="2"/>
      <c r="P134" s="2"/>
      <c r="Q134" s="2"/>
      <c r="R134" s="2"/>
    </row>
    <row r="135" spans="1:18" x14ac:dyDescent="0.35">
      <c r="A135" s="10">
        <v>134</v>
      </c>
      <c r="B135" s="10">
        <v>21</v>
      </c>
      <c r="C135" s="10">
        <v>6</v>
      </c>
      <c r="D135" s="10">
        <v>200</v>
      </c>
      <c r="E135" s="10" t="s">
        <v>45</v>
      </c>
      <c r="F135" s="10">
        <v>2875</v>
      </c>
      <c r="G135" s="10">
        <v>17</v>
      </c>
      <c r="H135" s="10">
        <v>74</v>
      </c>
      <c r="I135" s="10">
        <v>1</v>
      </c>
      <c r="J135" s="11" t="s">
        <v>60</v>
      </c>
      <c r="L135" s="2"/>
      <c r="M135" s="2"/>
      <c r="N135" s="2"/>
      <c r="O135" s="2"/>
      <c r="P135" s="2"/>
      <c r="Q135" s="2"/>
      <c r="R135" s="2"/>
    </row>
    <row r="136" spans="1:18" x14ac:dyDescent="0.35">
      <c r="A136" s="10">
        <v>135</v>
      </c>
      <c r="B136" s="10">
        <v>19</v>
      </c>
      <c r="C136" s="10">
        <v>6</v>
      </c>
      <c r="D136" s="10">
        <v>232</v>
      </c>
      <c r="E136" s="10">
        <v>100</v>
      </c>
      <c r="F136" s="10">
        <v>2901</v>
      </c>
      <c r="G136" s="10">
        <v>16</v>
      </c>
      <c r="H136" s="10">
        <v>74</v>
      </c>
      <c r="I136" s="10">
        <v>1</v>
      </c>
      <c r="J136" s="11" t="s">
        <v>59</v>
      </c>
      <c r="L136" s="2"/>
      <c r="M136" s="2"/>
      <c r="N136" s="2"/>
      <c r="O136" s="2"/>
      <c r="P136" s="2"/>
      <c r="Q136" s="2"/>
      <c r="R136" s="2"/>
    </row>
    <row r="137" spans="1:18" x14ac:dyDescent="0.35">
      <c r="A137" s="10">
        <v>136</v>
      </c>
      <c r="B137" s="10">
        <v>15</v>
      </c>
      <c r="C137" s="10">
        <v>6</v>
      </c>
      <c r="D137" s="10">
        <v>250</v>
      </c>
      <c r="E137" s="10">
        <v>100</v>
      </c>
      <c r="F137" s="10">
        <v>3336</v>
      </c>
      <c r="G137" s="10">
        <v>17</v>
      </c>
      <c r="H137" s="10">
        <v>74</v>
      </c>
      <c r="I137" s="10">
        <v>1</v>
      </c>
      <c r="J137" s="11" t="s">
        <v>152</v>
      </c>
      <c r="L137" s="2"/>
      <c r="M137" s="2"/>
      <c r="N137" s="2"/>
      <c r="O137" s="2"/>
      <c r="P137" s="2"/>
      <c r="Q137" s="2"/>
      <c r="R137" s="2"/>
    </row>
    <row r="138" spans="1:18" x14ac:dyDescent="0.35">
      <c r="A138" s="10">
        <v>137</v>
      </c>
      <c r="B138" s="10">
        <v>31</v>
      </c>
      <c r="C138" s="10">
        <v>4</v>
      </c>
      <c r="D138" s="10">
        <v>79</v>
      </c>
      <c r="E138" s="10">
        <v>67</v>
      </c>
      <c r="F138" s="10">
        <v>1950</v>
      </c>
      <c r="G138" s="10">
        <v>19</v>
      </c>
      <c r="H138" s="10">
        <v>74</v>
      </c>
      <c r="I138" s="10">
        <v>3</v>
      </c>
      <c r="J138" s="11" t="s">
        <v>153</v>
      </c>
      <c r="L138" s="2"/>
      <c r="M138" s="2"/>
      <c r="N138" s="2"/>
      <c r="O138" s="2"/>
      <c r="P138" s="2"/>
      <c r="Q138" s="2"/>
      <c r="R138" s="2"/>
    </row>
    <row r="139" spans="1:18" x14ac:dyDescent="0.35">
      <c r="A139" s="10">
        <v>138</v>
      </c>
      <c r="B139" s="10">
        <v>26</v>
      </c>
      <c r="C139" s="10">
        <v>4</v>
      </c>
      <c r="D139" s="10">
        <v>122</v>
      </c>
      <c r="E139" s="10">
        <v>80</v>
      </c>
      <c r="F139" s="10">
        <v>2451</v>
      </c>
      <c r="G139" s="10">
        <v>16.5</v>
      </c>
      <c r="H139" s="10">
        <v>74</v>
      </c>
      <c r="I139" s="10">
        <v>1</v>
      </c>
      <c r="J139" s="11" t="s">
        <v>76</v>
      </c>
      <c r="L139" s="2"/>
      <c r="M139" s="2"/>
      <c r="N139" s="2"/>
      <c r="O139" s="2"/>
      <c r="P139" s="2"/>
      <c r="Q139" s="2"/>
      <c r="R139" s="2"/>
    </row>
    <row r="140" spans="1:18" x14ac:dyDescent="0.35">
      <c r="A140" s="10">
        <v>139</v>
      </c>
      <c r="B140" s="10">
        <v>32</v>
      </c>
      <c r="C140" s="10">
        <v>4</v>
      </c>
      <c r="D140" s="10">
        <v>71</v>
      </c>
      <c r="E140" s="10">
        <v>65</v>
      </c>
      <c r="F140" s="10">
        <v>1836</v>
      </c>
      <c r="G140" s="10">
        <v>21</v>
      </c>
      <c r="H140" s="10">
        <v>74</v>
      </c>
      <c r="I140" s="10">
        <v>3</v>
      </c>
      <c r="J140" s="11" t="s">
        <v>93</v>
      </c>
      <c r="L140" s="2"/>
      <c r="M140" s="2"/>
      <c r="N140" s="2"/>
      <c r="O140" s="2"/>
      <c r="P140" s="2"/>
      <c r="Q140" s="2"/>
      <c r="R140" s="2"/>
    </row>
    <row r="141" spans="1:18" x14ac:dyDescent="0.35">
      <c r="A141" s="10">
        <v>140</v>
      </c>
      <c r="B141" s="10">
        <v>25</v>
      </c>
      <c r="C141" s="10">
        <v>4</v>
      </c>
      <c r="D141" s="10">
        <v>140</v>
      </c>
      <c r="E141" s="10">
        <v>75</v>
      </c>
      <c r="F141" s="10">
        <v>2542</v>
      </c>
      <c r="G141" s="10">
        <v>17</v>
      </c>
      <c r="H141" s="10">
        <v>74</v>
      </c>
      <c r="I141" s="10">
        <v>1</v>
      </c>
      <c r="J141" s="11" t="s">
        <v>100</v>
      </c>
      <c r="L141" s="2"/>
      <c r="M141" s="2"/>
      <c r="N141" s="2"/>
      <c r="O141" s="2"/>
      <c r="P141" s="2"/>
      <c r="Q141" s="2"/>
      <c r="R141" s="2"/>
    </row>
    <row r="142" spans="1:18" x14ac:dyDescent="0.35">
      <c r="A142" s="10">
        <v>141</v>
      </c>
      <c r="B142" s="10">
        <v>16</v>
      </c>
      <c r="C142" s="10">
        <v>6</v>
      </c>
      <c r="D142" s="10">
        <v>250</v>
      </c>
      <c r="E142" s="10">
        <v>100</v>
      </c>
      <c r="F142" s="10">
        <v>3781</v>
      </c>
      <c r="G142" s="10">
        <v>17</v>
      </c>
      <c r="H142" s="10">
        <v>74</v>
      </c>
      <c r="I142" s="10">
        <v>1</v>
      </c>
      <c r="J142" s="11" t="s">
        <v>154</v>
      </c>
    </row>
    <row r="143" spans="1:18" x14ac:dyDescent="0.35">
      <c r="A143" s="10">
        <v>142</v>
      </c>
      <c r="B143" s="10">
        <v>16</v>
      </c>
      <c r="C143" s="10">
        <v>6</v>
      </c>
      <c r="D143" s="10">
        <v>258</v>
      </c>
      <c r="E143" s="10">
        <v>110</v>
      </c>
      <c r="F143" s="10">
        <v>3632</v>
      </c>
      <c r="G143" s="10">
        <v>18</v>
      </c>
      <c r="H143" s="10">
        <v>74</v>
      </c>
      <c r="I143" s="10">
        <v>1</v>
      </c>
      <c r="J143" s="11" t="s">
        <v>80</v>
      </c>
    </row>
    <row r="144" spans="1:18" x14ac:dyDescent="0.35">
      <c r="A144" s="10">
        <v>143</v>
      </c>
      <c r="B144" s="10">
        <v>18</v>
      </c>
      <c r="C144" s="10">
        <v>6</v>
      </c>
      <c r="D144" s="10">
        <v>225</v>
      </c>
      <c r="E144" s="10">
        <v>105</v>
      </c>
      <c r="F144" s="10">
        <v>3613</v>
      </c>
      <c r="G144" s="10">
        <v>16.5</v>
      </c>
      <c r="H144" s="10">
        <v>74</v>
      </c>
      <c r="I144" s="10">
        <v>1</v>
      </c>
      <c r="J144" s="11" t="s">
        <v>155</v>
      </c>
    </row>
    <row r="145" spans="1:10" x14ac:dyDescent="0.35">
      <c r="A145" s="10">
        <v>144</v>
      </c>
      <c r="B145" s="10">
        <v>16</v>
      </c>
      <c r="C145" s="10">
        <v>8</v>
      </c>
      <c r="D145" s="10">
        <v>302</v>
      </c>
      <c r="E145" s="10">
        <v>140</v>
      </c>
      <c r="F145" s="10">
        <v>4141</v>
      </c>
      <c r="G145" s="10">
        <v>14</v>
      </c>
      <c r="H145" s="10">
        <v>74</v>
      </c>
      <c r="I145" s="10">
        <v>1</v>
      </c>
      <c r="J145" s="11" t="s">
        <v>122</v>
      </c>
    </row>
    <row r="146" spans="1:10" x14ac:dyDescent="0.35">
      <c r="A146" s="10">
        <v>145</v>
      </c>
      <c r="B146" s="10">
        <v>13</v>
      </c>
      <c r="C146" s="10">
        <v>8</v>
      </c>
      <c r="D146" s="10">
        <v>350</v>
      </c>
      <c r="E146" s="10">
        <v>150</v>
      </c>
      <c r="F146" s="10">
        <v>4699</v>
      </c>
      <c r="G146" s="10">
        <v>14.5</v>
      </c>
      <c r="H146" s="10">
        <v>74</v>
      </c>
      <c r="I146" s="10">
        <v>1</v>
      </c>
      <c r="J146" s="11" t="s">
        <v>156</v>
      </c>
    </row>
    <row r="147" spans="1:10" x14ac:dyDescent="0.35">
      <c r="A147" s="10">
        <v>146</v>
      </c>
      <c r="B147" s="10">
        <v>14</v>
      </c>
      <c r="C147" s="10">
        <v>8</v>
      </c>
      <c r="D147" s="10">
        <v>318</v>
      </c>
      <c r="E147" s="10">
        <v>150</v>
      </c>
      <c r="F147" s="10">
        <v>4457</v>
      </c>
      <c r="G147" s="10">
        <v>13.5</v>
      </c>
      <c r="H147" s="10">
        <v>74</v>
      </c>
      <c r="I147" s="10">
        <v>1</v>
      </c>
      <c r="J147" s="11" t="s">
        <v>157</v>
      </c>
    </row>
    <row r="148" spans="1:10" x14ac:dyDescent="0.35">
      <c r="A148" s="10">
        <v>147</v>
      </c>
      <c r="B148" s="10">
        <v>14</v>
      </c>
      <c r="C148" s="10">
        <v>8</v>
      </c>
      <c r="D148" s="10">
        <v>302</v>
      </c>
      <c r="E148" s="10">
        <v>140</v>
      </c>
      <c r="F148" s="10">
        <v>4638</v>
      </c>
      <c r="G148" s="10">
        <v>16</v>
      </c>
      <c r="H148" s="10">
        <v>74</v>
      </c>
      <c r="I148" s="10">
        <v>1</v>
      </c>
      <c r="J148" s="11" t="s">
        <v>109</v>
      </c>
    </row>
    <row r="149" spans="1:10" x14ac:dyDescent="0.35">
      <c r="A149" s="10">
        <v>148</v>
      </c>
      <c r="B149" s="10">
        <v>14</v>
      </c>
      <c r="C149" s="10">
        <v>8</v>
      </c>
      <c r="D149" s="10">
        <v>304</v>
      </c>
      <c r="E149" s="10">
        <v>150</v>
      </c>
      <c r="F149" s="10">
        <v>4257</v>
      </c>
      <c r="G149" s="10">
        <v>15.5</v>
      </c>
      <c r="H149" s="10">
        <v>74</v>
      </c>
      <c r="I149" s="10">
        <v>1</v>
      </c>
      <c r="J149" s="11" t="s">
        <v>108</v>
      </c>
    </row>
    <row r="150" spans="1:10" x14ac:dyDescent="0.35">
      <c r="A150" s="10">
        <v>149</v>
      </c>
      <c r="B150" s="10">
        <v>29</v>
      </c>
      <c r="C150" s="10">
        <v>4</v>
      </c>
      <c r="D150" s="10">
        <v>98</v>
      </c>
      <c r="E150" s="10">
        <v>83</v>
      </c>
      <c r="F150" s="10">
        <v>2219</v>
      </c>
      <c r="G150" s="10">
        <v>16.5</v>
      </c>
      <c r="H150" s="10">
        <v>74</v>
      </c>
      <c r="I150" s="10">
        <v>2</v>
      </c>
      <c r="J150" s="11" t="s">
        <v>158</v>
      </c>
    </row>
    <row r="151" spans="1:10" x14ac:dyDescent="0.35">
      <c r="A151" s="10">
        <v>150</v>
      </c>
      <c r="B151" s="10">
        <v>26</v>
      </c>
      <c r="C151" s="10">
        <v>4</v>
      </c>
      <c r="D151" s="10">
        <v>79</v>
      </c>
      <c r="E151" s="10">
        <v>67</v>
      </c>
      <c r="F151" s="10">
        <v>1963</v>
      </c>
      <c r="G151" s="10">
        <v>15.5</v>
      </c>
      <c r="H151" s="10">
        <v>74</v>
      </c>
      <c r="I151" s="10">
        <v>2</v>
      </c>
      <c r="J151" s="11" t="s">
        <v>159</v>
      </c>
    </row>
    <row r="152" spans="1:10" x14ac:dyDescent="0.35">
      <c r="A152" s="10">
        <v>151</v>
      </c>
      <c r="B152" s="10">
        <v>26</v>
      </c>
      <c r="C152" s="10">
        <v>4</v>
      </c>
      <c r="D152" s="10">
        <v>97</v>
      </c>
      <c r="E152" s="10">
        <v>78</v>
      </c>
      <c r="F152" s="10">
        <v>2300</v>
      </c>
      <c r="G152" s="10">
        <v>14.5</v>
      </c>
      <c r="H152" s="10">
        <v>74</v>
      </c>
      <c r="I152" s="10">
        <v>2</v>
      </c>
      <c r="J152" s="11" t="s">
        <v>145</v>
      </c>
    </row>
    <row r="153" spans="1:10" x14ac:dyDescent="0.35">
      <c r="A153" s="10">
        <v>152</v>
      </c>
      <c r="B153" s="10">
        <v>31</v>
      </c>
      <c r="C153" s="10">
        <v>4</v>
      </c>
      <c r="D153" s="10">
        <v>76</v>
      </c>
      <c r="E153" s="10">
        <v>52</v>
      </c>
      <c r="F153" s="10">
        <v>1649</v>
      </c>
      <c r="G153" s="10">
        <v>16.5</v>
      </c>
      <c r="H153" s="10">
        <v>74</v>
      </c>
      <c r="I153" s="10">
        <v>3</v>
      </c>
      <c r="J153" s="11" t="s">
        <v>75</v>
      </c>
    </row>
    <row r="154" spans="1:10" x14ac:dyDescent="0.35">
      <c r="A154" s="10">
        <v>153</v>
      </c>
      <c r="B154" s="10">
        <v>32</v>
      </c>
      <c r="C154" s="10">
        <v>4</v>
      </c>
      <c r="D154" s="10">
        <v>83</v>
      </c>
      <c r="E154" s="10">
        <v>61</v>
      </c>
      <c r="F154" s="10">
        <v>2003</v>
      </c>
      <c r="G154" s="10">
        <v>19</v>
      </c>
      <c r="H154" s="10">
        <v>74</v>
      </c>
      <c r="I154" s="10">
        <v>3</v>
      </c>
      <c r="J154" s="11" t="s">
        <v>160</v>
      </c>
    </row>
    <row r="155" spans="1:10" x14ac:dyDescent="0.35">
      <c r="A155" s="10">
        <v>154</v>
      </c>
      <c r="B155" s="10">
        <v>28</v>
      </c>
      <c r="C155" s="10">
        <v>4</v>
      </c>
      <c r="D155" s="10">
        <v>90</v>
      </c>
      <c r="E155" s="10">
        <v>75</v>
      </c>
      <c r="F155" s="10">
        <v>2125</v>
      </c>
      <c r="G155" s="10">
        <v>14.5</v>
      </c>
      <c r="H155" s="10">
        <v>74</v>
      </c>
      <c r="I155" s="10">
        <v>1</v>
      </c>
      <c r="J155" s="11" t="s">
        <v>161</v>
      </c>
    </row>
    <row r="156" spans="1:10" x14ac:dyDescent="0.35">
      <c r="A156" s="10">
        <v>155</v>
      </c>
      <c r="B156" s="10">
        <v>24</v>
      </c>
      <c r="C156" s="10">
        <v>4</v>
      </c>
      <c r="D156" s="10">
        <v>90</v>
      </c>
      <c r="E156" s="10">
        <v>75</v>
      </c>
      <c r="F156" s="10">
        <v>2108</v>
      </c>
      <c r="G156" s="10">
        <v>15.5</v>
      </c>
      <c r="H156" s="10">
        <v>74</v>
      </c>
      <c r="I156" s="10">
        <v>2</v>
      </c>
      <c r="J156" s="11" t="s">
        <v>144</v>
      </c>
    </row>
    <row r="157" spans="1:10" x14ac:dyDescent="0.35">
      <c r="A157" s="10">
        <v>156</v>
      </c>
      <c r="B157" s="10">
        <v>26</v>
      </c>
      <c r="C157" s="10">
        <v>4</v>
      </c>
      <c r="D157" s="10">
        <v>116</v>
      </c>
      <c r="E157" s="10">
        <v>75</v>
      </c>
      <c r="F157" s="10">
        <v>2246</v>
      </c>
      <c r="G157" s="10">
        <v>14</v>
      </c>
      <c r="H157" s="10">
        <v>74</v>
      </c>
      <c r="I157" s="10">
        <v>2</v>
      </c>
      <c r="J157" s="11" t="s">
        <v>162</v>
      </c>
    </row>
    <row r="158" spans="1:10" x14ac:dyDescent="0.35">
      <c r="A158" s="10">
        <v>157</v>
      </c>
      <c r="B158" s="10">
        <v>24</v>
      </c>
      <c r="C158" s="10">
        <v>4</v>
      </c>
      <c r="D158" s="10">
        <v>120</v>
      </c>
      <c r="E158" s="10">
        <v>97</v>
      </c>
      <c r="F158" s="10">
        <v>2489</v>
      </c>
      <c r="G158" s="10">
        <v>15</v>
      </c>
      <c r="H158" s="10">
        <v>74</v>
      </c>
      <c r="I158" s="10">
        <v>3</v>
      </c>
      <c r="J158" s="11" t="s">
        <v>163</v>
      </c>
    </row>
    <row r="159" spans="1:10" x14ac:dyDescent="0.35">
      <c r="A159" s="10">
        <v>158</v>
      </c>
      <c r="B159" s="10">
        <v>26</v>
      </c>
      <c r="C159" s="10">
        <v>4</v>
      </c>
      <c r="D159" s="10">
        <v>108</v>
      </c>
      <c r="E159" s="10">
        <v>93</v>
      </c>
      <c r="F159" s="10">
        <v>2391</v>
      </c>
      <c r="G159" s="10">
        <v>15.5</v>
      </c>
      <c r="H159" s="10">
        <v>74</v>
      </c>
      <c r="I159" s="10">
        <v>3</v>
      </c>
      <c r="J159" s="11" t="s">
        <v>164</v>
      </c>
    </row>
    <row r="160" spans="1:10" x14ac:dyDescent="0.35">
      <c r="A160" s="10">
        <v>159</v>
      </c>
      <c r="B160" s="10">
        <v>31</v>
      </c>
      <c r="C160" s="10">
        <v>4</v>
      </c>
      <c r="D160" s="10">
        <v>79</v>
      </c>
      <c r="E160" s="10">
        <v>67</v>
      </c>
      <c r="F160" s="10">
        <v>2000</v>
      </c>
      <c r="G160" s="10">
        <v>16</v>
      </c>
      <c r="H160" s="10">
        <v>74</v>
      </c>
      <c r="I160" s="10">
        <v>2</v>
      </c>
      <c r="J160" s="11" t="s">
        <v>165</v>
      </c>
    </row>
    <row r="161" spans="1:10" x14ac:dyDescent="0.35">
      <c r="A161" s="10">
        <v>160</v>
      </c>
      <c r="B161" s="10">
        <v>19</v>
      </c>
      <c r="C161" s="10">
        <v>6</v>
      </c>
      <c r="D161" s="10">
        <v>225</v>
      </c>
      <c r="E161" s="10">
        <v>95</v>
      </c>
      <c r="F161" s="10">
        <v>3264</v>
      </c>
      <c r="G161" s="10">
        <v>16</v>
      </c>
      <c r="H161" s="10">
        <v>75</v>
      </c>
      <c r="I161" s="10">
        <v>1</v>
      </c>
      <c r="J161" s="11" t="s">
        <v>166</v>
      </c>
    </row>
    <row r="162" spans="1:10" x14ac:dyDescent="0.35">
      <c r="A162" s="10">
        <v>161</v>
      </c>
      <c r="B162" s="10">
        <v>18</v>
      </c>
      <c r="C162" s="10">
        <v>6</v>
      </c>
      <c r="D162" s="10">
        <v>250</v>
      </c>
      <c r="E162" s="10">
        <v>105</v>
      </c>
      <c r="F162" s="10">
        <v>3459</v>
      </c>
      <c r="G162" s="10">
        <v>16</v>
      </c>
      <c r="H162" s="10">
        <v>75</v>
      </c>
      <c r="I162" s="10">
        <v>1</v>
      </c>
      <c r="J162" s="11" t="s">
        <v>152</v>
      </c>
    </row>
    <row r="163" spans="1:10" x14ac:dyDescent="0.35">
      <c r="A163" s="10">
        <v>162</v>
      </c>
      <c r="B163" s="10">
        <v>15</v>
      </c>
      <c r="C163" s="10">
        <v>6</v>
      </c>
      <c r="D163" s="10">
        <v>250</v>
      </c>
      <c r="E163" s="10">
        <v>72</v>
      </c>
      <c r="F163" s="10">
        <v>3432</v>
      </c>
      <c r="G163" s="10">
        <v>21</v>
      </c>
      <c r="H163" s="10">
        <v>75</v>
      </c>
      <c r="I163" s="10">
        <v>1</v>
      </c>
      <c r="J163" s="11" t="s">
        <v>167</v>
      </c>
    </row>
    <row r="164" spans="1:10" x14ac:dyDescent="0.35">
      <c r="A164" s="10">
        <v>163</v>
      </c>
      <c r="B164" s="10">
        <v>15</v>
      </c>
      <c r="C164" s="10">
        <v>6</v>
      </c>
      <c r="D164" s="10">
        <v>250</v>
      </c>
      <c r="E164" s="10">
        <v>72</v>
      </c>
      <c r="F164" s="10">
        <v>3158</v>
      </c>
      <c r="G164" s="10">
        <v>19.5</v>
      </c>
      <c r="H164" s="10">
        <v>75</v>
      </c>
      <c r="I164" s="10">
        <v>1</v>
      </c>
      <c r="J164" s="11" t="s">
        <v>60</v>
      </c>
    </row>
    <row r="165" spans="1:10" x14ac:dyDescent="0.35">
      <c r="A165" s="10">
        <v>164</v>
      </c>
      <c r="B165" s="10">
        <v>16</v>
      </c>
      <c r="C165" s="10">
        <v>8</v>
      </c>
      <c r="D165" s="10">
        <v>400</v>
      </c>
      <c r="E165" s="10">
        <v>170</v>
      </c>
      <c r="F165" s="10">
        <v>4668</v>
      </c>
      <c r="G165" s="10">
        <v>11.5</v>
      </c>
      <c r="H165" s="10">
        <v>75</v>
      </c>
      <c r="I165" s="10">
        <v>1</v>
      </c>
      <c r="J165" s="11" t="s">
        <v>43</v>
      </c>
    </row>
    <row r="166" spans="1:10" x14ac:dyDescent="0.35">
      <c r="A166" s="10">
        <v>165</v>
      </c>
      <c r="B166" s="10">
        <v>15</v>
      </c>
      <c r="C166" s="10">
        <v>8</v>
      </c>
      <c r="D166" s="10">
        <v>350</v>
      </c>
      <c r="E166" s="10">
        <v>145</v>
      </c>
      <c r="F166" s="10">
        <v>4440</v>
      </c>
      <c r="G166" s="10">
        <v>14</v>
      </c>
      <c r="H166" s="10">
        <v>75</v>
      </c>
      <c r="I166" s="10">
        <v>1</v>
      </c>
      <c r="J166" s="11" t="s">
        <v>168</v>
      </c>
    </row>
    <row r="167" spans="1:10" x14ac:dyDescent="0.35">
      <c r="A167" s="10">
        <v>166</v>
      </c>
      <c r="B167" s="10">
        <v>16</v>
      </c>
      <c r="C167" s="10">
        <v>8</v>
      </c>
      <c r="D167" s="10">
        <v>318</v>
      </c>
      <c r="E167" s="10">
        <v>150</v>
      </c>
      <c r="F167" s="10">
        <v>4498</v>
      </c>
      <c r="G167" s="10">
        <v>14.5</v>
      </c>
      <c r="H167" s="10">
        <v>75</v>
      </c>
      <c r="I167" s="10">
        <v>1</v>
      </c>
      <c r="J167" s="11" t="s">
        <v>169</v>
      </c>
    </row>
    <row r="168" spans="1:10" x14ac:dyDescent="0.35">
      <c r="A168" s="10">
        <v>167</v>
      </c>
      <c r="B168" s="10">
        <v>14</v>
      </c>
      <c r="C168" s="10">
        <v>8</v>
      </c>
      <c r="D168" s="10">
        <v>351</v>
      </c>
      <c r="E168" s="10">
        <v>148</v>
      </c>
      <c r="F168" s="10">
        <v>4657</v>
      </c>
      <c r="G168" s="10">
        <v>13.5</v>
      </c>
      <c r="H168" s="10">
        <v>75</v>
      </c>
      <c r="I168" s="10">
        <v>1</v>
      </c>
      <c r="J168" s="11" t="s">
        <v>126</v>
      </c>
    </row>
    <row r="169" spans="1:10" x14ac:dyDescent="0.35">
      <c r="A169" s="10">
        <v>168</v>
      </c>
      <c r="B169" s="10">
        <v>17</v>
      </c>
      <c r="C169" s="10">
        <v>6</v>
      </c>
      <c r="D169" s="10">
        <v>231</v>
      </c>
      <c r="E169" s="10">
        <v>110</v>
      </c>
      <c r="F169" s="10">
        <v>3907</v>
      </c>
      <c r="G169" s="10">
        <v>21</v>
      </c>
      <c r="H169" s="10">
        <v>75</v>
      </c>
      <c r="I169" s="10">
        <v>1</v>
      </c>
      <c r="J169" s="11" t="s">
        <v>170</v>
      </c>
    </row>
    <row r="170" spans="1:10" x14ac:dyDescent="0.35">
      <c r="A170" s="10">
        <v>169</v>
      </c>
      <c r="B170" s="10">
        <v>16</v>
      </c>
      <c r="C170" s="10">
        <v>6</v>
      </c>
      <c r="D170" s="10">
        <v>250</v>
      </c>
      <c r="E170" s="10">
        <v>105</v>
      </c>
      <c r="F170" s="10">
        <v>3897</v>
      </c>
      <c r="G170" s="10">
        <v>18.5</v>
      </c>
      <c r="H170" s="10">
        <v>75</v>
      </c>
      <c r="I170" s="10">
        <v>1</v>
      </c>
      <c r="J170" s="11" t="s">
        <v>171</v>
      </c>
    </row>
    <row r="171" spans="1:10" x14ac:dyDescent="0.35">
      <c r="A171" s="10">
        <v>170</v>
      </c>
      <c r="B171" s="10">
        <v>15</v>
      </c>
      <c r="C171" s="10">
        <v>6</v>
      </c>
      <c r="D171" s="10">
        <v>258</v>
      </c>
      <c r="E171" s="10">
        <v>110</v>
      </c>
      <c r="F171" s="10">
        <v>3730</v>
      </c>
      <c r="G171" s="10">
        <v>19</v>
      </c>
      <c r="H171" s="10">
        <v>75</v>
      </c>
      <c r="I171" s="10">
        <v>1</v>
      </c>
      <c r="J171" s="11" t="s">
        <v>80</v>
      </c>
    </row>
    <row r="172" spans="1:10" x14ac:dyDescent="0.35">
      <c r="A172" s="10">
        <v>171</v>
      </c>
      <c r="B172" s="10">
        <v>18</v>
      </c>
      <c r="C172" s="10">
        <v>6</v>
      </c>
      <c r="D172" s="10">
        <v>225</v>
      </c>
      <c r="E172" s="10">
        <v>95</v>
      </c>
      <c r="F172" s="10">
        <v>3785</v>
      </c>
      <c r="G172" s="10">
        <v>19</v>
      </c>
      <c r="H172" s="10">
        <v>75</v>
      </c>
      <c r="I172" s="10">
        <v>1</v>
      </c>
      <c r="J172" s="11" t="s">
        <v>172</v>
      </c>
    </row>
    <row r="173" spans="1:10" x14ac:dyDescent="0.35">
      <c r="A173" s="10">
        <v>172</v>
      </c>
      <c r="B173" s="10">
        <v>21</v>
      </c>
      <c r="C173" s="10">
        <v>6</v>
      </c>
      <c r="D173" s="10">
        <v>231</v>
      </c>
      <c r="E173" s="10">
        <v>110</v>
      </c>
      <c r="F173" s="10">
        <v>3039</v>
      </c>
      <c r="G173" s="10">
        <v>15</v>
      </c>
      <c r="H173" s="10">
        <v>75</v>
      </c>
      <c r="I173" s="10">
        <v>1</v>
      </c>
      <c r="J173" s="11" t="s">
        <v>173</v>
      </c>
    </row>
    <row r="174" spans="1:10" x14ac:dyDescent="0.35">
      <c r="A174" s="10">
        <v>173</v>
      </c>
      <c r="B174" s="10">
        <v>20</v>
      </c>
      <c r="C174" s="10">
        <v>8</v>
      </c>
      <c r="D174" s="10">
        <v>262</v>
      </c>
      <c r="E174" s="10">
        <v>110</v>
      </c>
      <c r="F174" s="10">
        <v>3221</v>
      </c>
      <c r="G174" s="10">
        <v>13.5</v>
      </c>
      <c r="H174" s="10">
        <v>75</v>
      </c>
      <c r="I174" s="10">
        <v>1</v>
      </c>
      <c r="J174" s="11" t="s">
        <v>174</v>
      </c>
    </row>
    <row r="175" spans="1:10" x14ac:dyDescent="0.35">
      <c r="A175" s="10">
        <v>174</v>
      </c>
      <c r="B175" s="10">
        <v>13</v>
      </c>
      <c r="C175" s="10">
        <v>8</v>
      </c>
      <c r="D175" s="10">
        <v>302</v>
      </c>
      <c r="E175" s="10">
        <v>129</v>
      </c>
      <c r="F175" s="10">
        <v>3169</v>
      </c>
      <c r="G175" s="10">
        <v>12</v>
      </c>
      <c r="H175" s="10">
        <v>75</v>
      </c>
      <c r="I175" s="10">
        <v>1</v>
      </c>
      <c r="J175" s="11" t="s">
        <v>175</v>
      </c>
    </row>
    <row r="176" spans="1:10" x14ac:dyDescent="0.35">
      <c r="A176" s="10">
        <v>175</v>
      </c>
      <c r="B176" s="10">
        <v>29</v>
      </c>
      <c r="C176" s="10">
        <v>4</v>
      </c>
      <c r="D176" s="10">
        <v>97</v>
      </c>
      <c r="E176" s="10">
        <v>75</v>
      </c>
      <c r="F176" s="10">
        <v>2171</v>
      </c>
      <c r="G176" s="10">
        <v>16</v>
      </c>
      <c r="H176" s="10">
        <v>75</v>
      </c>
      <c r="I176" s="10">
        <v>3</v>
      </c>
      <c r="J176" s="11" t="s">
        <v>176</v>
      </c>
    </row>
    <row r="177" spans="1:10" x14ac:dyDescent="0.35">
      <c r="A177" s="10">
        <v>176</v>
      </c>
      <c r="B177" s="10">
        <v>23</v>
      </c>
      <c r="C177" s="10">
        <v>4</v>
      </c>
      <c r="D177" s="10">
        <v>140</v>
      </c>
      <c r="E177" s="10">
        <v>83</v>
      </c>
      <c r="F177" s="10">
        <v>2639</v>
      </c>
      <c r="G177" s="10">
        <v>17</v>
      </c>
      <c r="H177" s="10">
        <v>75</v>
      </c>
      <c r="I177" s="10">
        <v>1</v>
      </c>
      <c r="J177" s="11" t="s">
        <v>76</v>
      </c>
    </row>
    <row r="178" spans="1:10" x14ac:dyDescent="0.35">
      <c r="A178" s="10">
        <v>177</v>
      </c>
      <c r="B178" s="10">
        <v>20</v>
      </c>
      <c r="C178" s="10">
        <v>6</v>
      </c>
      <c r="D178" s="10">
        <v>232</v>
      </c>
      <c r="E178" s="10">
        <v>100</v>
      </c>
      <c r="F178" s="10">
        <v>2914</v>
      </c>
      <c r="G178" s="10">
        <v>16</v>
      </c>
      <c r="H178" s="10">
        <v>75</v>
      </c>
      <c r="I178" s="10">
        <v>1</v>
      </c>
      <c r="J178" s="11" t="s">
        <v>69</v>
      </c>
    </row>
    <row r="179" spans="1:10" x14ac:dyDescent="0.35">
      <c r="A179" s="10">
        <v>178</v>
      </c>
      <c r="B179" s="10">
        <v>23</v>
      </c>
      <c r="C179" s="10">
        <v>4</v>
      </c>
      <c r="D179" s="10">
        <v>140</v>
      </c>
      <c r="E179" s="10">
        <v>78</v>
      </c>
      <c r="F179" s="10">
        <v>2592</v>
      </c>
      <c r="G179" s="10">
        <v>18.5</v>
      </c>
      <c r="H179" s="10">
        <v>75</v>
      </c>
      <c r="I179" s="10">
        <v>1</v>
      </c>
      <c r="J179" s="11" t="s">
        <v>177</v>
      </c>
    </row>
    <row r="180" spans="1:10" x14ac:dyDescent="0.35">
      <c r="A180" s="10">
        <v>179</v>
      </c>
      <c r="B180" s="10">
        <v>24</v>
      </c>
      <c r="C180" s="10">
        <v>4</v>
      </c>
      <c r="D180" s="10">
        <v>134</v>
      </c>
      <c r="E180" s="10">
        <v>96</v>
      </c>
      <c r="F180" s="10">
        <v>2702</v>
      </c>
      <c r="G180" s="10">
        <v>13.5</v>
      </c>
      <c r="H180" s="10">
        <v>75</v>
      </c>
      <c r="I180" s="10">
        <v>3</v>
      </c>
      <c r="J180" s="11" t="s">
        <v>75</v>
      </c>
    </row>
    <row r="181" spans="1:10" x14ac:dyDescent="0.35">
      <c r="A181" s="10">
        <v>180</v>
      </c>
      <c r="B181" s="10">
        <v>25</v>
      </c>
      <c r="C181" s="10">
        <v>4</v>
      </c>
      <c r="D181" s="10">
        <v>90</v>
      </c>
      <c r="E181" s="10">
        <v>71</v>
      </c>
      <c r="F181" s="10">
        <v>2223</v>
      </c>
      <c r="G181" s="10">
        <v>16.5</v>
      </c>
      <c r="H181" s="10">
        <v>75</v>
      </c>
      <c r="I181" s="10">
        <v>2</v>
      </c>
      <c r="J181" s="11" t="s">
        <v>159</v>
      </c>
    </row>
    <row r="182" spans="1:10" x14ac:dyDescent="0.35">
      <c r="A182" s="10">
        <v>181</v>
      </c>
      <c r="B182" s="10">
        <v>24</v>
      </c>
      <c r="C182" s="10">
        <v>4</v>
      </c>
      <c r="D182" s="10">
        <v>119</v>
      </c>
      <c r="E182" s="10">
        <v>97</v>
      </c>
      <c r="F182" s="10">
        <v>2545</v>
      </c>
      <c r="G182" s="10">
        <v>17</v>
      </c>
      <c r="H182" s="10">
        <v>75</v>
      </c>
      <c r="I182" s="10">
        <v>3</v>
      </c>
      <c r="J182" s="11" t="s">
        <v>160</v>
      </c>
    </row>
    <row r="183" spans="1:10" x14ac:dyDescent="0.35">
      <c r="A183" s="10">
        <v>182</v>
      </c>
      <c r="B183" s="10">
        <v>18</v>
      </c>
      <c r="C183" s="10">
        <v>6</v>
      </c>
      <c r="D183" s="10">
        <v>171</v>
      </c>
      <c r="E183" s="10">
        <v>97</v>
      </c>
      <c r="F183" s="10">
        <v>2984</v>
      </c>
      <c r="G183" s="10">
        <v>14.5</v>
      </c>
      <c r="H183" s="10">
        <v>75</v>
      </c>
      <c r="I183" s="10">
        <v>1</v>
      </c>
      <c r="J183" s="11" t="s">
        <v>76</v>
      </c>
    </row>
    <row r="184" spans="1:10" x14ac:dyDescent="0.35">
      <c r="A184" s="10">
        <v>183</v>
      </c>
      <c r="B184" s="10">
        <v>29</v>
      </c>
      <c r="C184" s="10">
        <v>4</v>
      </c>
      <c r="D184" s="10">
        <v>90</v>
      </c>
      <c r="E184" s="10">
        <v>70</v>
      </c>
      <c r="F184" s="10">
        <v>1937</v>
      </c>
      <c r="G184" s="10">
        <v>14</v>
      </c>
      <c r="H184" s="10">
        <v>75</v>
      </c>
      <c r="I184" s="10">
        <v>2</v>
      </c>
      <c r="J184" s="11" t="s">
        <v>178</v>
      </c>
    </row>
    <row r="185" spans="1:10" x14ac:dyDescent="0.35">
      <c r="A185" s="10">
        <v>184</v>
      </c>
      <c r="B185" s="10">
        <v>19</v>
      </c>
      <c r="C185" s="10">
        <v>6</v>
      </c>
      <c r="D185" s="10">
        <v>232</v>
      </c>
      <c r="E185" s="10">
        <v>90</v>
      </c>
      <c r="F185" s="10">
        <v>3211</v>
      </c>
      <c r="G185" s="10">
        <v>17</v>
      </c>
      <c r="H185" s="10">
        <v>75</v>
      </c>
      <c r="I185" s="10">
        <v>1</v>
      </c>
      <c r="J185" s="11" t="s">
        <v>179</v>
      </c>
    </row>
    <row r="186" spans="1:10" x14ac:dyDescent="0.35">
      <c r="A186" s="10">
        <v>185</v>
      </c>
      <c r="B186" s="10">
        <v>23</v>
      </c>
      <c r="C186" s="10">
        <v>4</v>
      </c>
      <c r="D186" s="10">
        <v>115</v>
      </c>
      <c r="E186" s="10">
        <v>95</v>
      </c>
      <c r="F186" s="10">
        <v>2694</v>
      </c>
      <c r="G186" s="10">
        <v>15</v>
      </c>
      <c r="H186" s="10">
        <v>75</v>
      </c>
      <c r="I186" s="10">
        <v>2</v>
      </c>
      <c r="J186" s="11" t="s">
        <v>146</v>
      </c>
    </row>
    <row r="187" spans="1:10" x14ac:dyDescent="0.35">
      <c r="A187" s="10">
        <v>186</v>
      </c>
      <c r="B187" s="10">
        <v>23</v>
      </c>
      <c r="C187" s="10">
        <v>4</v>
      </c>
      <c r="D187" s="10">
        <v>120</v>
      </c>
      <c r="E187" s="10">
        <v>88</v>
      </c>
      <c r="F187" s="10">
        <v>2957</v>
      </c>
      <c r="G187" s="10">
        <v>17</v>
      </c>
      <c r="H187" s="10">
        <v>75</v>
      </c>
      <c r="I187" s="10">
        <v>2</v>
      </c>
      <c r="J187" s="11" t="s">
        <v>64</v>
      </c>
    </row>
    <row r="188" spans="1:10" x14ac:dyDescent="0.35">
      <c r="A188" s="10">
        <v>187</v>
      </c>
      <c r="B188" s="10">
        <v>22</v>
      </c>
      <c r="C188" s="10">
        <v>4</v>
      </c>
      <c r="D188" s="10">
        <v>121</v>
      </c>
      <c r="E188" s="10">
        <v>98</v>
      </c>
      <c r="F188" s="10">
        <v>2945</v>
      </c>
      <c r="G188" s="10">
        <v>14.5</v>
      </c>
      <c r="H188" s="10">
        <v>75</v>
      </c>
      <c r="I188" s="10">
        <v>2</v>
      </c>
      <c r="J188" s="11" t="s">
        <v>180</v>
      </c>
    </row>
    <row r="189" spans="1:10" x14ac:dyDescent="0.35">
      <c r="A189" s="10">
        <v>188</v>
      </c>
      <c r="B189" s="10">
        <v>25</v>
      </c>
      <c r="C189" s="10">
        <v>4</v>
      </c>
      <c r="D189" s="10">
        <v>121</v>
      </c>
      <c r="E189" s="10">
        <v>115</v>
      </c>
      <c r="F189" s="10">
        <v>2671</v>
      </c>
      <c r="G189" s="10">
        <v>13.5</v>
      </c>
      <c r="H189" s="10">
        <v>75</v>
      </c>
      <c r="I189" s="10">
        <v>2</v>
      </c>
      <c r="J189" s="11" t="s">
        <v>149</v>
      </c>
    </row>
    <row r="190" spans="1:10" x14ac:dyDescent="0.35">
      <c r="A190" s="10">
        <v>189</v>
      </c>
      <c r="B190" s="10">
        <v>33</v>
      </c>
      <c r="C190" s="10">
        <v>4</v>
      </c>
      <c r="D190" s="10">
        <v>91</v>
      </c>
      <c r="E190" s="10">
        <v>53</v>
      </c>
      <c r="F190" s="10">
        <v>1795</v>
      </c>
      <c r="G190" s="10">
        <v>17.5</v>
      </c>
      <c r="H190" s="10">
        <v>75</v>
      </c>
      <c r="I190" s="10">
        <v>3</v>
      </c>
      <c r="J190" s="11" t="s">
        <v>181</v>
      </c>
    </row>
    <row r="191" spans="1:10" x14ac:dyDescent="0.35">
      <c r="A191" s="10">
        <v>190</v>
      </c>
      <c r="B191" s="10">
        <v>28</v>
      </c>
      <c r="C191" s="10">
        <v>4</v>
      </c>
      <c r="D191" s="10">
        <v>107</v>
      </c>
      <c r="E191" s="10">
        <v>86</v>
      </c>
      <c r="F191" s="10">
        <v>2464</v>
      </c>
      <c r="G191" s="10">
        <v>15.5</v>
      </c>
      <c r="H191" s="10">
        <v>76</v>
      </c>
      <c r="I191" s="10">
        <v>2</v>
      </c>
      <c r="J191" s="11" t="s">
        <v>182</v>
      </c>
    </row>
    <row r="192" spans="1:10" x14ac:dyDescent="0.35">
      <c r="A192" s="10">
        <v>191</v>
      </c>
      <c r="B192" s="10">
        <v>25</v>
      </c>
      <c r="C192" s="10">
        <v>4</v>
      </c>
      <c r="D192" s="10">
        <v>116</v>
      </c>
      <c r="E192" s="10">
        <v>81</v>
      </c>
      <c r="F192" s="10">
        <v>2220</v>
      </c>
      <c r="G192" s="10">
        <v>16.899999999999999</v>
      </c>
      <c r="H192" s="10">
        <v>76</v>
      </c>
      <c r="I192" s="10">
        <v>2</v>
      </c>
      <c r="J192" s="11" t="s">
        <v>90</v>
      </c>
    </row>
    <row r="193" spans="1:10" x14ac:dyDescent="0.35">
      <c r="A193" s="10">
        <v>192</v>
      </c>
      <c r="B193" s="10">
        <v>25</v>
      </c>
      <c r="C193" s="10">
        <v>4</v>
      </c>
      <c r="D193" s="10">
        <v>140</v>
      </c>
      <c r="E193" s="10">
        <v>92</v>
      </c>
      <c r="F193" s="10">
        <v>2572</v>
      </c>
      <c r="G193" s="10">
        <v>14.9</v>
      </c>
      <c r="H193" s="10">
        <v>76</v>
      </c>
      <c r="I193" s="10">
        <v>1</v>
      </c>
      <c r="J193" s="11" t="s">
        <v>183</v>
      </c>
    </row>
    <row r="194" spans="1:10" x14ac:dyDescent="0.35">
      <c r="A194" s="10">
        <v>193</v>
      </c>
      <c r="B194" s="10">
        <v>26</v>
      </c>
      <c r="C194" s="10">
        <v>4</v>
      </c>
      <c r="D194" s="10">
        <v>98</v>
      </c>
      <c r="E194" s="10">
        <v>79</v>
      </c>
      <c r="F194" s="10">
        <v>2255</v>
      </c>
      <c r="G194" s="10">
        <v>17.7</v>
      </c>
      <c r="H194" s="10">
        <v>76</v>
      </c>
      <c r="I194" s="10">
        <v>1</v>
      </c>
      <c r="J194" s="11" t="s">
        <v>161</v>
      </c>
    </row>
    <row r="195" spans="1:10" x14ac:dyDescent="0.35">
      <c r="A195" s="10">
        <v>194</v>
      </c>
      <c r="B195" s="10">
        <v>27</v>
      </c>
      <c r="C195" s="10">
        <v>4</v>
      </c>
      <c r="D195" s="10">
        <v>101</v>
      </c>
      <c r="E195" s="10">
        <v>83</v>
      </c>
      <c r="F195" s="10">
        <v>2202</v>
      </c>
      <c r="G195" s="10">
        <v>15.3</v>
      </c>
      <c r="H195" s="10">
        <v>76</v>
      </c>
      <c r="I195" s="10">
        <v>2</v>
      </c>
      <c r="J195" s="11" t="s">
        <v>184</v>
      </c>
    </row>
    <row r="196" spans="1:10" x14ac:dyDescent="0.35">
      <c r="A196" s="10">
        <v>195</v>
      </c>
      <c r="B196" s="10">
        <v>17.5</v>
      </c>
      <c r="C196" s="10">
        <v>8</v>
      </c>
      <c r="D196" s="10">
        <v>305</v>
      </c>
      <c r="E196" s="10">
        <v>140</v>
      </c>
      <c r="F196" s="10">
        <v>4215</v>
      </c>
      <c r="G196" s="10">
        <v>13</v>
      </c>
      <c r="H196" s="10">
        <v>76</v>
      </c>
      <c r="I196" s="10">
        <v>1</v>
      </c>
      <c r="J196" s="11" t="s">
        <v>154</v>
      </c>
    </row>
    <row r="197" spans="1:10" x14ac:dyDescent="0.35">
      <c r="A197" s="10">
        <v>196</v>
      </c>
      <c r="B197" s="10">
        <v>16</v>
      </c>
      <c r="C197" s="10">
        <v>8</v>
      </c>
      <c r="D197" s="10">
        <v>318</v>
      </c>
      <c r="E197" s="10">
        <v>150</v>
      </c>
      <c r="F197" s="10">
        <v>4190</v>
      </c>
      <c r="G197" s="10">
        <v>13</v>
      </c>
      <c r="H197" s="10">
        <v>76</v>
      </c>
      <c r="I197" s="10">
        <v>1</v>
      </c>
      <c r="J197" s="11" t="s">
        <v>185</v>
      </c>
    </row>
    <row r="198" spans="1:10" x14ac:dyDescent="0.35">
      <c r="A198" s="10">
        <v>197</v>
      </c>
      <c r="B198" s="10">
        <v>15.5</v>
      </c>
      <c r="C198" s="10">
        <v>8</v>
      </c>
      <c r="D198" s="10">
        <v>304</v>
      </c>
      <c r="E198" s="10">
        <v>120</v>
      </c>
      <c r="F198" s="10">
        <v>3962</v>
      </c>
      <c r="G198" s="10">
        <v>13.9</v>
      </c>
      <c r="H198" s="10">
        <v>76</v>
      </c>
      <c r="I198" s="10">
        <v>1</v>
      </c>
      <c r="J198" s="11" t="s">
        <v>80</v>
      </c>
    </row>
    <row r="199" spans="1:10" x14ac:dyDescent="0.35">
      <c r="A199" s="10">
        <v>198</v>
      </c>
      <c r="B199" s="10">
        <v>14.5</v>
      </c>
      <c r="C199" s="10">
        <v>8</v>
      </c>
      <c r="D199" s="10">
        <v>351</v>
      </c>
      <c r="E199" s="10">
        <v>152</v>
      </c>
      <c r="F199" s="10">
        <v>4215</v>
      </c>
      <c r="G199" s="10">
        <v>12.8</v>
      </c>
      <c r="H199" s="10">
        <v>76</v>
      </c>
      <c r="I199" s="10">
        <v>1</v>
      </c>
      <c r="J199" s="11" t="s">
        <v>122</v>
      </c>
    </row>
    <row r="200" spans="1:10" x14ac:dyDescent="0.35">
      <c r="A200" s="10">
        <v>199</v>
      </c>
      <c r="B200" s="10">
        <v>22</v>
      </c>
      <c r="C200" s="10">
        <v>6</v>
      </c>
      <c r="D200" s="10">
        <v>225</v>
      </c>
      <c r="E200" s="10">
        <v>100</v>
      </c>
      <c r="F200" s="10">
        <v>3233</v>
      </c>
      <c r="G200" s="10">
        <v>15.4</v>
      </c>
      <c r="H200" s="10">
        <v>76</v>
      </c>
      <c r="I200" s="10">
        <v>1</v>
      </c>
      <c r="J200" s="11" t="s">
        <v>131</v>
      </c>
    </row>
    <row r="201" spans="1:10" x14ac:dyDescent="0.35">
      <c r="A201" s="10">
        <v>200</v>
      </c>
      <c r="B201" s="10">
        <v>22</v>
      </c>
      <c r="C201" s="10">
        <v>6</v>
      </c>
      <c r="D201" s="10">
        <v>250</v>
      </c>
      <c r="E201" s="10">
        <v>105</v>
      </c>
      <c r="F201" s="10">
        <v>3353</v>
      </c>
      <c r="G201" s="10">
        <v>14.5</v>
      </c>
      <c r="H201" s="10">
        <v>76</v>
      </c>
      <c r="I201" s="10">
        <v>1</v>
      </c>
      <c r="J201" s="11" t="s">
        <v>152</v>
      </c>
    </row>
    <row r="202" spans="1:10" x14ac:dyDescent="0.35">
      <c r="A202" s="10">
        <v>201</v>
      </c>
      <c r="B202" s="10">
        <v>24</v>
      </c>
      <c r="C202" s="10">
        <v>6</v>
      </c>
      <c r="D202" s="10">
        <v>200</v>
      </c>
      <c r="E202" s="10">
        <v>81</v>
      </c>
      <c r="F202" s="10">
        <v>3012</v>
      </c>
      <c r="G202" s="10">
        <v>17.600000000000001</v>
      </c>
      <c r="H202" s="10">
        <v>76</v>
      </c>
      <c r="I202" s="10">
        <v>1</v>
      </c>
      <c r="J202" s="11" t="s">
        <v>60</v>
      </c>
    </row>
    <row r="203" spans="1:10" x14ac:dyDescent="0.35">
      <c r="A203" s="10">
        <v>202</v>
      </c>
      <c r="B203" s="10">
        <v>22.5</v>
      </c>
      <c r="C203" s="10">
        <v>6</v>
      </c>
      <c r="D203" s="10">
        <v>232</v>
      </c>
      <c r="E203" s="10">
        <v>90</v>
      </c>
      <c r="F203" s="10">
        <v>3085</v>
      </c>
      <c r="G203" s="10">
        <v>17.600000000000001</v>
      </c>
      <c r="H203" s="10">
        <v>76</v>
      </c>
      <c r="I203" s="10">
        <v>1</v>
      </c>
      <c r="J203" s="11" t="s">
        <v>59</v>
      </c>
    </row>
    <row r="204" spans="1:10" x14ac:dyDescent="0.35">
      <c r="A204" s="10">
        <v>203</v>
      </c>
      <c r="B204" s="10">
        <v>29</v>
      </c>
      <c r="C204" s="10">
        <v>4</v>
      </c>
      <c r="D204" s="10">
        <v>85</v>
      </c>
      <c r="E204" s="10">
        <v>52</v>
      </c>
      <c r="F204" s="10">
        <v>2035</v>
      </c>
      <c r="G204" s="10">
        <v>22.2</v>
      </c>
      <c r="H204" s="10">
        <v>76</v>
      </c>
      <c r="I204" s="10">
        <v>1</v>
      </c>
      <c r="J204" s="11" t="s">
        <v>186</v>
      </c>
    </row>
    <row r="205" spans="1:10" x14ac:dyDescent="0.35">
      <c r="A205" s="10">
        <v>204</v>
      </c>
      <c r="B205" s="10">
        <v>24.5</v>
      </c>
      <c r="C205" s="10">
        <v>4</v>
      </c>
      <c r="D205" s="10">
        <v>98</v>
      </c>
      <c r="E205" s="10">
        <v>60</v>
      </c>
      <c r="F205" s="10">
        <v>2164</v>
      </c>
      <c r="G205" s="10">
        <v>22.1</v>
      </c>
      <c r="H205" s="10">
        <v>76</v>
      </c>
      <c r="I205" s="10">
        <v>1</v>
      </c>
      <c r="J205" s="11" t="s">
        <v>187</v>
      </c>
    </row>
    <row r="206" spans="1:10" x14ac:dyDescent="0.35">
      <c r="A206" s="10">
        <v>205</v>
      </c>
      <c r="B206" s="10">
        <v>29</v>
      </c>
      <c r="C206" s="10">
        <v>4</v>
      </c>
      <c r="D206" s="10">
        <v>90</v>
      </c>
      <c r="E206" s="10">
        <v>70</v>
      </c>
      <c r="F206" s="10">
        <v>1937</v>
      </c>
      <c r="G206" s="10">
        <v>14.2</v>
      </c>
      <c r="H206" s="10">
        <v>76</v>
      </c>
      <c r="I206" s="10">
        <v>2</v>
      </c>
      <c r="J206" s="11" t="s">
        <v>188</v>
      </c>
    </row>
    <row r="207" spans="1:10" x14ac:dyDescent="0.35">
      <c r="A207" s="10">
        <v>206</v>
      </c>
      <c r="B207" s="10">
        <v>33</v>
      </c>
      <c r="C207" s="10">
        <v>4</v>
      </c>
      <c r="D207" s="10">
        <v>91</v>
      </c>
      <c r="E207" s="10">
        <v>53</v>
      </c>
      <c r="F207" s="10">
        <v>1795</v>
      </c>
      <c r="G207" s="10">
        <v>17.399999999999999</v>
      </c>
      <c r="H207" s="10">
        <v>76</v>
      </c>
      <c r="I207" s="10">
        <v>3</v>
      </c>
      <c r="J207" s="11" t="s">
        <v>163</v>
      </c>
    </row>
    <row r="208" spans="1:10" x14ac:dyDescent="0.35">
      <c r="A208" s="10">
        <v>207</v>
      </c>
      <c r="B208" s="10">
        <v>20</v>
      </c>
      <c r="C208" s="10">
        <v>6</v>
      </c>
      <c r="D208" s="10">
        <v>225</v>
      </c>
      <c r="E208" s="10">
        <v>100</v>
      </c>
      <c r="F208" s="10">
        <v>3651</v>
      </c>
      <c r="G208" s="10">
        <v>17.7</v>
      </c>
      <c r="H208" s="10">
        <v>76</v>
      </c>
      <c r="I208" s="10">
        <v>1</v>
      </c>
      <c r="J208" s="11" t="s">
        <v>189</v>
      </c>
    </row>
    <row r="209" spans="1:10" x14ac:dyDescent="0.35">
      <c r="A209" s="10">
        <v>208</v>
      </c>
      <c r="B209" s="10">
        <v>18</v>
      </c>
      <c r="C209" s="10">
        <v>6</v>
      </c>
      <c r="D209" s="10">
        <v>250</v>
      </c>
      <c r="E209" s="10">
        <v>78</v>
      </c>
      <c r="F209" s="10">
        <v>3574</v>
      </c>
      <c r="G209" s="10">
        <v>21</v>
      </c>
      <c r="H209" s="10">
        <v>76</v>
      </c>
      <c r="I209" s="10">
        <v>1</v>
      </c>
      <c r="J209" s="11" t="s">
        <v>190</v>
      </c>
    </row>
    <row r="210" spans="1:10" x14ac:dyDescent="0.35">
      <c r="A210" s="10">
        <v>209</v>
      </c>
      <c r="B210" s="10">
        <v>18.5</v>
      </c>
      <c r="C210" s="10">
        <v>6</v>
      </c>
      <c r="D210" s="10">
        <v>250</v>
      </c>
      <c r="E210" s="10">
        <v>110</v>
      </c>
      <c r="F210" s="10">
        <v>3645</v>
      </c>
      <c r="G210" s="10">
        <v>16.2</v>
      </c>
      <c r="H210" s="10">
        <v>76</v>
      </c>
      <c r="I210" s="10">
        <v>1</v>
      </c>
      <c r="J210" s="11" t="s">
        <v>191</v>
      </c>
    </row>
    <row r="211" spans="1:10" x14ac:dyDescent="0.35">
      <c r="A211" s="10">
        <v>210</v>
      </c>
      <c r="B211" s="10">
        <v>17.5</v>
      </c>
      <c r="C211" s="10">
        <v>6</v>
      </c>
      <c r="D211" s="10">
        <v>258</v>
      </c>
      <c r="E211" s="10">
        <v>95</v>
      </c>
      <c r="F211" s="10">
        <v>3193</v>
      </c>
      <c r="G211" s="10">
        <v>17.8</v>
      </c>
      <c r="H211" s="10">
        <v>76</v>
      </c>
      <c r="I211" s="10">
        <v>1</v>
      </c>
      <c r="J211" s="11" t="s">
        <v>192</v>
      </c>
    </row>
    <row r="212" spans="1:10" x14ac:dyDescent="0.35">
      <c r="A212" s="10">
        <v>211</v>
      </c>
      <c r="B212" s="10">
        <v>29.5</v>
      </c>
      <c r="C212" s="10">
        <v>4</v>
      </c>
      <c r="D212" s="10">
        <v>97</v>
      </c>
      <c r="E212" s="10">
        <v>71</v>
      </c>
      <c r="F212" s="10">
        <v>1825</v>
      </c>
      <c r="G212" s="10">
        <v>12.2</v>
      </c>
      <c r="H212" s="10">
        <v>76</v>
      </c>
      <c r="I212" s="10">
        <v>2</v>
      </c>
      <c r="J212" s="11" t="s">
        <v>178</v>
      </c>
    </row>
    <row r="213" spans="1:10" x14ac:dyDescent="0.35">
      <c r="A213" s="10">
        <v>212</v>
      </c>
      <c r="B213" s="10">
        <v>32</v>
      </c>
      <c r="C213" s="10">
        <v>4</v>
      </c>
      <c r="D213" s="10">
        <v>85</v>
      </c>
      <c r="E213" s="10">
        <v>70</v>
      </c>
      <c r="F213" s="10">
        <v>1990</v>
      </c>
      <c r="G213" s="10">
        <v>17</v>
      </c>
      <c r="H213" s="10">
        <v>76</v>
      </c>
      <c r="I213" s="10">
        <v>3</v>
      </c>
      <c r="J213" s="11" t="s">
        <v>193</v>
      </c>
    </row>
    <row r="214" spans="1:10" x14ac:dyDescent="0.35">
      <c r="A214" s="10">
        <v>213</v>
      </c>
      <c r="B214" s="10">
        <v>28</v>
      </c>
      <c r="C214" s="10">
        <v>4</v>
      </c>
      <c r="D214" s="10">
        <v>97</v>
      </c>
      <c r="E214" s="10">
        <v>75</v>
      </c>
      <c r="F214" s="10">
        <v>2155</v>
      </c>
      <c r="G214" s="10">
        <v>16.399999999999999</v>
      </c>
      <c r="H214" s="10">
        <v>76</v>
      </c>
      <c r="I214" s="10">
        <v>3</v>
      </c>
      <c r="J214" s="11" t="s">
        <v>176</v>
      </c>
    </row>
    <row r="215" spans="1:10" x14ac:dyDescent="0.35">
      <c r="A215" s="10">
        <v>214</v>
      </c>
      <c r="B215" s="10">
        <v>26.5</v>
      </c>
      <c r="C215" s="10">
        <v>4</v>
      </c>
      <c r="D215" s="10">
        <v>140</v>
      </c>
      <c r="E215" s="10">
        <v>72</v>
      </c>
      <c r="F215" s="10">
        <v>2565</v>
      </c>
      <c r="G215" s="10">
        <v>13.6</v>
      </c>
      <c r="H215" s="10">
        <v>76</v>
      </c>
      <c r="I215" s="10">
        <v>1</v>
      </c>
      <c r="J215" s="11" t="s">
        <v>76</v>
      </c>
    </row>
    <row r="216" spans="1:10" x14ac:dyDescent="0.35">
      <c r="A216" s="10">
        <v>215</v>
      </c>
      <c r="B216" s="10">
        <v>20</v>
      </c>
      <c r="C216" s="10">
        <v>4</v>
      </c>
      <c r="D216" s="10">
        <v>130</v>
      </c>
      <c r="E216" s="10">
        <v>102</v>
      </c>
      <c r="F216" s="10">
        <v>3150</v>
      </c>
      <c r="G216" s="10">
        <v>15.7</v>
      </c>
      <c r="H216" s="10">
        <v>76</v>
      </c>
      <c r="I216" s="10">
        <v>2</v>
      </c>
      <c r="J216" s="11" t="s">
        <v>194</v>
      </c>
    </row>
    <row r="217" spans="1:10" x14ac:dyDescent="0.35">
      <c r="A217" s="10">
        <v>216</v>
      </c>
      <c r="B217" s="10">
        <v>13</v>
      </c>
      <c r="C217" s="10">
        <v>8</v>
      </c>
      <c r="D217" s="10">
        <v>318</v>
      </c>
      <c r="E217" s="10">
        <v>150</v>
      </c>
      <c r="F217" s="10">
        <v>3940</v>
      </c>
      <c r="G217" s="10">
        <v>13.2</v>
      </c>
      <c r="H217" s="10">
        <v>76</v>
      </c>
      <c r="I217" s="10">
        <v>1</v>
      </c>
      <c r="J217" s="11" t="s">
        <v>195</v>
      </c>
    </row>
    <row r="218" spans="1:10" x14ac:dyDescent="0.35">
      <c r="A218" s="10">
        <v>217</v>
      </c>
      <c r="B218" s="10">
        <v>19</v>
      </c>
      <c r="C218" s="10">
        <v>4</v>
      </c>
      <c r="D218" s="10">
        <v>120</v>
      </c>
      <c r="E218" s="10">
        <v>88</v>
      </c>
      <c r="F218" s="10">
        <v>3270</v>
      </c>
      <c r="G218" s="10">
        <v>21.9</v>
      </c>
      <c r="H218" s="10">
        <v>76</v>
      </c>
      <c r="I218" s="10">
        <v>2</v>
      </c>
      <c r="J218" s="11" t="s">
        <v>64</v>
      </c>
    </row>
    <row r="219" spans="1:10" x14ac:dyDescent="0.35">
      <c r="A219" s="10">
        <v>218</v>
      </c>
      <c r="B219" s="10">
        <v>19</v>
      </c>
      <c r="C219" s="10">
        <v>6</v>
      </c>
      <c r="D219" s="10">
        <v>156</v>
      </c>
      <c r="E219" s="10">
        <v>108</v>
      </c>
      <c r="F219" s="10">
        <v>2930</v>
      </c>
      <c r="G219" s="10">
        <v>15.5</v>
      </c>
      <c r="H219" s="10">
        <v>76</v>
      </c>
      <c r="I219" s="10">
        <v>3</v>
      </c>
      <c r="J219" s="11" t="s">
        <v>150</v>
      </c>
    </row>
    <row r="220" spans="1:10" x14ac:dyDescent="0.35">
      <c r="A220" s="10">
        <v>219</v>
      </c>
      <c r="B220" s="10">
        <v>16.5</v>
      </c>
      <c r="C220" s="10">
        <v>6</v>
      </c>
      <c r="D220" s="10">
        <v>168</v>
      </c>
      <c r="E220" s="10">
        <v>120</v>
      </c>
      <c r="F220" s="10">
        <v>3820</v>
      </c>
      <c r="G220" s="10">
        <v>16.7</v>
      </c>
      <c r="H220" s="10">
        <v>76</v>
      </c>
      <c r="I220" s="10">
        <v>2</v>
      </c>
      <c r="J220" s="11" t="s">
        <v>196</v>
      </c>
    </row>
    <row r="221" spans="1:10" x14ac:dyDescent="0.35">
      <c r="A221" s="10">
        <v>220</v>
      </c>
      <c r="B221" s="10">
        <v>16.5</v>
      </c>
      <c r="C221" s="10">
        <v>8</v>
      </c>
      <c r="D221" s="10">
        <v>350</v>
      </c>
      <c r="E221" s="10">
        <v>180</v>
      </c>
      <c r="F221" s="10">
        <v>4380</v>
      </c>
      <c r="G221" s="10">
        <v>12.1</v>
      </c>
      <c r="H221" s="10">
        <v>76</v>
      </c>
      <c r="I221" s="10">
        <v>1</v>
      </c>
      <c r="J221" s="11" t="s">
        <v>197</v>
      </c>
    </row>
    <row r="222" spans="1:10" x14ac:dyDescent="0.35">
      <c r="A222" s="10">
        <v>221</v>
      </c>
      <c r="B222" s="10">
        <v>13</v>
      </c>
      <c r="C222" s="10">
        <v>8</v>
      </c>
      <c r="D222" s="10">
        <v>350</v>
      </c>
      <c r="E222" s="10">
        <v>145</v>
      </c>
      <c r="F222" s="10">
        <v>4055</v>
      </c>
      <c r="G222" s="10">
        <v>12</v>
      </c>
      <c r="H222" s="10">
        <v>76</v>
      </c>
      <c r="I222" s="10">
        <v>1</v>
      </c>
      <c r="J222" s="11" t="s">
        <v>198</v>
      </c>
    </row>
    <row r="223" spans="1:10" x14ac:dyDescent="0.35">
      <c r="A223" s="10">
        <v>222</v>
      </c>
      <c r="B223" s="10">
        <v>13</v>
      </c>
      <c r="C223" s="10">
        <v>8</v>
      </c>
      <c r="D223" s="10">
        <v>302</v>
      </c>
      <c r="E223" s="10">
        <v>130</v>
      </c>
      <c r="F223" s="10">
        <v>3870</v>
      </c>
      <c r="G223" s="10">
        <v>15</v>
      </c>
      <c r="H223" s="10">
        <v>76</v>
      </c>
      <c r="I223" s="10">
        <v>1</v>
      </c>
      <c r="J223" s="11" t="s">
        <v>199</v>
      </c>
    </row>
    <row r="224" spans="1:10" x14ac:dyDescent="0.35">
      <c r="A224" s="10">
        <v>223</v>
      </c>
      <c r="B224" s="10">
        <v>13</v>
      </c>
      <c r="C224" s="10">
        <v>8</v>
      </c>
      <c r="D224" s="10">
        <v>318</v>
      </c>
      <c r="E224" s="10">
        <v>150</v>
      </c>
      <c r="F224" s="10">
        <v>3755</v>
      </c>
      <c r="G224" s="10">
        <v>14</v>
      </c>
      <c r="H224" s="10">
        <v>76</v>
      </c>
      <c r="I224" s="10">
        <v>1</v>
      </c>
      <c r="J224" s="11" t="s">
        <v>200</v>
      </c>
    </row>
    <row r="225" spans="1:10" x14ac:dyDescent="0.35">
      <c r="A225" s="10">
        <v>224</v>
      </c>
      <c r="B225" s="10">
        <v>31.5</v>
      </c>
      <c r="C225" s="10">
        <v>4</v>
      </c>
      <c r="D225" s="10">
        <v>98</v>
      </c>
      <c r="E225" s="10">
        <v>68</v>
      </c>
      <c r="F225" s="10">
        <v>2045</v>
      </c>
      <c r="G225" s="10">
        <v>18.5</v>
      </c>
      <c r="H225" s="10">
        <v>77</v>
      </c>
      <c r="I225" s="10">
        <v>3</v>
      </c>
      <c r="J225" s="11" t="s">
        <v>201</v>
      </c>
    </row>
    <row r="226" spans="1:10" x14ac:dyDescent="0.35">
      <c r="A226" s="10">
        <v>225</v>
      </c>
      <c r="B226" s="10">
        <v>30</v>
      </c>
      <c r="C226" s="10">
        <v>4</v>
      </c>
      <c r="D226" s="10">
        <v>111</v>
      </c>
      <c r="E226" s="10">
        <v>80</v>
      </c>
      <c r="F226" s="10">
        <v>2155</v>
      </c>
      <c r="G226" s="10">
        <v>14.8</v>
      </c>
      <c r="H226" s="10">
        <v>77</v>
      </c>
      <c r="I226" s="10">
        <v>1</v>
      </c>
      <c r="J226" s="11" t="s">
        <v>202</v>
      </c>
    </row>
    <row r="227" spans="1:10" x14ac:dyDescent="0.35">
      <c r="A227" s="10">
        <v>226</v>
      </c>
      <c r="B227" s="10">
        <v>25.5</v>
      </c>
      <c r="C227" s="10">
        <v>4</v>
      </c>
      <c r="D227" s="10">
        <v>122</v>
      </c>
      <c r="E227" s="10">
        <v>96</v>
      </c>
      <c r="F227" s="10">
        <v>2300</v>
      </c>
      <c r="G227" s="10">
        <v>15.5</v>
      </c>
      <c r="H227" s="10">
        <v>77</v>
      </c>
      <c r="I227" s="10">
        <v>1</v>
      </c>
      <c r="J227" s="11" t="s">
        <v>203</v>
      </c>
    </row>
    <row r="228" spans="1:10" x14ac:dyDescent="0.35">
      <c r="A228" s="10">
        <v>227</v>
      </c>
      <c r="B228" s="10">
        <v>33.5</v>
      </c>
      <c r="C228" s="10">
        <v>4</v>
      </c>
      <c r="D228" s="10">
        <v>85</v>
      </c>
      <c r="E228" s="10">
        <v>70</v>
      </c>
      <c r="F228" s="10">
        <v>1945</v>
      </c>
      <c r="G228" s="10">
        <v>16.8</v>
      </c>
      <c r="H228" s="10">
        <v>77</v>
      </c>
      <c r="I228" s="10">
        <v>3</v>
      </c>
      <c r="J228" s="11" t="s">
        <v>204</v>
      </c>
    </row>
    <row r="229" spans="1:10" x14ac:dyDescent="0.35">
      <c r="A229" s="10">
        <v>228</v>
      </c>
      <c r="B229" s="10">
        <v>17.5</v>
      </c>
      <c r="C229" s="10">
        <v>8</v>
      </c>
      <c r="D229" s="10">
        <v>305</v>
      </c>
      <c r="E229" s="10">
        <v>145</v>
      </c>
      <c r="F229" s="10">
        <v>3880</v>
      </c>
      <c r="G229" s="10">
        <v>12.5</v>
      </c>
      <c r="H229" s="10">
        <v>77</v>
      </c>
      <c r="I229" s="10">
        <v>1</v>
      </c>
      <c r="J229" s="11" t="s">
        <v>125</v>
      </c>
    </row>
    <row r="230" spans="1:10" x14ac:dyDescent="0.35">
      <c r="A230" s="10">
        <v>229</v>
      </c>
      <c r="B230" s="10">
        <v>17</v>
      </c>
      <c r="C230" s="10">
        <v>8</v>
      </c>
      <c r="D230" s="10">
        <v>260</v>
      </c>
      <c r="E230" s="10">
        <v>110</v>
      </c>
      <c r="F230" s="10">
        <v>4060</v>
      </c>
      <c r="G230" s="10">
        <v>19</v>
      </c>
      <c r="H230" s="10">
        <v>77</v>
      </c>
      <c r="I230" s="10">
        <v>1</v>
      </c>
      <c r="J230" s="11" t="s">
        <v>205</v>
      </c>
    </row>
    <row r="231" spans="1:10" x14ac:dyDescent="0.35">
      <c r="A231" s="10">
        <v>230</v>
      </c>
      <c r="B231" s="10">
        <v>15.5</v>
      </c>
      <c r="C231" s="10">
        <v>8</v>
      </c>
      <c r="D231" s="10">
        <v>318</v>
      </c>
      <c r="E231" s="10">
        <v>145</v>
      </c>
      <c r="F231" s="10">
        <v>4140</v>
      </c>
      <c r="G231" s="10">
        <v>13.7</v>
      </c>
      <c r="H231" s="10">
        <v>77</v>
      </c>
      <c r="I231" s="10">
        <v>1</v>
      </c>
      <c r="J231" s="11" t="s">
        <v>206</v>
      </c>
    </row>
    <row r="232" spans="1:10" x14ac:dyDescent="0.35">
      <c r="A232" s="10">
        <v>231</v>
      </c>
      <c r="B232" s="10">
        <v>15</v>
      </c>
      <c r="C232" s="10">
        <v>8</v>
      </c>
      <c r="D232" s="10">
        <v>302</v>
      </c>
      <c r="E232" s="10">
        <v>130</v>
      </c>
      <c r="F232" s="10">
        <v>4295</v>
      </c>
      <c r="G232" s="10">
        <v>14.9</v>
      </c>
      <c r="H232" s="10">
        <v>77</v>
      </c>
      <c r="I232" s="10">
        <v>1</v>
      </c>
      <c r="J232" s="11" t="s">
        <v>207</v>
      </c>
    </row>
    <row r="233" spans="1:10" x14ac:dyDescent="0.35">
      <c r="A233" s="10">
        <v>232</v>
      </c>
      <c r="B233" s="10">
        <v>17.5</v>
      </c>
      <c r="C233" s="10">
        <v>6</v>
      </c>
      <c r="D233" s="10">
        <v>250</v>
      </c>
      <c r="E233" s="10">
        <v>110</v>
      </c>
      <c r="F233" s="10">
        <v>3520</v>
      </c>
      <c r="G233" s="10">
        <v>16.399999999999999</v>
      </c>
      <c r="H233" s="10">
        <v>77</v>
      </c>
      <c r="I233" s="10">
        <v>1</v>
      </c>
      <c r="J233" s="11" t="s">
        <v>208</v>
      </c>
    </row>
    <row r="234" spans="1:10" x14ac:dyDescent="0.35">
      <c r="A234" s="10">
        <v>233</v>
      </c>
      <c r="B234" s="10">
        <v>20.5</v>
      </c>
      <c r="C234" s="10">
        <v>6</v>
      </c>
      <c r="D234" s="10">
        <v>231</v>
      </c>
      <c r="E234" s="10">
        <v>105</v>
      </c>
      <c r="F234" s="10">
        <v>3425</v>
      </c>
      <c r="G234" s="10">
        <v>16.899999999999999</v>
      </c>
      <c r="H234" s="10">
        <v>77</v>
      </c>
      <c r="I234" s="10">
        <v>1</v>
      </c>
      <c r="J234" s="11" t="s">
        <v>209</v>
      </c>
    </row>
    <row r="235" spans="1:10" x14ac:dyDescent="0.35">
      <c r="A235" s="10">
        <v>234</v>
      </c>
      <c r="B235" s="10">
        <v>19</v>
      </c>
      <c r="C235" s="10">
        <v>6</v>
      </c>
      <c r="D235" s="10">
        <v>225</v>
      </c>
      <c r="E235" s="10">
        <v>100</v>
      </c>
      <c r="F235" s="10">
        <v>3630</v>
      </c>
      <c r="G235" s="10">
        <v>17.7</v>
      </c>
      <c r="H235" s="10">
        <v>77</v>
      </c>
      <c r="I235" s="10">
        <v>1</v>
      </c>
      <c r="J235" s="11" t="s">
        <v>210</v>
      </c>
    </row>
    <row r="236" spans="1:10" x14ac:dyDescent="0.35">
      <c r="A236" s="10">
        <v>235</v>
      </c>
      <c r="B236" s="10">
        <v>18.5</v>
      </c>
      <c r="C236" s="10">
        <v>6</v>
      </c>
      <c r="D236" s="10">
        <v>250</v>
      </c>
      <c r="E236" s="10">
        <v>98</v>
      </c>
      <c r="F236" s="10">
        <v>3525</v>
      </c>
      <c r="G236" s="10">
        <v>19</v>
      </c>
      <c r="H236" s="10">
        <v>77</v>
      </c>
      <c r="I236" s="10">
        <v>1</v>
      </c>
      <c r="J236" s="11" t="s">
        <v>211</v>
      </c>
    </row>
    <row r="237" spans="1:10" x14ac:dyDescent="0.35">
      <c r="A237" s="10">
        <v>236</v>
      </c>
      <c r="B237" s="10">
        <v>16</v>
      </c>
      <c r="C237" s="10">
        <v>8</v>
      </c>
      <c r="D237" s="10">
        <v>400</v>
      </c>
      <c r="E237" s="10">
        <v>180</v>
      </c>
      <c r="F237" s="10">
        <v>4220</v>
      </c>
      <c r="G237" s="10">
        <v>11.1</v>
      </c>
      <c r="H237" s="10">
        <v>77</v>
      </c>
      <c r="I237" s="10">
        <v>1</v>
      </c>
      <c r="J237" s="11" t="s">
        <v>212</v>
      </c>
    </row>
    <row r="238" spans="1:10" x14ac:dyDescent="0.35">
      <c r="A238" s="10">
        <v>237</v>
      </c>
      <c r="B238" s="10">
        <v>15.5</v>
      </c>
      <c r="C238" s="10">
        <v>8</v>
      </c>
      <c r="D238" s="10">
        <v>350</v>
      </c>
      <c r="E238" s="10">
        <v>170</v>
      </c>
      <c r="F238" s="10">
        <v>4165</v>
      </c>
      <c r="G238" s="10">
        <v>11.4</v>
      </c>
      <c r="H238" s="10">
        <v>77</v>
      </c>
      <c r="I238" s="10">
        <v>1</v>
      </c>
      <c r="J238" s="11" t="s">
        <v>213</v>
      </c>
    </row>
    <row r="239" spans="1:10" x14ac:dyDescent="0.35">
      <c r="A239" s="10">
        <v>238</v>
      </c>
      <c r="B239" s="10">
        <v>15.5</v>
      </c>
      <c r="C239" s="10">
        <v>8</v>
      </c>
      <c r="D239" s="10">
        <v>400</v>
      </c>
      <c r="E239" s="10">
        <v>190</v>
      </c>
      <c r="F239" s="10">
        <v>4325</v>
      </c>
      <c r="G239" s="10">
        <v>12.2</v>
      </c>
      <c r="H239" s="10">
        <v>77</v>
      </c>
      <c r="I239" s="10">
        <v>1</v>
      </c>
      <c r="J239" s="11" t="s">
        <v>214</v>
      </c>
    </row>
    <row r="240" spans="1:10" x14ac:dyDescent="0.35">
      <c r="A240" s="10">
        <v>239</v>
      </c>
      <c r="B240" s="10">
        <v>16</v>
      </c>
      <c r="C240" s="10">
        <v>8</v>
      </c>
      <c r="D240" s="10">
        <v>351</v>
      </c>
      <c r="E240" s="10">
        <v>149</v>
      </c>
      <c r="F240" s="10">
        <v>4335</v>
      </c>
      <c r="G240" s="10">
        <v>14.5</v>
      </c>
      <c r="H240" s="10">
        <v>77</v>
      </c>
      <c r="I240" s="10">
        <v>1</v>
      </c>
      <c r="J240" s="11" t="s">
        <v>215</v>
      </c>
    </row>
    <row r="241" spans="1:10" x14ac:dyDescent="0.35">
      <c r="A241" s="10">
        <v>240</v>
      </c>
      <c r="B241" s="10">
        <v>29</v>
      </c>
      <c r="C241" s="10">
        <v>4</v>
      </c>
      <c r="D241" s="10">
        <v>97</v>
      </c>
      <c r="E241" s="10">
        <v>78</v>
      </c>
      <c r="F241" s="10">
        <v>1940</v>
      </c>
      <c r="G241" s="10">
        <v>14.5</v>
      </c>
      <c r="H241" s="10">
        <v>77</v>
      </c>
      <c r="I241" s="10">
        <v>2</v>
      </c>
      <c r="J241" s="11" t="s">
        <v>216</v>
      </c>
    </row>
    <row r="242" spans="1:10" x14ac:dyDescent="0.35">
      <c r="A242" s="10">
        <v>241</v>
      </c>
      <c r="B242" s="10">
        <v>24.5</v>
      </c>
      <c r="C242" s="10">
        <v>4</v>
      </c>
      <c r="D242" s="10">
        <v>151</v>
      </c>
      <c r="E242" s="10">
        <v>88</v>
      </c>
      <c r="F242" s="10">
        <v>2740</v>
      </c>
      <c r="G242" s="10">
        <v>16</v>
      </c>
      <c r="H242" s="10">
        <v>77</v>
      </c>
      <c r="I242" s="10">
        <v>1</v>
      </c>
      <c r="J242" s="11" t="s">
        <v>217</v>
      </c>
    </row>
    <row r="243" spans="1:10" x14ac:dyDescent="0.35">
      <c r="A243" s="10">
        <v>242</v>
      </c>
      <c r="B243" s="10">
        <v>26</v>
      </c>
      <c r="C243" s="10">
        <v>4</v>
      </c>
      <c r="D243" s="10">
        <v>97</v>
      </c>
      <c r="E243" s="10">
        <v>75</v>
      </c>
      <c r="F243" s="10">
        <v>2265</v>
      </c>
      <c r="G243" s="10">
        <v>18.2</v>
      </c>
      <c r="H243" s="10">
        <v>77</v>
      </c>
      <c r="I243" s="10">
        <v>3</v>
      </c>
      <c r="J243" s="11" t="s">
        <v>218</v>
      </c>
    </row>
    <row r="244" spans="1:10" x14ac:dyDescent="0.35">
      <c r="A244" s="10">
        <v>243</v>
      </c>
      <c r="B244" s="10">
        <v>25.5</v>
      </c>
      <c r="C244" s="10">
        <v>4</v>
      </c>
      <c r="D244" s="10">
        <v>140</v>
      </c>
      <c r="E244" s="10">
        <v>89</v>
      </c>
      <c r="F244" s="10">
        <v>2755</v>
      </c>
      <c r="G244" s="10">
        <v>15.8</v>
      </c>
      <c r="H244" s="10">
        <v>77</v>
      </c>
      <c r="I244" s="10">
        <v>1</v>
      </c>
      <c r="J244" s="11" t="s">
        <v>219</v>
      </c>
    </row>
    <row r="245" spans="1:10" x14ac:dyDescent="0.35">
      <c r="A245" s="10">
        <v>244</v>
      </c>
      <c r="B245" s="10">
        <v>30.5</v>
      </c>
      <c r="C245" s="10">
        <v>4</v>
      </c>
      <c r="D245" s="10">
        <v>98</v>
      </c>
      <c r="E245" s="10">
        <v>63</v>
      </c>
      <c r="F245" s="10">
        <v>2051</v>
      </c>
      <c r="G245" s="10">
        <v>17</v>
      </c>
      <c r="H245" s="10">
        <v>77</v>
      </c>
      <c r="I245" s="10">
        <v>1</v>
      </c>
      <c r="J245" s="11" t="s">
        <v>186</v>
      </c>
    </row>
    <row r="246" spans="1:10" x14ac:dyDescent="0.35">
      <c r="A246" s="10">
        <v>245</v>
      </c>
      <c r="B246" s="10">
        <v>33.5</v>
      </c>
      <c r="C246" s="10">
        <v>4</v>
      </c>
      <c r="D246" s="10">
        <v>98</v>
      </c>
      <c r="E246" s="10">
        <v>83</v>
      </c>
      <c r="F246" s="10">
        <v>2075</v>
      </c>
      <c r="G246" s="10">
        <v>15.9</v>
      </c>
      <c r="H246" s="10">
        <v>77</v>
      </c>
      <c r="I246" s="10">
        <v>1</v>
      </c>
      <c r="J246" s="11" t="s">
        <v>220</v>
      </c>
    </row>
    <row r="247" spans="1:10" x14ac:dyDescent="0.35">
      <c r="A247" s="10">
        <v>246</v>
      </c>
      <c r="B247" s="10">
        <v>30</v>
      </c>
      <c r="C247" s="10">
        <v>4</v>
      </c>
      <c r="D247" s="10">
        <v>97</v>
      </c>
      <c r="E247" s="10">
        <v>67</v>
      </c>
      <c r="F247" s="10">
        <v>1985</v>
      </c>
      <c r="G247" s="10">
        <v>16.399999999999999</v>
      </c>
      <c r="H247" s="10">
        <v>77</v>
      </c>
      <c r="I247" s="10">
        <v>3</v>
      </c>
      <c r="J247" s="11" t="s">
        <v>221</v>
      </c>
    </row>
    <row r="248" spans="1:10" x14ac:dyDescent="0.35">
      <c r="A248" s="10">
        <v>247</v>
      </c>
      <c r="B248" s="10">
        <v>30.5</v>
      </c>
      <c r="C248" s="10">
        <v>4</v>
      </c>
      <c r="D248" s="10">
        <v>97</v>
      </c>
      <c r="E248" s="10">
        <v>78</v>
      </c>
      <c r="F248" s="10">
        <v>2190</v>
      </c>
      <c r="G248" s="10">
        <v>14.1</v>
      </c>
      <c r="H248" s="10">
        <v>77</v>
      </c>
      <c r="I248" s="10">
        <v>2</v>
      </c>
      <c r="J248" s="11" t="s">
        <v>159</v>
      </c>
    </row>
    <row r="249" spans="1:10" x14ac:dyDescent="0.35">
      <c r="A249" s="10">
        <v>248</v>
      </c>
      <c r="B249" s="10">
        <v>22</v>
      </c>
      <c r="C249" s="10">
        <v>6</v>
      </c>
      <c r="D249" s="10">
        <v>146</v>
      </c>
      <c r="E249" s="10">
        <v>97</v>
      </c>
      <c r="F249" s="10">
        <v>2815</v>
      </c>
      <c r="G249" s="10">
        <v>14.5</v>
      </c>
      <c r="H249" s="10">
        <v>77</v>
      </c>
      <c r="I249" s="10">
        <v>3</v>
      </c>
      <c r="J249" s="11" t="s">
        <v>222</v>
      </c>
    </row>
    <row r="250" spans="1:10" x14ac:dyDescent="0.35">
      <c r="A250" s="10">
        <v>249</v>
      </c>
      <c r="B250" s="10">
        <v>21.5</v>
      </c>
      <c r="C250" s="10">
        <v>4</v>
      </c>
      <c r="D250" s="10">
        <v>121</v>
      </c>
      <c r="E250" s="10">
        <v>110</v>
      </c>
      <c r="F250" s="10">
        <v>2600</v>
      </c>
      <c r="G250" s="10">
        <v>12.8</v>
      </c>
      <c r="H250" s="10">
        <v>77</v>
      </c>
      <c r="I250" s="10">
        <v>2</v>
      </c>
      <c r="J250" s="11" t="s">
        <v>223</v>
      </c>
    </row>
    <row r="251" spans="1:10" x14ac:dyDescent="0.35">
      <c r="A251" s="10">
        <v>250</v>
      </c>
      <c r="B251" s="10">
        <v>21.5</v>
      </c>
      <c r="C251" s="10">
        <v>3</v>
      </c>
      <c r="D251" s="10">
        <v>80</v>
      </c>
      <c r="E251" s="10">
        <v>110</v>
      </c>
      <c r="F251" s="10">
        <v>2720</v>
      </c>
      <c r="G251" s="10">
        <v>13.5</v>
      </c>
      <c r="H251" s="10">
        <v>77</v>
      </c>
      <c r="I251" s="10">
        <v>3</v>
      </c>
      <c r="J251" s="11" t="s">
        <v>224</v>
      </c>
    </row>
    <row r="252" spans="1:10" x14ac:dyDescent="0.35">
      <c r="A252" s="10">
        <v>251</v>
      </c>
      <c r="B252" s="10">
        <v>43.1</v>
      </c>
      <c r="C252" s="10">
        <v>4</v>
      </c>
      <c r="D252" s="10">
        <v>90</v>
      </c>
      <c r="E252" s="10">
        <v>48</v>
      </c>
      <c r="F252" s="10">
        <v>1985</v>
      </c>
      <c r="G252" s="10">
        <v>21.5</v>
      </c>
      <c r="H252" s="10">
        <v>78</v>
      </c>
      <c r="I252" s="10">
        <v>2</v>
      </c>
      <c r="J252" s="11" t="s">
        <v>225</v>
      </c>
    </row>
    <row r="253" spans="1:10" x14ac:dyDescent="0.35">
      <c r="A253" s="10">
        <v>252</v>
      </c>
      <c r="B253" s="10">
        <v>36.1</v>
      </c>
      <c r="C253" s="10">
        <v>4</v>
      </c>
      <c r="D253" s="10">
        <v>98</v>
      </c>
      <c r="E253" s="10">
        <v>66</v>
      </c>
      <c r="F253" s="10">
        <v>1800</v>
      </c>
      <c r="G253" s="10">
        <v>14.4</v>
      </c>
      <c r="H253" s="10">
        <v>78</v>
      </c>
      <c r="I253" s="10">
        <v>1</v>
      </c>
      <c r="J253" s="11" t="s">
        <v>226</v>
      </c>
    </row>
    <row r="254" spans="1:10" x14ac:dyDescent="0.35">
      <c r="A254" s="10">
        <v>253</v>
      </c>
      <c r="B254" s="10">
        <v>32.799999999999997</v>
      </c>
      <c r="C254" s="10">
        <v>4</v>
      </c>
      <c r="D254" s="10">
        <v>78</v>
      </c>
      <c r="E254" s="10">
        <v>52</v>
      </c>
      <c r="F254" s="10">
        <v>1985</v>
      </c>
      <c r="G254" s="10">
        <v>19.399999999999999</v>
      </c>
      <c r="H254" s="10">
        <v>78</v>
      </c>
      <c r="I254" s="10">
        <v>3</v>
      </c>
      <c r="J254" s="11" t="s">
        <v>227</v>
      </c>
    </row>
    <row r="255" spans="1:10" x14ac:dyDescent="0.35">
      <c r="A255" s="10">
        <v>254</v>
      </c>
      <c r="B255" s="10">
        <v>39.4</v>
      </c>
      <c r="C255" s="10">
        <v>4</v>
      </c>
      <c r="D255" s="10">
        <v>85</v>
      </c>
      <c r="E255" s="10">
        <v>70</v>
      </c>
      <c r="F255" s="10">
        <v>2070</v>
      </c>
      <c r="G255" s="10">
        <v>18.600000000000001</v>
      </c>
      <c r="H255" s="10">
        <v>78</v>
      </c>
      <c r="I255" s="10">
        <v>3</v>
      </c>
      <c r="J255" s="11" t="s">
        <v>228</v>
      </c>
    </row>
    <row r="256" spans="1:10" x14ac:dyDescent="0.35">
      <c r="A256" s="10">
        <v>255</v>
      </c>
      <c r="B256" s="10">
        <v>36.1</v>
      </c>
      <c r="C256" s="10">
        <v>4</v>
      </c>
      <c r="D256" s="10">
        <v>91</v>
      </c>
      <c r="E256" s="10">
        <v>60</v>
      </c>
      <c r="F256" s="10">
        <v>1800</v>
      </c>
      <c r="G256" s="10">
        <v>16.399999999999999</v>
      </c>
      <c r="H256" s="10">
        <v>78</v>
      </c>
      <c r="I256" s="10">
        <v>3</v>
      </c>
      <c r="J256" s="11" t="s">
        <v>181</v>
      </c>
    </row>
    <row r="257" spans="1:10" x14ac:dyDescent="0.35">
      <c r="A257" s="10">
        <v>256</v>
      </c>
      <c r="B257" s="10">
        <v>19.899999999999999</v>
      </c>
      <c r="C257" s="10">
        <v>8</v>
      </c>
      <c r="D257" s="10">
        <v>260</v>
      </c>
      <c r="E257" s="10">
        <v>110</v>
      </c>
      <c r="F257" s="10">
        <v>3365</v>
      </c>
      <c r="G257" s="10">
        <v>15.5</v>
      </c>
      <c r="H257" s="10">
        <v>78</v>
      </c>
      <c r="I257" s="10">
        <v>1</v>
      </c>
      <c r="J257" s="11" t="s">
        <v>229</v>
      </c>
    </row>
    <row r="258" spans="1:10" x14ac:dyDescent="0.35">
      <c r="A258" s="10">
        <v>257</v>
      </c>
      <c r="B258" s="10">
        <v>19.399999999999999</v>
      </c>
      <c r="C258" s="10">
        <v>8</v>
      </c>
      <c r="D258" s="10">
        <v>318</v>
      </c>
      <c r="E258" s="10">
        <v>140</v>
      </c>
      <c r="F258" s="10">
        <v>3735</v>
      </c>
      <c r="G258" s="10">
        <v>13.2</v>
      </c>
      <c r="H258" s="10">
        <v>78</v>
      </c>
      <c r="I258" s="10">
        <v>1</v>
      </c>
      <c r="J258" s="11" t="s">
        <v>230</v>
      </c>
    </row>
    <row r="259" spans="1:10" x14ac:dyDescent="0.35">
      <c r="A259" s="10">
        <v>258</v>
      </c>
      <c r="B259" s="10">
        <v>20.2</v>
      </c>
      <c r="C259" s="10">
        <v>8</v>
      </c>
      <c r="D259" s="10">
        <v>302</v>
      </c>
      <c r="E259" s="10">
        <v>139</v>
      </c>
      <c r="F259" s="10">
        <v>3570</v>
      </c>
      <c r="G259" s="10">
        <v>12.8</v>
      </c>
      <c r="H259" s="10">
        <v>78</v>
      </c>
      <c r="I259" s="10">
        <v>1</v>
      </c>
      <c r="J259" s="11" t="s">
        <v>231</v>
      </c>
    </row>
    <row r="260" spans="1:10" x14ac:dyDescent="0.35">
      <c r="A260" s="10">
        <v>259</v>
      </c>
      <c r="B260" s="10">
        <v>19.2</v>
      </c>
      <c r="C260" s="10">
        <v>6</v>
      </c>
      <c r="D260" s="10">
        <v>231</v>
      </c>
      <c r="E260" s="10">
        <v>105</v>
      </c>
      <c r="F260" s="10">
        <v>3535</v>
      </c>
      <c r="G260" s="10">
        <v>19.2</v>
      </c>
      <c r="H260" s="10">
        <v>78</v>
      </c>
      <c r="I260" s="10">
        <v>1</v>
      </c>
      <c r="J260" s="11" t="s">
        <v>232</v>
      </c>
    </row>
    <row r="261" spans="1:10" x14ac:dyDescent="0.35">
      <c r="A261" s="10">
        <v>260</v>
      </c>
      <c r="B261" s="10">
        <v>20.5</v>
      </c>
      <c r="C261" s="10">
        <v>6</v>
      </c>
      <c r="D261" s="10">
        <v>200</v>
      </c>
      <c r="E261" s="10">
        <v>95</v>
      </c>
      <c r="F261" s="10">
        <v>3155</v>
      </c>
      <c r="G261" s="10">
        <v>18.2</v>
      </c>
      <c r="H261" s="10">
        <v>78</v>
      </c>
      <c r="I261" s="10">
        <v>1</v>
      </c>
      <c r="J261" s="11" t="s">
        <v>121</v>
      </c>
    </row>
    <row r="262" spans="1:10" x14ac:dyDescent="0.35">
      <c r="A262" s="10">
        <v>261</v>
      </c>
      <c r="B262" s="10">
        <v>20.2</v>
      </c>
      <c r="C262" s="10">
        <v>6</v>
      </c>
      <c r="D262" s="10">
        <v>200</v>
      </c>
      <c r="E262" s="10">
        <v>85</v>
      </c>
      <c r="F262" s="10">
        <v>2965</v>
      </c>
      <c r="G262" s="10">
        <v>15.8</v>
      </c>
      <c r="H262" s="10">
        <v>78</v>
      </c>
      <c r="I262" s="10">
        <v>1</v>
      </c>
      <c r="J262" s="11" t="s">
        <v>233</v>
      </c>
    </row>
    <row r="263" spans="1:10" x14ac:dyDescent="0.35">
      <c r="A263" s="10">
        <v>262</v>
      </c>
      <c r="B263" s="10">
        <v>25.1</v>
      </c>
      <c r="C263" s="10">
        <v>4</v>
      </c>
      <c r="D263" s="10">
        <v>140</v>
      </c>
      <c r="E263" s="10">
        <v>88</v>
      </c>
      <c r="F263" s="10">
        <v>2720</v>
      </c>
      <c r="G263" s="10">
        <v>15.4</v>
      </c>
      <c r="H263" s="10">
        <v>78</v>
      </c>
      <c r="I263" s="10">
        <v>1</v>
      </c>
      <c r="J263" s="11" t="s">
        <v>234</v>
      </c>
    </row>
    <row r="264" spans="1:10" x14ac:dyDescent="0.35">
      <c r="A264" s="10">
        <v>263</v>
      </c>
      <c r="B264" s="10">
        <v>20.5</v>
      </c>
      <c r="C264" s="10">
        <v>6</v>
      </c>
      <c r="D264" s="10">
        <v>225</v>
      </c>
      <c r="E264" s="10">
        <v>100</v>
      </c>
      <c r="F264" s="10">
        <v>3430</v>
      </c>
      <c r="G264" s="10">
        <v>17.2</v>
      </c>
      <c r="H264" s="10">
        <v>78</v>
      </c>
      <c r="I264" s="10">
        <v>1</v>
      </c>
      <c r="J264" s="11" t="s">
        <v>235</v>
      </c>
    </row>
    <row r="265" spans="1:10" x14ac:dyDescent="0.35">
      <c r="A265" s="10">
        <v>264</v>
      </c>
      <c r="B265" s="10">
        <v>19.399999999999999</v>
      </c>
      <c r="C265" s="10">
        <v>6</v>
      </c>
      <c r="D265" s="10">
        <v>232</v>
      </c>
      <c r="E265" s="10">
        <v>90</v>
      </c>
      <c r="F265" s="10">
        <v>3210</v>
      </c>
      <c r="G265" s="10">
        <v>17.2</v>
      </c>
      <c r="H265" s="10">
        <v>78</v>
      </c>
      <c r="I265" s="10">
        <v>1</v>
      </c>
      <c r="J265" s="11" t="s">
        <v>236</v>
      </c>
    </row>
    <row r="266" spans="1:10" x14ac:dyDescent="0.35">
      <c r="A266" s="10">
        <v>265</v>
      </c>
      <c r="B266" s="10">
        <v>20.6</v>
      </c>
      <c r="C266" s="10">
        <v>6</v>
      </c>
      <c r="D266" s="10">
        <v>231</v>
      </c>
      <c r="E266" s="10">
        <v>105</v>
      </c>
      <c r="F266" s="10">
        <v>3380</v>
      </c>
      <c r="G266" s="10">
        <v>15.8</v>
      </c>
      <c r="H266" s="10">
        <v>78</v>
      </c>
      <c r="I266" s="10">
        <v>1</v>
      </c>
      <c r="J266" s="11" t="s">
        <v>237</v>
      </c>
    </row>
    <row r="267" spans="1:10" x14ac:dyDescent="0.35">
      <c r="A267" s="10">
        <v>266</v>
      </c>
      <c r="B267" s="10">
        <v>20.8</v>
      </c>
      <c r="C267" s="10">
        <v>6</v>
      </c>
      <c r="D267" s="10">
        <v>200</v>
      </c>
      <c r="E267" s="10">
        <v>85</v>
      </c>
      <c r="F267" s="10">
        <v>3070</v>
      </c>
      <c r="G267" s="10">
        <v>16.7</v>
      </c>
      <c r="H267" s="10">
        <v>78</v>
      </c>
      <c r="I267" s="10">
        <v>1</v>
      </c>
      <c r="J267" s="11" t="s">
        <v>238</v>
      </c>
    </row>
    <row r="268" spans="1:10" x14ac:dyDescent="0.35">
      <c r="A268" s="10">
        <v>267</v>
      </c>
      <c r="B268" s="10">
        <v>18.600000000000001</v>
      </c>
      <c r="C268" s="10">
        <v>6</v>
      </c>
      <c r="D268" s="10">
        <v>225</v>
      </c>
      <c r="E268" s="10">
        <v>110</v>
      </c>
      <c r="F268" s="10">
        <v>3620</v>
      </c>
      <c r="G268" s="10">
        <v>18.7</v>
      </c>
      <c r="H268" s="10">
        <v>78</v>
      </c>
      <c r="I268" s="10">
        <v>1</v>
      </c>
      <c r="J268" s="11" t="s">
        <v>239</v>
      </c>
    </row>
    <row r="269" spans="1:10" x14ac:dyDescent="0.35">
      <c r="A269" s="10">
        <v>268</v>
      </c>
      <c r="B269" s="10">
        <v>18.100000000000001</v>
      </c>
      <c r="C269" s="10">
        <v>6</v>
      </c>
      <c r="D269" s="10">
        <v>258</v>
      </c>
      <c r="E269" s="10">
        <v>120</v>
      </c>
      <c r="F269" s="10">
        <v>3410</v>
      </c>
      <c r="G269" s="10">
        <v>15.1</v>
      </c>
      <c r="H269" s="10">
        <v>78</v>
      </c>
      <c r="I269" s="10">
        <v>1</v>
      </c>
      <c r="J269" s="11" t="s">
        <v>240</v>
      </c>
    </row>
    <row r="270" spans="1:10" x14ac:dyDescent="0.35">
      <c r="A270" s="10">
        <v>269</v>
      </c>
      <c r="B270" s="10">
        <v>19.2</v>
      </c>
      <c r="C270" s="10">
        <v>8</v>
      </c>
      <c r="D270" s="10">
        <v>305</v>
      </c>
      <c r="E270" s="10">
        <v>145</v>
      </c>
      <c r="F270" s="10">
        <v>3425</v>
      </c>
      <c r="G270" s="10">
        <v>13.2</v>
      </c>
      <c r="H270" s="10">
        <v>78</v>
      </c>
      <c r="I270" s="10">
        <v>1</v>
      </c>
      <c r="J270" s="11" t="s">
        <v>213</v>
      </c>
    </row>
    <row r="271" spans="1:10" x14ac:dyDescent="0.35">
      <c r="A271" s="10">
        <v>270</v>
      </c>
      <c r="B271" s="10">
        <v>17.7</v>
      </c>
      <c r="C271" s="10">
        <v>6</v>
      </c>
      <c r="D271" s="10">
        <v>231</v>
      </c>
      <c r="E271" s="10">
        <v>165</v>
      </c>
      <c r="F271" s="10">
        <v>3445</v>
      </c>
      <c r="G271" s="10">
        <v>13.4</v>
      </c>
      <c r="H271" s="10">
        <v>78</v>
      </c>
      <c r="I271" s="10">
        <v>1</v>
      </c>
      <c r="J271" s="11" t="s">
        <v>241</v>
      </c>
    </row>
    <row r="272" spans="1:10" x14ac:dyDescent="0.35">
      <c r="A272" s="10">
        <v>271</v>
      </c>
      <c r="B272" s="10">
        <v>18.100000000000001</v>
      </c>
      <c r="C272" s="10">
        <v>8</v>
      </c>
      <c r="D272" s="10">
        <v>302</v>
      </c>
      <c r="E272" s="10">
        <v>139</v>
      </c>
      <c r="F272" s="10">
        <v>3205</v>
      </c>
      <c r="G272" s="10">
        <v>11.2</v>
      </c>
      <c r="H272" s="10">
        <v>78</v>
      </c>
      <c r="I272" s="10">
        <v>1</v>
      </c>
      <c r="J272" s="11" t="s">
        <v>242</v>
      </c>
    </row>
    <row r="273" spans="1:10" x14ac:dyDescent="0.35">
      <c r="A273" s="10">
        <v>272</v>
      </c>
      <c r="B273" s="10">
        <v>17.5</v>
      </c>
      <c r="C273" s="10">
        <v>8</v>
      </c>
      <c r="D273" s="10">
        <v>318</v>
      </c>
      <c r="E273" s="10">
        <v>140</v>
      </c>
      <c r="F273" s="10">
        <v>4080</v>
      </c>
      <c r="G273" s="10">
        <v>13.7</v>
      </c>
      <c r="H273" s="10">
        <v>78</v>
      </c>
      <c r="I273" s="10">
        <v>1</v>
      </c>
      <c r="J273" s="11" t="s">
        <v>243</v>
      </c>
    </row>
    <row r="274" spans="1:10" x14ac:dyDescent="0.35">
      <c r="A274" s="10">
        <v>273</v>
      </c>
      <c r="B274" s="10">
        <v>30</v>
      </c>
      <c r="C274" s="10">
        <v>4</v>
      </c>
      <c r="D274" s="10">
        <v>98</v>
      </c>
      <c r="E274" s="10">
        <v>68</v>
      </c>
      <c r="F274" s="10">
        <v>2155</v>
      </c>
      <c r="G274" s="10">
        <v>16.5</v>
      </c>
      <c r="H274" s="10">
        <v>78</v>
      </c>
      <c r="I274" s="10">
        <v>1</v>
      </c>
      <c r="J274" s="11" t="s">
        <v>186</v>
      </c>
    </row>
    <row r="275" spans="1:10" x14ac:dyDescent="0.35">
      <c r="A275" s="10">
        <v>274</v>
      </c>
      <c r="B275" s="10">
        <v>27.5</v>
      </c>
      <c r="C275" s="10">
        <v>4</v>
      </c>
      <c r="D275" s="10">
        <v>134</v>
      </c>
      <c r="E275" s="10">
        <v>95</v>
      </c>
      <c r="F275" s="10">
        <v>2560</v>
      </c>
      <c r="G275" s="10">
        <v>14.2</v>
      </c>
      <c r="H275" s="10">
        <v>78</v>
      </c>
      <c r="I275" s="10">
        <v>3</v>
      </c>
      <c r="J275" s="11" t="s">
        <v>75</v>
      </c>
    </row>
    <row r="276" spans="1:10" x14ac:dyDescent="0.35">
      <c r="A276" s="10">
        <v>275</v>
      </c>
      <c r="B276" s="10">
        <v>27.2</v>
      </c>
      <c r="C276" s="10">
        <v>4</v>
      </c>
      <c r="D276" s="10">
        <v>119</v>
      </c>
      <c r="E276" s="10">
        <v>97</v>
      </c>
      <c r="F276" s="10">
        <v>2300</v>
      </c>
      <c r="G276" s="10">
        <v>14.7</v>
      </c>
      <c r="H276" s="10">
        <v>78</v>
      </c>
      <c r="I276" s="10">
        <v>3</v>
      </c>
      <c r="J276" s="11" t="s">
        <v>244</v>
      </c>
    </row>
    <row r="277" spans="1:10" x14ac:dyDescent="0.35">
      <c r="A277" s="10">
        <v>276</v>
      </c>
      <c r="B277" s="10">
        <v>30.9</v>
      </c>
      <c r="C277" s="10">
        <v>4</v>
      </c>
      <c r="D277" s="10">
        <v>105</v>
      </c>
      <c r="E277" s="10">
        <v>75</v>
      </c>
      <c r="F277" s="10">
        <v>2230</v>
      </c>
      <c r="G277" s="10">
        <v>14.5</v>
      </c>
      <c r="H277" s="10">
        <v>78</v>
      </c>
      <c r="I277" s="10">
        <v>1</v>
      </c>
      <c r="J277" s="11" t="s">
        <v>245</v>
      </c>
    </row>
    <row r="278" spans="1:10" x14ac:dyDescent="0.35">
      <c r="A278" s="10">
        <v>277</v>
      </c>
      <c r="B278" s="10">
        <v>21.1</v>
      </c>
      <c r="C278" s="10">
        <v>4</v>
      </c>
      <c r="D278" s="10">
        <v>134</v>
      </c>
      <c r="E278" s="10">
        <v>95</v>
      </c>
      <c r="F278" s="10">
        <v>2515</v>
      </c>
      <c r="G278" s="10">
        <v>14.8</v>
      </c>
      <c r="H278" s="10">
        <v>78</v>
      </c>
      <c r="I278" s="10">
        <v>3</v>
      </c>
      <c r="J278" s="11" t="s">
        <v>246</v>
      </c>
    </row>
    <row r="279" spans="1:10" x14ac:dyDescent="0.35">
      <c r="A279" s="10">
        <v>278</v>
      </c>
      <c r="B279" s="10">
        <v>23.2</v>
      </c>
      <c r="C279" s="10">
        <v>4</v>
      </c>
      <c r="D279" s="10">
        <v>156</v>
      </c>
      <c r="E279" s="10">
        <v>105</v>
      </c>
      <c r="F279" s="10">
        <v>2745</v>
      </c>
      <c r="G279" s="10">
        <v>16.7</v>
      </c>
      <c r="H279" s="10">
        <v>78</v>
      </c>
      <c r="I279" s="10">
        <v>1</v>
      </c>
      <c r="J279" s="11" t="s">
        <v>247</v>
      </c>
    </row>
    <row r="280" spans="1:10" x14ac:dyDescent="0.35">
      <c r="A280" s="10">
        <v>279</v>
      </c>
      <c r="B280" s="10">
        <v>23.8</v>
      </c>
      <c r="C280" s="10">
        <v>4</v>
      </c>
      <c r="D280" s="10">
        <v>151</v>
      </c>
      <c r="E280" s="10">
        <v>85</v>
      </c>
      <c r="F280" s="10">
        <v>2855</v>
      </c>
      <c r="G280" s="10">
        <v>17.600000000000001</v>
      </c>
      <c r="H280" s="10">
        <v>78</v>
      </c>
      <c r="I280" s="10">
        <v>1</v>
      </c>
      <c r="J280" s="11" t="s">
        <v>248</v>
      </c>
    </row>
    <row r="281" spans="1:10" x14ac:dyDescent="0.35">
      <c r="A281" s="10">
        <v>280</v>
      </c>
      <c r="B281" s="10">
        <v>23.9</v>
      </c>
      <c r="C281" s="10">
        <v>4</v>
      </c>
      <c r="D281" s="10">
        <v>119</v>
      </c>
      <c r="E281" s="10">
        <v>97</v>
      </c>
      <c r="F281" s="10">
        <v>2405</v>
      </c>
      <c r="G281" s="10">
        <v>14.9</v>
      </c>
      <c r="H281" s="10">
        <v>78</v>
      </c>
      <c r="I281" s="10">
        <v>3</v>
      </c>
      <c r="J281" s="11" t="s">
        <v>249</v>
      </c>
    </row>
    <row r="282" spans="1:10" x14ac:dyDescent="0.35">
      <c r="A282" s="10">
        <v>281</v>
      </c>
      <c r="B282" s="10">
        <v>20.3</v>
      </c>
      <c r="C282" s="10">
        <v>5</v>
      </c>
      <c r="D282" s="10">
        <v>131</v>
      </c>
      <c r="E282" s="10">
        <v>103</v>
      </c>
      <c r="F282" s="10">
        <v>2830</v>
      </c>
      <c r="G282" s="10">
        <v>15.9</v>
      </c>
      <c r="H282" s="10">
        <v>78</v>
      </c>
      <c r="I282" s="10">
        <v>2</v>
      </c>
      <c r="J282" s="11" t="s">
        <v>250</v>
      </c>
    </row>
    <row r="283" spans="1:10" x14ac:dyDescent="0.35">
      <c r="A283" s="10">
        <v>282</v>
      </c>
      <c r="B283" s="10">
        <v>17</v>
      </c>
      <c r="C283" s="10">
        <v>6</v>
      </c>
      <c r="D283" s="10">
        <v>163</v>
      </c>
      <c r="E283" s="10">
        <v>125</v>
      </c>
      <c r="F283" s="10">
        <v>3140</v>
      </c>
      <c r="G283" s="10">
        <v>13.6</v>
      </c>
      <c r="H283" s="10">
        <v>78</v>
      </c>
      <c r="I283" s="10">
        <v>2</v>
      </c>
      <c r="J283" s="11" t="s">
        <v>251</v>
      </c>
    </row>
    <row r="284" spans="1:10" x14ac:dyDescent="0.35">
      <c r="A284" s="10">
        <v>283</v>
      </c>
      <c r="B284" s="10">
        <v>21.6</v>
      </c>
      <c r="C284" s="10">
        <v>4</v>
      </c>
      <c r="D284" s="10">
        <v>121</v>
      </c>
      <c r="E284" s="10">
        <v>115</v>
      </c>
      <c r="F284" s="10">
        <v>2795</v>
      </c>
      <c r="G284" s="10">
        <v>15.7</v>
      </c>
      <c r="H284" s="10">
        <v>78</v>
      </c>
      <c r="I284" s="10">
        <v>2</v>
      </c>
      <c r="J284" s="11" t="s">
        <v>252</v>
      </c>
    </row>
    <row r="285" spans="1:10" x14ac:dyDescent="0.35">
      <c r="A285" s="10">
        <v>284</v>
      </c>
      <c r="B285" s="10">
        <v>16.2</v>
      </c>
      <c r="C285" s="10">
        <v>6</v>
      </c>
      <c r="D285" s="10">
        <v>163</v>
      </c>
      <c r="E285" s="10">
        <v>133</v>
      </c>
      <c r="F285" s="10">
        <v>3410</v>
      </c>
      <c r="G285" s="10">
        <v>15.8</v>
      </c>
      <c r="H285" s="10">
        <v>78</v>
      </c>
      <c r="I285" s="10">
        <v>2</v>
      </c>
      <c r="J285" s="11" t="s">
        <v>253</v>
      </c>
    </row>
    <row r="286" spans="1:10" x14ac:dyDescent="0.35">
      <c r="A286" s="10">
        <v>285</v>
      </c>
      <c r="B286" s="10">
        <v>31.5</v>
      </c>
      <c r="C286" s="10">
        <v>4</v>
      </c>
      <c r="D286" s="10">
        <v>89</v>
      </c>
      <c r="E286" s="10">
        <v>71</v>
      </c>
      <c r="F286" s="10">
        <v>1990</v>
      </c>
      <c r="G286" s="10">
        <v>14.9</v>
      </c>
      <c r="H286" s="10">
        <v>78</v>
      </c>
      <c r="I286" s="10">
        <v>2</v>
      </c>
      <c r="J286" s="11" t="s">
        <v>254</v>
      </c>
    </row>
    <row r="287" spans="1:10" x14ac:dyDescent="0.35">
      <c r="A287" s="10">
        <v>286</v>
      </c>
      <c r="B287" s="10">
        <v>29.5</v>
      </c>
      <c r="C287" s="10">
        <v>4</v>
      </c>
      <c r="D287" s="10">
        <v>98</v>
      </c>
      <c r="E287" s="10">
        <v>68</v>
      </c>
      <c r="F287" s="10">
        <v>2135</v>
      </c>
      <c r="G287" s="10">
        <v>16.600000000000001</v>
      </c>
      <c r="H287" s="10">
        <v>78</v>
      </c>
      <c r="I287" s="10">
        <v>3</v>
      </c>
      <c r="J287" s="11" t="s">
        <v>255</v>
      </c>
    </row>
    <row r="288" spans="1:10" x14ac:dyDescent="0.35">
      <c r="A288" s="10">
        <v>287</v>
      </c>
      <c r="B288" s="10">
        <v>21.5</v>
      </c>
      <c r="C288" s="10">
        <v>6</v>
      </c>
      <c r="D288" s="10">
        <v>231</v>
      </c>
      <c r="E288" s="10">
        <v>115</v>
      </c>
      <c r="F288" s="10">
        <v>3245</v>
      </c>
      <c r="G288" s="10">
        <v>15.4</v>
      </c>
      <c r="H288" s="10">
        <v>79</v>
      </c>
      <c r="I288" s="10">
        <v>1</v>
      </c>
      <c r="J288" s="11" t="s">
        <v>256</v>
      </c>
    </row>
    <row r="289" spans="1:10" x14ac:dyDescent="0.35">
      <c r="A289" s="10">
        <v>288</v>
      </c>
      <c r="B289" s="10">
        <v>19.8</v>
      </c>
      <c r="C289" s="10">
        <v>6</v>
      </c>
      <c r="D289" s="10">
        <v>200</v>
      </c>
      <c r="E289" s="10">
        <v>85</v>
      </c>
      <c r="F289" s="10">
        <v>2990</v>
      </c>
      <c r="G289" s="10">
        <v>18.2</v>
      </c>
      <c r="H289" s="10">
        <v>79</v>
      </c>
      <c r="I289" s="10">
        <v>1</v>
      </c>
      <c r="J289" s="11" t="s">
        <v>257</v>
      </c>
    </row>
    <row r="290" spans="1:10" x14ac:dyDescent="0.35">
      <c r="A290" s="10">
        <v>289</v>
      </c>
      <c r="B290" s="10">
        <v>22.3</v>
      </c>
      <c r="C290" s="10">
        <v>4</v>
      </c>
      <c r="D290" s="10">
        <v>140</v>
      </c>
      <c r="E290" s="10">
        <v>88</v>
      </c>
      <c r="F290" s="10">
        <v>2890</v>
      </c>
      <c r="G290" s="10">
        <v>17.3</v>
      </c>
      <c r="H290" s="10">
        <v>79</v>
      </c>
      <c r="I290" s="10">
        <v>1</v>
      </c>
      <c r="J290" s="11" t="s">
        <v>258</v>
      </c>
    </row>
    <row r="291" spans="1:10" x14ac:dyDescent="0.35">
      <c r="A291" s="10">
        <v>290</v>
      </c>
      <c r="B291" s="10">
        <v>20.2</v>
      </c>
      <c r="C291" s="10">
        <v>6</v>
      </c>
      <c r="D291" s="10">
        <v>232</v>
      </c>
      <c r="E291" s="10">
        <v>90</v>
      </c>
      <c r="F291" s="10">
        <v>3265</v>
      </c>
      <c r="G291" s="10">
        <v>18.2</v>
      </c>
      <c r="H291" s="10">
        <v>79</v>
      </c>
      <c r="I291" s="10">
        <v>1</v>
      </c>
      <c r="J291" s="11" t="s">
        <v>259</v>
      </c>
    </row>
    <row r="292" spans="1:10" x14ac:dyDescent="0.35">
      <c r="A292" s="10">
        <v>291</v>
      </c>
      <c r="B292" s="10">
        <v>20.6</v>
      </c>
      <c r="C292" s="10">
        <v>6</v>
      </c>
      <c r="D292" s="10">
        <v>225</v>
      </c>
      <c r="E292" s="10">
        <v>110</v>
      </c>
      <c r="F292" s="10">
        <v>3360</v>
      </c>
      <c r="G292" s="10">
        <v>16.600000000000001</v>
      </c>
      <c r="H292" s="10">
        <v>79</v>
      </c>
      <c r="I292" s="10">
        <v>1</v>
      </c>
      <c r="J292" s="11" t="s">
        <v>260</v>
      </c>
    </row>
    <row r="293" spans="1:10" x14ac:dyDescent="0.35">
      <c r="A293" s="10">
        <v>292</v>
      </c>
      <c r="B293" s="10">
        <v>17</v>
      </c>
      <c r="C293" s="10">
        <v>8</v>
      </c>
      <c r="D293" s="10">
        <v>305</v>
      </c>
      <c r="E293" s="10">
        <v>130</v>
      </c>
      <c r="F293" s="10">
        <v>3840</v>
      </c>
      <c r="G293" s="10">
        <v>15.4</v>
      </c>
      <c r="H293" s="10">
        <v>79</v>
      </c>
      <c r="I293" s="10">
        <v>1</v>
      </c>
      <c r="J293" s="11" t="s">
        <v>125</v>
      </c>
    </row>
    <row r="294" spans="1:10" x14ac:dyDescent="0.35">
      <c r="A294" s="10">
        <v>293</v>
      </c>
      <c r="B294" s="10">
        <v>17.600000000000001</v>
      </c>
      <c r="C294" s="10">
        <v>8</v>
      </c>
      <c r="D294" s="10">
        <v>302</v>
      </c>
      <c r="E294" s="10">
        <v>129</v>
      </c>
      <c r="F294" s="10">
        <v>3725</v>
      </c>
      <c r="G294" s="10">
        <v>13.4</v>
      </c>
      <c r="H294" s="10">
        <v>79</v>
      </c>
      <c r="I294" s="10">
        <v>1</v>
      </c>
      <c r="J294" s="11" t="s">
        <v>261</v>
      </c>
    </row>
    <row r="295" spans="1:10" x14ac:dyDescent="0.35">
      <c r="A295" s="10">
        <v>294</v>
      </c>
      <c r="B295" s="10">
        <v>16.5</v>
      </c>
      <c r="C295" s="10">
        <v>8</v>
      </c>
      <c r="D295" s="10">
        <v>351</v>
      </c>
      <c r="E295" s="10">
        <v>138</v>
      </c>
      <c r="F295" s="10">
        <v>3955</v>
      </c>
      <c r="G295" s="10">
        <v>13.2</v>
      </c>
      <c r="H295" s="10">
        <v>79</v>
      </c>
      <c r="I295" s="10">
        <v>1</v>
      </c>
      <c r="J295" s="11" t="s">
        <v>262</v>
      </c>
    </row>
    <row r="296" spans="1:10" x14ac:dyDescent="0.35">
      <c r="A296" s="10">
        <v>295</v>
      </c>
      <c r="B296" s="10">
        <v>18.2</v>
      </c>
      <c r="C296" s="10">
        <v>8</v>
      </c>
      <c r="D296" s="10">
        <v>318</v>
      </c>
      <c r="E296" s="10">
        <v>135</v>
      </c>
      <c r="F296" s="10">
        <v>3830</v>
      </c>
      <c r="G296" s="10">
        <v>15.2</v>
      </c>
      <c r="H296" s="10">
        <v>79</v>
      </c>
      <c r="I296" s="10">
        <v>1</v>
      </c>
      <c r="J296" s="11" t="s">
        <v>263</v>
      </c>
    </row>
    <row r="297" spans="1:10" x14ac:dyDescent="0.35">
      <c r="A297" s="10">
        <v>296</v>
      </c>
      <c r="B297" s="10">
        <v>16.899999999999999</v>
      </c>
      <c r="C297" s="10">
        <v>8</v>
      </c>
      <c r="D297" s="10">
        <v>350</v>
      </c>
      <c r="E297" s="10">
        <v>155</v>
      </c>
      <c r="F297" s="10">
        <v>4360</v>
      </c>
      <c r="G297" s="10">
        <v>14.9</v>
      </c>
      <c r="H297" s="10">
        <v>79</v>
      </c>
      <c r="I297" s="10">
        <v>1</v>
      </c>
      <c r="J297" s="11" t="s">
        <v>56</v>
      </c>
    </row>
    <row r="298" spans="1:10" x14ac:dyDescent="0.35">
      <c r="A298" s="10">
        <v>297</v>
      </c>
      <c r="B298" s="10">
        <v>15.5</v>
      </c>
      <c r="C298" s="10">
        <v>8</v>
      </c>
      <c r="D298" s="10">
        <v>351</v>
      </c>
      <c r="E298" s="10">
        <v>142</v>
      </c>
      <c r="F298" s="10">
        <v>4054</v>
      </c>
      <c r="G298" s="10">
        <v>14.3</v>
      </c>
      <c r="H298" s="10">
        <v>79</v>
      </c>
      <c r="I298" s="10">
        <v>1</v>
      </c>
      <c r="J298" s="11" t="s">
        <v>83</v>
      </c>
    </row>
    <row r="299" spans="1:10" x14ac:dyDescent="0.35">
      <c r="A299" s="10">
        <v>298</v>
      </c>
      <c r="B299" s="10">
        <v>19.2</v>
      </c>
      <c r="C299" s="10">
        <v>8</v>
      </c>
      <c r="D299" s="10">
        <v>267</v>
      </c>
      <c r="E299" s="10">
        <v>125</v>
      </c>
      <c r="F299" s="10">
        <v>3605</v>
      </c>
      <c r="G299" s="10">
        <v>15</v>
      </c>
      <c r="H299" s="10">
        <v>79</v>
      </c>
      <c r="I299" s="10">
        <v>1</v>
      </c>
      <c r="J299" s="11" t="s">
        <v>264</v>
      </c>
    </row>
    <row r="300" spans="1:10" x14ac:dyDescent="0.35">
      <c r="A300" s="10">
        <v>299</v>
      </c>
      <c r="B300" s="10">
        <v>18.5</v>
      </c>
      <c r="C300" s="10">
        <v>8</v>
      </c>
      <c r="D300" s="10">
        <v>360</v>
      </c>
      <c r="E300" s="10">
        <v>150</v>
      </c>
      <c r="F300" s="10">
        <v>3940</v>
      </c>
      <c r="G300" s="10">
        <v>13</v>
      </c>
      <c r="H300" s="10">
        <v>79</v>
      </c>
      <c r="I300" s="10">
        <v>1</v>
      </c>
      <c r="J300" s="11" t="s">
        <v>265</v>
      </c>
    </row>
    <row r="301" spans="1:10" x14ac:dyDescent="0.35">
      <c r="A301" s="10">
        <v>300</v>
      </c>
      <c r="B301" s="10">
        <v>31.9</v>
      </c>
      <c r="C301" s="10">
        <v>4</v>
      </c>
      <c r="D301" s="10">
        <v>89</v>
      </c>
      <c r="E301" s="10">
        <v>71</v>
      </c>
      <c r="F301" s="10">
        <v>1925</v>
      </c>
      <c r="G301" s="10">
        <v>14</v>
      </c>
      <c r="H301" s="10">
        <v>79</v>
      </c>
      <c r="I301" s="10">
        <v>2</v>
      </c>
      <c r="J301" s="11" t="s">
        <v>266</v>
      </c>
    </row>
    <row r="302" spans="1:10" x14ac:dyDescent="0.35">
      <c r="A302" s="10">
        <v>301</v>
      </c>
      <c r="B302" s="10">
        <v>34.1</v>
      </c>
      <c r="C302" s="10">
        <v>4</v>
      </c>
      <c r="D302" s="10">
        <v>86</v>
      </c>
      <c r="E302" s="10">
        <v>65</v>
      </c>
      <c r="F302" s="10">
        <v>1975</v>
      </c>
      <c r="G302" s="10">
        <v>15.2</v>
      </c>
      <c r="H302" s="10">
        <v>79</v>
      </c>
      <c r="I302" s="10">
        <v>3</v>
      </c>
      <c r="J302" s="11" t="s">
        <v>267</v>
      </c>
    </row>
    <row r="303" spans="1:10" x14ac:dyDescent="0.35">
      <c r="A303" s="10">
        <v>302</v>
      </c>
      <c r="B303" s="10">
        <v>35.700000000000003</v>
      </c>
      <c r="C303" s="10">
        <v>4</v>
      </c>
      <c r="D303" s="10">
        <v>98</v>
      </c>
      <c r="E303" s="10">
        <v>80</v>
      </c>
      <c r="F303" s="10">
        <v>1915</v>
      </c>
      <c r="G303" s="10">
        <v>14.4</v>
      </c>
      <c r="H303" s="10">
        <v>79</v>
      </c>
      <c r="I303" s="10">
        <v>1</v>
      </c>
      <c r="J303" s="11" t="s">
        <v>268</v>
      </c>
    </row>
    <row r="304" spans="1:10" x14ac:dyDescent="0.35">
      <c r="A304" s="10">
        <v>303</v>
      </c>
      <c r="B304" s="10">
        <v>27.4</v>
      </c>
      <c r="C304" s="10">
        <v>4</v>
      </c>
      <c r="D304" s="10">
        <v>121</v>
      </c>
      <c r="E304" s="10">
        <v>80</v>
      </c>
      <c r="F304" s="10">
        <v>2670</v>
      </c>
      <c r="G304" s="10">
        <v>15</v>
      </c>
      <c r="H304" s="10">
        <v>79</v>
      </c>
      <c r="I304" s="10">
        <v>1</v>
      </c>
      <c r="J304" s="11" t="s">
        <v>269</v>
      </c>
    </row>
    <row r="305" spans="1:10" x14ac:dyDescent="0.35">
      <c r="A305" s="10">
        <v>304</v>
      </c>
      <c r="B305" s="10">
        <v>25.4</v>
      </c>
      <c r="C305" s="10">
        <v>5</v>
      </c>
      <c r="D305" s="10">
        <v>183</v>
      </c>
      <c r="E305" s="10">
        <v>77</v>
      </c>
      <c r="F305" s="10">
        <v>3530</v>
      </c>
      <c r="G305" s="10">
        <v>20.100000000000001</v>
      </c>
      <c r="H305" s="10">
        <v>79</v>
      </c>
      <c r="I305" s="10">
        <v>2</v>
      </c>
      <c r="J305" s="11" t="s">
        <v>270</v>
      </c>
    </row>
    <row r="306" spans="1:10" x14ac:dyDescent="0.35">
      <c r="A306" s="10">
        <v>305</v>
      </c>
      <c r="B306" s="10">
        <v>23</v>
      </c>
      <c r="C306" s="10">
        <v>8</v>
      </c>
      <c r="D306" s="10">
        <v>350</v>
      </c>
      <c r="E306" s="10">
        <v>125</v>
      </c>
      <c r="F306" s="10">
        <v>3900</v>
      </c>
      <c r="G306" s="10">
        <v>17.399999999999999</v>
      </c>
      <c r="H306" s="10">
        <v>79</v>
      </c>
      <c r="I306" s="10">
        <v>1</v>
      </c>
      <c r="J306" s="11" t="s">
        <v>271</v>
      </c>
    </row>
    <row r="307" spans="1:10" x14ac:dyDescent="0.35">
      <c r="A307" s="10">
        <v>306</v>
      </c>
      <c r="B307" s="10">
        <v>27.2</v>
      </c>
      <c r="C307" s="10">
        <v>4</v>
      </c>
      <c r="D307" s="10">
        <v>141</v>
      </c>
      <c r="E307" s="10">
        <v>71</v>
      </c>
      <c r="F307" s="10">
        <v>3190</v>
      </c>
      <c r="G307" s="10">
        <v>24.8</v>
      </c>
      <c r="H307" s="10">
        <v>79</v>
      </c>
      <c r="I307" s="10">
        <v>2</v>
      </c>
      <c r="J307" s="11" t="s">
        <v>64</v>
      </c>
    </row>
    <row r="308" spans="1:10" x14ac:dyDescent="0.35">
      <c r="A308" s="10">
        <v>307</v>
      </c>
      <c r="B308" s="10">
        <v>23.9</v>
      </c>
      <c r="C308" s="10">
        <v>8</v>
      </c>
      <c r="D308" s="10">
        <v>260</v>
      </c>
      <c r="E308" s="10">
        <v>90</v>
      </c>
      <c r="F308" s="10">
        <v>3420</v>
      </c>
      <c r="G308" s="10">
        <v>22.2</v>
      </c>
      <c r="H308" s="10">
        <v>79</v>
      </c>
      <c r="I308" s="10">
        <v>1</v>
      </c>
      <c r="J308" s="11" t="s">
        <v>229</v>
      </c>
    </row>
    <row r="309" spans="1:10" x14ac:dyDescent="0.35">
      <c r="A309" s="10">
        <v>308</v>
      </c>
      <c r="B309" s="10">
        <v>34.200000000000003</v>
      </c>
      <c r="C309" s="10">
        <v>4</v>
      </c>
      <c r="D309" s="10">
        <v>105</v>
      </c>
      <c r="E309" s="10">
        <v>70</v>
      </c>
      <c r="F309" s="10">
        <v>2200</v>
      </c>
      <c r="G309" s="10">
        <v>13.2</v>
      </c>
      <c r="H309" s="10">
        <v>79</v>
      </c>
      <c r="I309" s="10">
        <v>1</v>
      </c>
      <c r="J309" s="11" t="s">
        <v>272</v>
      </c>
    </row>
    <row r="310" spans="1:10" x14ac:dyDescent="0.35">
      <c r="A310" s="10">
        <v>309</v>
      </c>
      <c r="B310" s="10">
        <v>34.5</v>
      </c>
      <c r="C310" s="10">
        <v>4</v>
      </c>
      <c r="D310" s="10">
        <v>105</v>
      </c>
      <c r="E310" s="10">
        <v>70</v>
      </c>
      <c r="F310" s="10">
        <v>2150</v>
      </c>
      <c r="G310" s="10">
        <v>14.9</v>
      </c>
      <c r="H310" s="10">
        <v>79</v>
      </c>
      <c r="I310" s="10">
        <v>1</v>
      </c>
      <c r="J310" s="11" t="s">
        <v>273</v>
      </c>
    </row>
    <row r="311" spans="1:10" x14ac:dyDescent="0.35">
      <c r="A311" s="10">
        <v>310</v>
      </c>
      <c r="B311" s="10">
        <v>31.8</v>
      </c>
      <c r="C311" s="10">
        <v>4</v>
      </c>
      <c r="D311" s="10">
        <v>85</v>
      </c>
      <c r="E311" s="10">
        <v>65</v>
      </c>
      <c r="F311" s="10">
        <v>2020</v>
      </c>
      <c r="G311" s="10">
        <v>19.2</v>
      </c>
      <c r="H311" s="10">
        <v>79</v>
      </c>
      <c r="I311" s="10">
        <v>3</v>
      </c>
      <c r="J311" s="11" t="s">
        <v>274</v>
      </c>
    </row>
    <row r="312" spans="1:10" x14ac:dyDescent="0.35">
      <c r="A312" s="10">
        <v>311</v>
      </c>
      <c r="B312" s="10">
        <v>37.299999999999997</v>
      </c>
      <c r="C312" s="10">
        <v>4</v>
      </c>
      <c r="D312" s="10">
        <v>91</v>
      </c>
      <c r="E312" s="10">
        <v>69</v>
      </c>
      <c r="F312" s="10">
        <v>2130</v>
      </c>
      <c r="G312" s="10">
        <v>14.7</v>
      </c>
      <c r="H312" s="10">
        <v>79</v>
      </c>
      <c r="I312" s="10">
        <v>2</v>
      </c>
      <c r="J312" s="11" t="s">
        <v>275</v>
      </c>
    </row>
    <row r="313" spans="1:10" x14ac:dyDescent="0.35">
      <c r="A313" s="10">
        <v>312</v>
      </c>
      <c r="B313" s="10">
        <v>28.4</v>
      </c>
      <c r="C313" s="10">
        <v>4</v>
      </c>
      <c r="D313" s="10">
        <v>151</v>
      </c>
      <c r="E313" s="10">
        <v>90</v>
      </c>
      <c r="F313" s="10">
        <v>2670</v>
      </c>
      <c r="G313" s="10">
        <v>16</v>
      </c>
      <c r="H313" s="10">
        <v>79</v>
      </c>
      <c r="I313" s="10">
        <v>1</v>
      </c>
      <c r="J313" s="11" t="s">
        <v>276</v>
      </c>
    </row>
    <row r="314" spans="1:10" x14ac:dyDescent="0.35">
      <c r="A314" s="10">
        <v>313</v>
      </c>
      <c r="B314" s="10">
        <v>28.8</v>
      </c>
      <c r="C314" s="10">
        <v>6</v>
      </c>
      <c r="D314" s="10">
        <v>173</v>
      </c>
      <c r="E314" s="10">
        <v>115</v>
      </c>
      <c r="F314" s="10">
        <v>2595</v>
      </c>
      <c r="G314" s="10">
        <v>11.3</v>
      </c>
      <c r="H314" s="10">
        <v>79</v>
      </c>
      <c r="I314" s="10">
        <v>1</v>
      </c>
      <c r="J314" s="11" t="s">
        <v>277</v>
      </c>
    </row>
    <row r="315" spans="1:10" x14ac:dyDescent="0.35">
      <c r="A315" s="10">
        <v>314</v>
      </c>
      <c r="B315" s="10">
        <v>26.8</v>
      </c>
      <c r="C315" s="10">
        <v>6</v>
      </c>
      <c r="D315" s="10">
        <v>173</v>
      </c>
      <c r="E315" s="10">
        <v>115</v>
      </c>
      <c r="F315" s="10">
        <v>2700</v>
      </c>
      <c r="G315" s="10">
        <v>12.9</v>
      </c>
      <c r="H315" s="10">
        <v>79</v>
      </c>
      <c r="I315" s="10">
        <v>1</v>
      </c>
      <c r="J315" s="11" t="s">
        <v>278</v>
      </c>
    </row>
    <row r="316" spans="1:10" x14ac:dyDescent="0.35">
      <c r="A316" s="10">
        <v>315</v>
      </c>
      <c r="B316" s="10">
        <v>33.5</v>
      </c>
      <c r="C316" s="10">
        <v>4</v>
      </c>
      <c r="D316" s="10">
        <v>151</v>
      </c>
      <c r="E316" s="10">
        <v>90</v>
      </c>
      <c r="F316" s="10">
        <v>2556</v>
      </c>
      <c r="G316" s="10">
        <v>13.2</v>
      </c>
      <c r="H316" s="10">
        <v>79</v>
      </c>
      <c r="I316" s="10">
        <v>1</v>
      </c>
      <c r="J316" s="11" t="s">
        <v>279</v>
      </c>
    </row>
    <row r="317" spans="1:10" x14ac:dyDescent="0.35">
      <c r="A317" s="10">
        <v>316</v>
      </c>
      <c r="B317" s="10">
        <v>41.5</v>
      </c>
      <c r="C317" s="10">
        <v>4</v>
      </c>
      <c r="D317" s="10">
        <v>98</v>
      </c>
      <c r="E317" s="10">
        <v>76</v>
      </c>
      <c r="F317" s="10">
        <v>2144</v>
      </c>
      <c r="G317" s="10">
        <v>14.7</v>
      </c>
      <c r="H317" s="10">
        <v>80</v>
      </c>
      <c r="I317" s="10">
        <v>2</v>
      </c>
      <c r="J317" s="11" t="s">
        <v>188</v>
      </c>
    </row>
    <row r="318" spans="1:10" x14ac:dyDescent="0.35">
      <c r="A318" s="10">
        <v>317</v>
      </c>
      <c r="B318" s="10">
        <v>38.1</v>
      </c>
      <c r="C318" s="10">
        <v>4</v>
      </c>
      <c r="D318" s="10">
        <v>89</v>
      </c>
      <c r="E318" s="10">
        <v>60</v>
      </c>
      <c r="F318" s="10">
        <v>1968</v>
      </c>
      <c r="G318" s="10">
        <v>18.8</v>
      </c>
      <c r="H318" s="10">
        <v>80</v>
      </c>
      <c r="I318" s="10">
        <v>3</v>
      </c>
      <c r="J318" s="11" t="s">
        <v>280</v>
      </c>
    </row>
    <row r="319" spans="1:10" x14ac:dyDescent="0.35">
      <c r="A319" s="10">
        <v>318</v>
      </c>
      <c r="B319" s="10">
        <v>32.1</v>
      </c>
      <c r="C319" s="10">
        <v>4</v>
      </c>
      <c r="D319" s="10">
        <v>98</v>
      </c>
      <c r="E319" s="10">
        <v>70</v>
      </c>
      <c r="F319" s="10">
        <v>2120</v>
      </c>
      <c r="G319" s="10">
        <v>15.5</v>
      </c>
      <c r="H319" s="10">
        <v>80</v>
      </c>
      <c r="I319" s="10">
        <v>1</v>
      </c>
      <c r="J319" s="11" t="s">
        <v>186</v>
      </c>
    </row>
    <row r="320" spans="1:10" x14ac:dyDescent="0.35">
      <c r="A320" s="10">
        <v>319</v>
      </c>
      <c r="B320" s="10">
        <v>37.200000000000003</v>
      </c>
      <c r="C320" s="10">
        <v>4</v>
      </c>
      <c r="D320" s="10">
        <v>86</v>
      </c>
      <c r="E320" s="10">
        <v>65</v>
      </c>
      <c r="F320" s="10">
        <v>2019</v>
      </c>
      <c r="G320" s="10">
        <v>16.399999999999999</v>
      </c>
      <c r="H320" s="10">
        <v>80</v>
      </c>
      <c r="I320" s="10">
        <v>3</v>
      </c>
      <c r="J320" s="11" t="s">
        <v>281</v>
      </c>
    </row>
    <row r="321" spans="1:10" x14ac:dyDescent="0.35">
      <c r="A321" s="10">
        <v>320</v>
      </c>
      <c r="B321" s="10">
        <v>28</v>
      </c>
      <c r="C321" s="10">
        <v>4</v>
      </c>
      <c r="D321" s="10">
        <v>151</v>
      </c>
      <c r="E321" s="10">
        <v>90</v>
      </c>
      <c r="F321" s="10">
        <v>2678</v>
      </c>
      <c r="G321" s="10">
        <v>16.5</v>
      </c>
      <c r="H321" s="10">
        <v>80</v>
      </c>
      <c r="I321" s="10">
        <v>1</v>
      </c>
      <c r="J321" s="11" t="s">
        <v>277</v>
      </c>
    </row>
    <row r="322" spans="1:10" x14ac:dyDescent="0.35">
      <c r="A322" s="10">
        <v>321</v>
      </c>
      <c r="B322" s="10">
        <v>26.4</v>
      </c>
      <c r="C322" s="10">
        <v>4</v>
      </c>
      <c r="D322" s="10">
        <v>140</v>
      </c>
      <c r="E322" s="10">
        <v>88</v>
      </c>
      <c r="F322" s="10">
        <v>2870</v>
      </c>
      <c r="G322" s="10">
        <v>18.100000000000001</v>
      </c>
      <c r="H322" s="10">
        <v>80</v>
      </c>
      <c r="I322" s="10">
        <v>1</v>
      </c>
      <c r="J322" s="11" t="s">
        <v>282</v>
      </c>
    </row>
    <row r="323" spans="1:10" x14ac:dyDescent="0.35">
      <c r="A323" s="10">
        <v>322</v>
      </c>
      <c r="B323" s="10">
        <v>24.3</v>
      </c>
      <c r="C323" s="10">
        <v>4</v>
      </c>
      <c r="D323" s="10">
        <v>151</v>
      </c>
      <c r="E323" s="10">
        <v>90</v>
      </c>
      <c r="F323" s="10">
        <v>3003</v>
      </c>
      <c r="G323" s="10">
        <v>20.100000000000001</v>
      </c>
      <c r="H323" s="10">
        <v>80</v>
      </c>
      <c r="I323" s="10">
        <v>1</v>
      </c>
      <c r="J323" s="11" t="s">
        <v>236</v>
      </c>
    </row>
    <row r="324" spans="1:10" x14ac:dyDescent="0.35">
      <c r="A324" s="10">
        <v>323</v>
      </c>
      <c r="B324" s="10">
        <v>19.100000000000001</v>
      </c>
      <c r="C324" s="10">
        <v>6</v>
      </c>
      <c r="D324" s="10">
        <v>225</v>
      </c>
      <c r="E324" s="10">
        <v>90</v>
      </c>
      <c r="F324" s="10">
        <v>3381</v>
      </c>
      <c r="G324" s="10">
        <v>18.7</v>
      </c>
      <c r="H324" s="10">
        <v>80</v>
      </c>
      <c r="I324" s="10">
        <v>1</v>
      </c>
      <c r="J324" s="11" t="s">
        <v>239</v>
      </c>
    </row>
    <row r="325" spans="1:10" x14ac:dyDescent="0.35">
      <c r="A325" s="10">
        <v>324</v>
      </c>
      <c r="B325" s="10">
        <v>34.299999999999997</v>
      </c>
      <c r="C325" s="10">
        <v>4</v>
      </c>
      <c r="D325" s="10">
        <v>97</v>
      </c>
      <c r="E325" s="10">
        <v>78</v>
      </c>
      <c r="F325" s="10">
        <v>2188</v>
      </c>
      <c r="G325" s="10">
        <v>15.8</v>
      </c>
      <c r="H325" s="10">
        <v>80</v>
      </c>
      <c r="I325" s="10">
        <v>2</v>
      </c>
      <c r="J325" s="11" t="s">
        <v>283</v>
      </c>
    </row>
    <row r="326" spans="1:10" x14ac:dyDescent="0.35">
      <c r="A326" s="10">
        <v>325</v>
      </c>
      <c r="B326" s="10">
        <v>29.8</v>
      </c>
      <c r="C326" s="10">
        <v>4</v>
      </c>
      <c r="D326" s="10">
        <v>134</v>
      </c>
      <c r="E326" s="10">
        <v>90</v>
      </c>
      <c r="F326" s="10">
        <v>2711</v>
      </c>
      <c r="G326" s="10">
        <v>15.5</v>
      </c>
      <c r="H326" s="10">
        <v>80</v>
      </c>
      <c r="I326" s="10">
        <v>3</v>
      </c>
      <c r="J326" s="11" t="s">
        <v>284</v>
      </c>
    </row>
    <row r="327" spans="1:10" x14ac:dyDescent="0.35">
      <c r="A327" s="10">
        <v>326</v>
      </c>
      <c r="B327" s="10">
        <v>31.3</v>
      </c>
      <c r="C327" s="10">
        <v>4</v>
      </c>
      <c r="D327" s="10">
        <v>120</v>
      </c>
      <c r="E327" s="10">
        <v>75</v>
      </c>
      <c r="F327" s="10">
        <v>2542</v>
      </c>
      <c r="G327" s="10">
        <v>17.5</v>
      </c>
      <c r="H327" s="10">
        <v>80</v>
      </c>
      <c r="I327" s="10">
        <v>3</v>
      </c>
      <c r="J327" s="11" t="s">
        <v>285</v>
      </c>
    </row>
    <row r="328" spans="1:10" x14ac:dyDescent="0.35">
      <c r="A328" s="10">
        <v>327</v>
      </c>
      <c r="B328" s="10">
        <v>37</v>
      </c>
      <c r="C328" s="10">
        <v>4</v>
      </c>
      <c r="D328" s="10">
        <v>119</v>
      </c>
      <c r="E328" s="10">
        <v>92</v>
      </c>
      <c r="F328" s="10">
        <v>2434</v>
      </c>
      <c r="G328" s="10">
        <v>15</v>
      </c>
      <c r="H328" s="10">
        <v>80</v>
      </c>
      <c r="I328" s="10">
        <v>3</v>
      </c>
      <c r="J328" s="11" t="s">
        <v>286</v>
      </c>
    </row>
    <row r="329" spans="1:10" x14ac:dyDescent="0.35">
      <c r="A329" s="10">
        <v>328</v>
      </c>
      <c r="B329" s="10">
        <v>32.200000000000003</v>
      </c>
      <c r="C329" s="10">
        <v>4</v>
      </c>
      <c r="D329" s="10">
        <v>108</v>
      </c>
      <c r="E329" s="10">
        <v>75</v>
      </c>
      <c r="F329" s="10">
        <v>2265</v>
      </c>
      <c r="G329" s="10">
        <v>15.2</v>
      </c>
      <c r="H329" s="10">
        <v>80</v>
      </c>
      <c r="I329" s="10">
        <v>3</v>
      </c>
      <c r="J329" s="11" t="s">
        <v>176</v>
      </c>
    </row>
    <row r="330" spans="1:10" x14ac:dyDescent="0.35">
      <c r="A330" s="10">
        <v>329</v>
      </c>
      <c r="B330" s="10">
        <v>46.6</v>
      </c>
      <c r="C330" s="10">
        <v>4</v>
      </c>
      <c r="D330" s="10">
        <v>86</v>
      </c>
      <c r="E330" s="10">
        <v>65</v>
      </c>
      <c r="F330" s="10">
        <v>2110</v>
      </c>
      <c r="G330" s="10">
        <v>17.899999999999999</v>
      </c>
      <c r="H330" s="10">
        <v>80</v>
      </c>
      <c r="I330" s="10">
        <v>3</v>
      </c>
      <c r="J330" s="11" t="s">
        <v>287</v>
      </c>
    </row>
    <row r="331" spans="1:10" x14ac:dyDescent="0.35">
      <c r="A331" s="10">
        <v>330</v>
      </c>
      <c r="B331" s="10">
        <v>27.9</v>
      </c>
      <c r="C331" s="10">
        <v>4</v>
      </c>
      <c r="D331" s="10">
        <v>156</v>
      </c>
      <c r="E331" s="10">
        <v>105</v>
      </c>
      <c r="F331" s="10">
        <v>2800</v>
      </c>
      <c r="G331" s="10">
        <v>14.4</v>
      </c>
      <c r="H331" s="10">
        <v>80</v>
      </c>
      <c r="I331" s="10">
        <v>1</v>
      </c>
      <c r="J331" s="11" t="s">
        <v>161</v>
      </c>
    </row>
    <row r="332" spans="1:10" x14ac:dyDescent="0.35">
      <c r="A332" s="10">
        <v>331</v>
      </c>
      <c r="B332" s="10">
        <v>40.799999999999997</v>
      </c>
      <c r="C332" s="10">
        <v>4</v>
      </c>
      <c r="D332" s="10">
        <v>85</v>
      </c>
      <c r="E332" s="10">
        <v>65</v>
      </c>
      <c r="F332" s="10">
        <v>2110</v>
      </c>
      <c r="G332" s="10">
        <v>19.2</v>
      </c>
      <c r="H332" s="10">
        <v>80</v>
      </c>
      <c r="I332" s="10">
        <v>3</v>
      </c>
      <c r="J332" s="11" t="s">
        <v>274</v>
      </c>
    </row>
    <row r="333" spans="1:10" x14ac:dyDescent="0.35">
      <c r="A333" s="10">
        <v>332</v>
      </c>
      <c r="B333" s="10">
        <v>44.3</v>
      </c>
      <c r="C333" s="10">
        <v>4</v>
      </c>
      <c r="D333" s="10">
        <v>90</v>
      </c>
      <c r="E333" s="10">
        <v>48</v>
      </c>
      <c r="F333" s="10">
        <v>2085</v>
      </c>
      <c r="G333" s="10">
        <v>21.7</v>
      </c>
      <c r="H333" s="10">
        <v>80</v>
      </c>
      <c r="I333" s="10">
        <v>2</v>
      </c>
      <c r="J333" s="11" t="s">
        <v>288</v>
      </c>
    </row>
    <row r="334" spans="1:10" x14ac:dyDescent="0.35">
      <c r="A334" s="10">
        <v>333</v>
      </c>
      <c r="B334" s="10">
        <v>43.4</v>
      </c>
      <c r="C334" s="10">
        <v>4</v>
      </c>
      <c r="D334" s="10">
        <v>90</v>
      </c>
      <c r="E334" s="10">
        <v>48</v>
      </c>
      <c r="F334" s="10">
        <v>2335</v>
      </c>
      <c r="G334" s="10">
        <v>23.7</v>
      </c>
      <c r="H334" s="10">
        <v>80</v>
      </c>
      <c r="I334" s="10">
        <v>2</v>
      </c>
      <c r="J334" s="11" t="s">
        <v>289</v>
      </c>
    </row>
    <row r="335" spans="1:10" x14ac:dyDescent="0.35">
      <c r="A335" s="10">
        <v>334</v>
      </c>
      <c r="B335" s="10">
        <v>36.4</v>
      </c>
      <c r="C335" s="10">
        <v>5</v>
      </c>
      <c r="D335" s="10">
        <v>121</v>
      </c>
      <c r="E335" s="10">
        <v>67</v>
      </c>
      <c r="F335" s="10">
        <v>2950</v>
      </c>
      <c r="G335" s="10">
        <v>19.899999999999999</v>
      </c>
      <c r="H335" s="10">
        <v>80</v>
      </c>
      <c r="I335" s="10">
        <v>2</v>
      </c>
      <c r="J335" s="11" t="s">
        <v>290</v>
      </c>
    </row>
    <row r="336" spans="1:10" x14ac:dyDescent="0.35">
      <c r="A336" s="10">
        <v>335</v>
      </c>
      <c r="B336" s="10">
        <v>30</v>
      </c>
      <c r="C336" s="10">
        <v>4</v>
      </c>
      <c r="D336" s="10">
        <v>146</v>
      </c>
      <c r="E336" s="10">
        <v>67</v>
      </c>
      <c r="F336" s="10">
        <v>3250</v>
      </c>
      <c r="G336" s="10">
        <v>21.8</v>
      </c>
      <c r="H336" s="10">
        <v>80</v>
      </c>
      <c r="I336" s="10">
        <v>2</v>
      </c>
      <c r="J336" s="11" t="s">
        <v>291</v>
      </c>
    </row>
    <row r="337" spans="1:10" x14ac:dyDescent="0.35">
      <c r="A337" s="10">
        <v>336</v>
      </c>
      <c r="B337" s="10">
        <v>44.6</v>
      </c>
      <c r="C337" s="10">
        <v>4</v>
      </c>
      <c r="D337" s="10">
        <v>91</v>
      </c>
      <c r="E337" s="10">
        <v>67</v>
      </c>
      <c r="F337" s="10">
        <v>1850</v>
      </c>
      <c r="G337" s="10">
        <v>13.8</v>
      </c>
      <c r="H337" s="10">
        <v>80</v>
      </c>
      <c r="I337" s="10">
        <v>3</v>
      </c>
      <c r="J337" s="11" t="s">
        <v>292</v>
      </c>
    </row>
    <row r="338" spans="1:10" x14ac:dyDescent="0.35">
      <c r="A338" s="10">
        <v>337</v>
      </c>
      <c r="B338" s="10">
        <v>40.9</v>
      </c>
      <c r="C338" s="10">
        <v>4</v>
      </c>
      <c r="D338" s="10">
        <v>85</v>
      </c>
      <c r="E338" s="10" t="s">
        <v>45</v>
      </c>
      <c r="F338" s="10">
        <v>1835</v>
      </c>
      <c r="G338" s="10">
        <v>17.3</v>
      </c>
      <c r="H338" s="10">
        <v>80</v>
      </c>
      <c r="I338" s="10">
        <v>2</v>
      </c>
      <c r="J338" s="11" t="s">
        <v>293</v>
      </c>
    </row>
    <row r="339" spans="1:10" x14ac:dyDescent="0.35">
      <c r="A339" s="10">
        <v>338</v>
      </c>
      <c r="B339" s="10">
        <v>33.799999999999997</v>
      </c>
      <c r="C339" s="10">
        <v>4</v>
      </c>
      <c r="D339" s="10">
        <v>97</v>
      </c>
      <c r="E339" s="10">
        <v>67</v>
      </c>
      <c r="F339" s="10">
        <v>2145</v>
      </c>
      <c r="G339" s="10">
        <v>18</v>
      </c>
      <c r="H339" s="10">
        <v>80</v>
      </c>
      <c r="I339" s="10">
        <v>3</v>
      </c>
      <c r="J339" s="11" t="s">
        <v>221</v>
      </c>
    </row>
    <row r="340" spans="1:10" x14ac:dyDescent="0.35">
      <c r="A340" s="10">
        <v>339</v>
      </c>
      <c r="B340" s="10">
        <v>29.8</v>
      </c>
      <c r="C340" s="10">
        <v>4</v>
      </c>
      <c r="D340" s="10">
        <v>89</v>
      </c>
      <c r="E340" s="10">
        <v>62</v>
      </c>
      <c r="F340" s="10">
        <v>1845</v>
      </c>
      <c r="G340" s="10">
        <v>15.3</v>
      </c>
      <c r="H340" s="10">
        <v>80</v>
      </c>
      <c r="I340" s="10">
        <v>2</v>
      </c>
      <c r="J340" s="11" t="s">
        <v>294</v>
      </c>
    </row>
    <row r="341" spans="1:10" x14ac:dyDescent="0.35">
      <c r="A341" s="10">
        <v>340</v>
      </c>
      <c r="B341" s="10">
        <v>32.700000000000003</v>
      </c>
      <c r="C341" s="10">
        <v>6</v>
      </c>
      <c r="D341" s="10">
        <v>168</v>
      </c>
      <c r="E341" s="10">
        <v>132</v>
      </c>
      <c r="F341" s="10">
        <v>2910</v>
      </c>
      <c r="G341" s="10">
        <v>11.4</v>
      </c>
      <c r="H341" s="10">
        <v>80</v>
      </c>
      <c r="I341" s="10">
        <v>3</v>
      </c>
      <c r="J341" s="11" t="s">
        <v>295</v>
      </c>
    </row>
    <row r="342" spans="1:10" x14ac:dyDescent="0.35">
      <c r="A342" s="10">
        <v>341</v>
      </c>
      <c r="B342" s="10">
        <v>23.7</v>
      </c>
      <c r="C342" s="10">
        <v>3</v>
      </c>
      <c r="D342" s="10">
        <v>70</v>
      </c>
      <c r="E342" s="10">
        <v>100</v>
      </c>
      <c r="F342" s="10">
        <v>2420</v>
      </c>
      <c r="G342" s="10">
        <v>12.5</v>
      </c>
      <c r="H342" s="10">
        <v>80</v>
      </c>
      <c r="I342" s="10">
        <v>3</v>
      </c>
      <c r="J342" s="11" t="s">
        <v>296</v>
      </c>
    </row>
    <row r="343" spans="1:10" x14ac:dyDescent="0.35">
      <c r="A343" s="10">
        <v>342</v>
      </c>
      <c r="B343" s="10">
        <v>35</v>
      </c>
      <c r="C343" s="10">
        <v>4</v>
      </c>
      <c r="D343" s="10">
        <v>122</v>
      </c>
      <c r="E343" s="10">
        <v>88</v>
      </c>
      <c r="F343" s="10">
        <v>2500</v>
      </c>
      <c r="G343" s="10">
        <v>15.1</v>
      </c>
      <c r="H343" s="10">
        <v>80</v>
      </c>
      <c r="I343" s="10">
        <v>2</v>
      </c>
      <c r="J343" s="11" t="s">
        <v>297</v>
      </c>
    </row>
    <row r="344" spans="1:10" x14ac:dyDescent="0.35">
      <c r="A344" s="10">
        <v>343</v>
      </c>
      <c r="B344" s="10">
        <v>23.6</v>
      </c>
      <c r="C344" s="10">
        <v>4</v>
      </c>
      <c r="D344" s="10">
        <v>140</v>
      </c>
      <c r="E344" s="10" t="s">
        <v>45</v>
      </c>
      <c r="F344" s="10">
        <v>2905</v>
      </c>
      <c r="G344" s="10">
        <v>14.3</v>
      </c>
      <c r="H344" s="10">
        <v>80</v>
      </c>
      <c r="I344" s="10">
        <v>1</v>
      </c>
      <c r="J344" s="11" t="s">
        <v>298</v>
      </c>
    </row>
    <row r="345" spans="1:10" x14ac:dyDescent="0.35">
      <c r="A345" s="10">
        <v>344</v>
      </c>
      <c r="B345" s="10">
        <v>32.4</v>
      </c>
      <c r="C345" s="10">
        <v>4</v>
      </c>
      <c r="D345" s="10">
        <v>107</v>
      </c>
      <c r="E345" s="10">
        <v>72</v>
      </c>
      <c r="F345" s="10">
        <v>2290</v>
      </c>
      <c r="G345" s="10">
        <v>17</v>
      </c>
      <c r="H345" s="10">
        <v>80</v>
      </c>
      <c r="I345" s="10">
        <v>3</v>
      </c>
      <c r="J345" s="11" t="s">
        <v>299</v>
      </c>
    </row>
    <row r="346" spans="1:10" x14ac:dyDescent="0.35">
      <c r="A346" s="10">
        <v>345</v>
      </c>
      <c r="B346" s="10">
        <v>27.2</v>
      </c>
      <c r="C346" s="10">
        <v>4</v>
      </c>
      <c r="D346" s="10">
        <v>135</v>
      </c>
      <c r="E346" s="10">
        <v>84</v>
      </c>
      <c r="F346" s="10">
        <v>2490</v>
      </c>
      <c r="G346" s="10">
        <v>15.7</v>
      </c>
      <c r="H346" s="10">
        <v>81</v>
      </c>
      <c r="I346" s="10">
        <v>1</v>
      </c>
      <c r="J346" s="11" t="s">
        <v>300</v>
      </c>
    </row>
    <row r="347" spans="1:10" x14ac:dyDescent="0.35">
      <c r="A347" s="10">
        <v>346</v>
      </c>
      <c r="B347" s="10">
        <v>26.6</v>
      </c>
      <c r="C347" s="10">
        <v>4</v>
      </c>
      <c r="D347" s="10">
        <v>151</v>
      </c>
      <c r="E347" s="10">
        <v>84</v>
      </c>
      <c r="F347" s="10">
        <v>2635</v>
      </c>
      <c r="G347" s="10">
        <v>16.399999999999999</v>
      </c>
      <c r="H347" s="10">
        <v>81</v>
      </c>
      <c r="I347" s="10">
        <v>1</v>
      </c>
      <c r="J347" s="11" t="s">
        <v>209</v>
      </c>
    </row>
    <row r="348" spans="1:10" x14ac:dyDescent="0.35">
      <c r="A348" s="10">
        <v>347</v>
      </c>
      <c r="B348" s="10">
        <v>25.8</v>
      </c>
      <c r="C348" s="10">
        <v>4</v>
      </c>
      <c r="D348" s="10">
        <v>156</v>
      </c>
      <c r="E348" s="10">
        <v>92</v>
      </c>
      <c r="F348" s="10">
        <v>2620</v>
      </c>
      <c r="G348" s="10">
        <v>14.4</v>
      </c>
      <c r="H348" s="10">
        <v>81</v>
      </c>
      <c r="I348" s="10">
        <v>1</v>
      </c>
      <c r="J348" s="11" t="s">
        <v>301</v>
      </c>
    </row>
    <row r="349" spans="1:10" x14ac:dyDescent="0.35">
      <c r="A349" s="10">
        <v>348</v>
      </c>
      <c r="B349" s="10">
        <v>23.5</v>
      </c>
      <c r="C349" s="10">
        <v>6</v>
      </c>
      <c r="D349" s="10">
        <v>173</v>
      </c>
      <c r="E349" s="10">
        <v>110</v>
      </c>
      <c r="F349" s="10">
        <v>2725</v>
      </c>
      <c r="G349" s="10">
        <v>12.6</v>
      </c>
      <c r="H349" s="10">
        <v>81</v>
      </c>
      <c r="I349" s="10">
        <v>1</v>
      </c>
      <c r="J349" s="11" t="s">
        <v>277</v>
      </c>
    </row>
    <row r="350" spans="1:10" x14ac:dyDescent="0.35">
      <c r="A350" s="10">
        <v>349</v>
      </c>
      <c r="B350" s="10">
        <v>30</v>
      </c>
      <c r="C350" s="10">
        <v>4</v>
      </c>
      <c r="D350" s="10">
        <v>135</v>
      </c>
      <c r="E350" s="10">
        <v>84</v>
      </c>
      <c r="F350" s="10">
        <v>2385</v>
      </c>
      <c r="G350" s="10">
        <v>12.9</v>
      </c>
      <c r="H350" s="10">
        <v>81</v>
      </c>
      <c r="I350" s="10">
        <v>1</v>
      </c>
      <c r="J350" s="11" t="s">
        <v>300</v>
      </c>
    </row>
    <row r="351" spans="1:10" x14ac:dyDescent="0.35">
      <c r="A351" s="10">
        <v>350</v>
      </c>
      <c r="B351" s="10">
        <v>39.1</v>
      </c>
      <c r="C351" s="10">
        <v>4</v>
      </c>
      <c r="D351" s="10">
        <v>79</v>
      </c>
      <c r="E351" s="10">
        <v>58</v>
      </c>
      <c r="F351" s="10">
        <v>1755</v>
      </c>
      <c r="G351" s="10">
        <v>16.899999999999999</v>
      </c>
      <c r="H351" s="10">
        <v>81</v>
      </c>
      <c r="I351" s="10">
        <v>3</v>
      </c>
      <c r="J351" s="11" t="s">
        <v>302</v>
      </c>
    </row>
    <row r="352" spans="1:10" x14ac:dyDescent="0.35">
      <c r="A352" s="10">
        <v>351</v>
      </c>
      <c r="B352" s="10">
        <v>39</v>
      </c>
      <c r="C352" s="10">
        <v>4</v>
      </c>
      <c r="D352" s="10">
        <v>86</v>
      </c>
      <c r="E352" s="10">
        <v>64</v>
      </c>
      <c r="F352" s="10">
        <v>1875</v>
      </c>
      <c r="G352" s="10">
        <v>16.399999999999999</v>
      </c>
      <c r="H352" s="10">
        <v>81</v>
      </c>
      <c r="I352" s="10">
        <v>1</v>
      </c>
      <c r="J352" s="11" t="s">
        <v>303</v>
      </c>
    </row>
    <row r="353" spans="1:10" x14ac:dyDescent="0.35">
      <c r="A353" s="10">
        <v>352</v>
      </c>
      <c r="B353" s="10">
        <v>35.1</v>
      </c>
      <c r="C353" s="10">
        <v>4</v>
      </c>
      <c r="D353" s="10">
        <v>81</v>
      </c>
      <c r="E353" s="10">
        <v>60</v>
      </c>
      <c r="F353" s="10">
        <v>1760</v>
      </c>
      <c r="G353" s="10">
        <v>16.100000000000001</v>
      </c>
      <c r="H353" s="10">
        <v>81</v>
      </c>
      <c r="I353" s="10">
        <v>3</v>
      </c>
      <c r="J353" s="11" t="s">
        <v>304</v>
      </c>
    </row>
    <row r="354" spans="1:10" x14ac:dyDescent="0.35">
      <c r="A354" s="10">
        <v>353</v>
      </c>
      <c r="B354" s="10">
        <v>32.299999999999997</v>
      </c>
      <c r="C354" s="10">
        <v>4</v>
      </c>
      <c r="D354" s="10">
        <v>97</v>
      </c>
      <c r="E354" s="10">
        <v>67</v>
      </c>
      <c r="F354" s="10">
        <v>2065</v>
      </c>
      <c r="G354" s="10">
        <v>17.8</v>
      </c>
      <c r="H354" s="10">
        <v>81</v>
      </c>
      <c r="I354" s="10">
        <v>3</v>
      </c>
      <c r="J354" s="11" t="s">
        <v>164</v>
      </c>
    </row>
    <row r="355" spans="1:10" x14ac:dyDescent="0.35">
      <c r="A355" s="10">
        <v>354</v>
      </c>
      <c r="B355" s="10">
        <v>37</v>
      </c>
      <c r="C355" s="10">
        <v>4</v>
      </c>
      <c r="D355" s="10">
        <v>85</v>
      </c>
      <c r="E355" s="10">
        <v>65</v>
      </c>
      <c r="F355" s="10">
        <v>1975</v>
      </c>
      <c r="G355" s="10">
        <v>19.399999999999999</v>
      </c>
      <c r="H355" s="10">
        <v>81</v>
      </c>
      <c r="I355" s="10">
        <v>3</v>
      </c>
      <c r="J355" s="11" t="s">
        <v>305</v>
      </c>
    </row>
    <row r="356" spans="1:10" x14ac:dyDescent="0.35">
      <c r="A356" s="10">
        <v>355</v>
      </c>
      <c r="B356" s="10">
        <v>37.700000000000003</v>
      </c>
      <c r="C356" s="10">
        <v>4</v>
      </c>
      <c r="D356" s="10">
        <v>89</v>
      </c>
      <c r="E356" s="10">
        <v>62</v>
      </c>
      <c r="F356" s="10">
        <v>2050</v>
      </c>
      <c r="G356" s="10">
        <v>17.3</v>
      </c>
      <c r="H356" s="10">
        <v>81</v>
      </c>
      <c r="I356" s="10">
        <v>3</v>
      </c>
      <c r="J356" s="11" t="s">
        <v>306</v>
      </c>
    </row>
    <row r="357" spans="1:10" x14ac:dyDescent="0.35">
      <c r="A357" s="10">
        <v>356</v>
      </c>
      <c r="B357" s="10">
        <v>34.1</v>
      </c>
      <c r="C357" s="10">
        <v>4</v>
      </c>
      <c r="D357" s="10">
        <v>91</v>
      </c>
      <c r="E357" s="10">
        <v>68</v>
      </c>
      <c r="F357" s="10">
        <v>1985</v>
      </c>
      <c r="G357" s="10">
        <v>16</v>
      </c>
      <c r="H357" s="10">
        <v>81</v>
      </c>
      <c r="I357" s="10">
        <v>3</v>
      </c>
      <c r="J357" s="11" t="s">
        <v>307</v>
      </c>
    </row>
    <row r="358" spans="1:10" x14ac:dyDescent="0.35">
      <c r="A358" s="10">
        <v>357</v>
      </c>
      <c r="B358" s="10">
        <v>34.700000000000003</v>
      </c>
      <c r="C358" s="10">
        <v>4</v>
      </c>
      <c r="D358" s="10">
        <v>105</v>
      </c>
      <c r="E358" s="10">
        <v>63</v>
      </c>
      <c r="F358" s="10">
        <v>2215</v>
      </c>
      <c r="G358" s="10">
        <v>14.9</v>
      </c>
      <c r="H358" s="10">
        <v>81</v>
      </c>
      <c r="I358" s="10">
        <v>1</v>
      </c>
      <c r="J358" s="11" t="s">
        <v>308</v>
      </c>
    </row>
    <row r="359" spans="1:10" x14ac:dyDescent="0.35">
      <c r="A359" s="10">
        <v>358</v>
      </c>
      <c r="B359" s="10">
        <v>34.4</v>
      </c>
      <c r="C359" s="10">
        <v>4</v>
      </c>
      <c r="D359" s="10">
        <v>98</v>
      </c>
      <c r="E359" s="10">
        <v>65</v>
      </c>
      <c r="F359" s="10">
        <v>2045</v>
      </c>
      <c r="G359" s="10">
        <v>16.2</v>
      </c>
      <c r="H359" s="10">
        <v>81</v>
      </c>
      <c r="I359" s="10">
        <v>1</v>
      </c>
      <c r="J359" s="11" t="s">
        <v>309</v>
      </c>
    </row>
    <row r="360" spans="1:10" x14ac:dyDescent="0.35">
      <c r="A360" s="10">
        <v>359</v>
      </c>
      <c r="B360" s="10">
        <v>29.9</v>
      </c>
      <c r="C360" s="10">
        <v>4</v>
      </c>
      <c r="D360" s="10">
        <v>98</v>
      </c>
      <c r="E360" s="10">
        <v>65</v>
      </c>
      <c r="F360" s="10">
        <v>2380</v>
      </c>
      <c r="G360" s="10">
        <v>20.7</v>
      </c>
      <c r="H360" s="10">
        <v>81</v>
      </c>
      <c r="I360" s="10">
        <v>1</v>
      </c>
      <c r="J360" s="11" t="s">
        <v>310</v>
      </c>
    </row>
    <row r="361" spans="1:10" x14ac:dyDescent="0.35">
      <c r="A361" s="10">
        <v>360</v>
      </c>
      <c r="B361" s="10">
        <v>33</v>
      </c>
      <c r="C361" s="10">
        <v>4</v>
      </c>
      <c r="D361" s="10">
        <v>105</v>
      </c>
      <c r="E361" s="10">
        <v>74</v>
      </c>
      <c r="F361" s="10">
        <v>2190</v>
      </c>
      <c r="G361" s="10">
        <v>14.2</v>
      </c>
      <c r="H361" s="10">
        <v>81</v>
      </c>
      <c r="I361" s="10">
        <v>2</v>
      </c>
      <c r="J361" s="11" t="s">
        <v>311</v>
      </c>
    </row>
    <row r="362" spans="1:10" x14ac:dyDescent="0.35">
      <c r="A362" s="10">
        <v>361</v>
      </c>
      <c r="B362" s="10">
        <v>34.5</v>
      </c>
      <c r="C362" s="10">
        <v>4</v>
      </c>
      <c r="D362" s="10">
        <v>100</v>
      </c>
      <c r="E362" s="10" t="s">
        <v>45</v>
      </c>
      <c r="F362" s="10">
        <v>2320</v>
      </c>
      <c r="G362" s="10">
        <v>15.8</v>
      </c>
      <c r="H362" s="10">
        <v>81</v>
      </c>
      <c r="I362" s="10">
        <v>2</v>
      </c>
      <c r="J362" s="11" t="s">
        <v>312</v>
      </c>
    </row>
    <row r="363" spans="1:10" x14ac:dyDescent="0.35">
      <c r="A363" s="10">
        <v>362</v>
      </c>
      <c r="B363" s="10">
        <v>33.700000000000003</v>
      </c>
      <c r="C363" s="10">
        <v>4</v>
      </c>
      <c r="D363" s="10">
        <v>107</v>
      </c>
      <c r="E363" s="10">
        <v>75</v>
      </c>
      <c r="F363" s="10">
        <v>2210</v>
      </c>
      <c r="G363" s="10">
        <v>14.4</v>
      </c>
      <c r="H363" s="10">
        <v>81</v>
      </c>
      <c r="I363" s="10">
        <v>3</v>
      </c>
      <c r="J363" s="11" t="s">
        <v>313</v>
      </c>
    </row>
    <row r="364" spans="1:10" x14ac:dyDescent="0.35">
      <c r="A364" s="10">
        <v>363</v>
      </c>
      <c r="B364" s="10">
        <v>32.4</v>
      </c>
      <c r="C364" s="10">
        <v>4</v>
      </c>
      <c r="D364" s="10">
        <v>108</v>
      </c>
      <c r="E364" s="10">
        <v>75</v>
      </c>
      <c r="F364" s="10">
        <v>2350</v>
      </c>
      <c r="G364" s="10">
        <v>16.8</v>
      </c>
      <c r="H364" s="10">
        <v>81</v>
      </c>
      <c r="I364" s="10">
        <v>3</v>
      </c>
      <c r="J364" s="11" t="s">
        <v>176</v>
      </c>
    </row>
    <row r="365" spans="1:10" x14ac:dyDescent="0.35">
      <c r="A365" s="10">
        <v>364</v>
      </c>
      <c r="B365" s="10">
        <v>32.9</v>
      </c>
      <c r="C365" s="10">
        <v>4</v>
      </c>
      <c r="D365" s="10">
        <v>119</v>
      </c>
      <c r="E365" s="10">
        <v>100</v>
      </c>
      <c r="F365" s="10">
        <v>2615</v>
      </c>
      <c r="G365" s="10">
        <v>14.8</v>
      </c>
      <c r="H365" s="10">
        <v>81</v>
      </c>
      <c r="I365" s="10">
        <v>3</v>
      </c>
      <c r="J365" s="11" t="s">
        <v>314</v>
      </c>
    </row>
    <row r="366" spans="1:10" x14ac:dyDescent="0.35">
      <c r="A366" s="10">
        <v>365</v>
      </c>
      <c r="B366" s="10">
        <v>31.6</v>
      </c>
      <c r="C366" s="10">
        <v>4</v>
      </c>
      <c r="D366" s="10">
        <v>120</v>
      </c>
      <c r="E366" s="10">
        <v>74</v>
      </c>
      <c r="F366" s="10">
        <v>2635</v>
      </c>
      <c r="G366" s="10">
        <v>18.3</v>
      </c>
      <c r="H366" s="10">
        <v>81</v>
      </c>
      <c r="I366" s="10">
        <v>3</v>
      </c>
      <c r="J366" s="11" t="s">
        <v>285</v>
      </c>
    </row>
    <row r="367" spans="1:10" x14ac:dyDescent="0.35">
      <c r="A367" s="10">
        <v>366</v>
      </c>
      <c r="B367" s="10">
        <v>28.1</v>
      </c>
      <c r="C367" s="10">
        <v>4</v>
      </c>
      <c r="D367" s="10">
        <v>141</v>
      </c>
      <c r="E367" s="10">
        <v>80</v>
      </c>
      <c r="F367" s="10">
        <v>3230</v>
      </c>
      <c r="G367" s="10">
        <v>20.399999999999999</v>
      </c>
      <c r="H367" s="10">
        <v>81</v>
      </c>
      <c r="I367" s="10">
        <v>2</v>
      </c>
      <c r="J367" s="11" t="s">
        <v>315</v>
      </c>
    </row>
    <row r="368" spans="1:10" x14ac:dyDescent="0.35">
      <c r="A368" s="10">
        <v>367</v>
      </c>
      <c r="B368" s="10" t="s">
        <v>45</v>
      </c>
      <c r="C368" s="10">
        <v>4</v>
      </c>
      <c r="D368" s="10">
        <v>121</v>
      </c>
      <c r="E368" s="10">
        <v>110</v>
      </c>
      <c r="F368" s="10">
        <v>2800</v>
      </c>
      <c r="G368" s="10">
        <v>15.4</v>
      </c>
      <c r="H368" s="10">
        <v>81</v>
      </c>
      <c r="I368" s="10">
        <v>2</v>
      </c>
      <c r="J368" s="11" t="s">
        <v>316</v>
      </c>
    </row>
    <row r="369" spans="1:10" x14ac:dyDescent="0.35">
      <c r="A369" s="10">
        <v>368</v>
      </c>
      <c r="B369" s="10">
        <v>30.7</v>
      </c>
      <c r="C369" s="10">
        <v>6</v>
      </c>
      <c r="D369" s="10">
        <v>145</v>
      </c>
      <c r="E369" s="10">
        <v>76</v>
      </c>
      <c r="F369" s="10">
        <v>3160</v>
      </c>
      <c r="G369" s="10">
        <v>19.600000000000001</v>
      </c>
      <c r="H369" s="10">
        <v>81</v>
      </c>
      <c r="I369" s="10">
        <v>2</v>
      </c>
      <c r="J369" s="11" t="s">
        <v>317</v>
      </c>
    </row>
    <row r="370" spans="1:10" x14ac:dyDescent="0.35">
      <c r="A370" s="10">
        <v>369</v>
      </c>
      <c r="B370" s="10">
        <v>25.4</v>
      </c>
      <c r="C370" s="10">
        <v>6</v>
      </c>
      <c r="D370" s="10">
        <v>168</v>
      </c>
      <c r="E370" s="10">
        <v>116</v>
      </c>
      <c r="F370" s="10">
        <v>2900</v>
      </c>
      <c r="G370" s="10">
        <v>12.6</v>
      </c>
      <c r="H370" s="10">
        <v>81</v>
      </c>
      <c r="I370" s="10">
        <v>3</v>
      </c>
      <c r="J370" s="11" t="s">
        <v>318</v>
      </c>
    </row>
    <row r="371" spans="1:10" x14ac:dyDescent="0.35">
      <c r="A371" s="10">
        <v>370</v>
      </c>
      <c r="B371" s="10">
        <v>24.2</v>
      </c>
      <c r="C371" s="10">
        <v>6</v>
      </c>
      <c r="D371" s="10">
        <v>146</v>
      </c>
      <c r="E371" s="10">
        <v>120</v>
      </c>
      <c r="F371" s="10">
        <v>2930</v>
      </c>
      <c r="G371" s="10">
        <v>13.8</v>
      </c>
      <c r="H371" s="10">
        <v>81</v>
      </c>
      <c r="I371" s="10">
        <v>3</v>
      </c>
      <c r="J371" s="11" t="s">
        <v>319</v>
      </c>
    </row>
    <row r="372" spans="1:10" x14ac:dyDescent="0.35">
      <c r="A372" s="10">
        <v>371</v>
      </c>
      <c r="B372" s="10">
        <v>22.4</v>
      </c>
      <c r="C372" s="10">
        <v>6</v>
      </c>
      <c r="D372" s="10">
        <v>231</v>
      </c>
      <c r="E372" s="10">
        <v>110</v>
      </c>
      <c r="F372" s="10">
        <v>3415</v>
      </c>
      <c r="G372" s="10">
        <v>15.8</v>
      </c>
      <c r="H372" s="10">
        <v>81</v>
      </c>
      <c r="I372" s="10">
        <v>1</v>
      </c>
      <c r="J372" s="11" t="s">
        <v>170</v>
      </c>
    </row>
    <row r="373" spans="1:10" x14ac:dyDescent="0.35">
      <c r="A373" s="10">
        <v>372</v>
      </c>
      <c r="B373" s="10">
        <v>26.6</v>
      </c>
      <c r="C373" s="10">
        <v>8</v>
      </c>
      <c r="D373" s="10">
        <v>350</v>
      </c>
      <c r="E373" s="10">
        <v>105</v>
      </c>
      <c r="F373" s="10">
        <v>3725</v>
      </c>
      <c r="G373" s="10">
        <v>19</v>
      </c>
      <c r="H373" s="10">
        <v>81</v>
      </c>
      <c r="I373" s="10">
        <v>1</v>
      </c>
      <c r="J373" s="11" t="s">
        <v>320</v>
      </c>
    </row>
    <row r="374" spans="1:10" x14ac:dyDescent="0.35">
      <c r="A374" s="10">
        <v>373</v>
      </c>
      <c r="B374" s="10">
        <v>20.2</v>
      </c>
      <c r="C374" s="10">
        <v>6</v>
      </c>
      <c r="D374" s="10">
        <v>200</v>
      </c>
      <c r="E374" s="10">
        <v>88</v>
      </c>
      <c r="F374" s="10">
        <v>3060</v>
      </c>
      <c r="G374" s="10">
        <v>17.100000000000001</v>
      </c>
      <c r="H374" s="10">
        <v>81</v>
      </c>
      <c r="I374" s="10">
        <v>1</v>
      </c>
      <c r="J374" s="11" t="s">
        <v>321</v>
      </c>
    </row>
    <row r="375" spans="1:10" x14ac:dyDescent="0.35">
      <c r="A375" s="10">
        <v>374</v>
      </c>
      <c r="B375" s="10">
        <v>17.600000000000001</v>
      </c>
      <c r="C375" s="10">
        <v>6</v>
      </c>
      <c r="D375" s="10">
        <v>225</v>
      </c>
      <c r="E375" s="10">
        <v>85</v>
      </c>
      <c r="F375" s="10">
        <v>3465</v>
      </c>
      <c r="G375" s="10">
        <v>16.600000000000001</v>
      </c>
      <c r="H375" s="10">
        <v>81</v>
      </c>
      <c r="I375" s="10">
        <v>1</v>
      </c>
      <c r="J375" s="11" t="s">
        <v>322</v>
      </c>
    </row>
    <row r="376" spans="1:10" x14ac:dyDescent="0.35">
      <c r="A376" s="10">
        <v>375</v>
      </c>
      <c r="B376" s="10">
        <v>28</v>
      </c>
      <c r="C376" s="10">
        <v>4</v>
      </c>
      <c r="D376" s="10">
        <v>112</v>
      </c>
      <c r="E376" s="10">
        <v>88</v>
      </c>
      <c r="F376" s="10">
        <v>2605</v>
      </c>
      <c r="G376" s="10">
        <v>19.600000000000001</v>
      </c>
      <c r="H376" s="10">
        <v>82</v>
      </c>
      <c r="I376" s="10">
        <v>1</v>
      </c>
      <c r="J376" s="11" t="s">
        <v>323</v>
      </c>
    </row>
    <row r="377" spans="1:10" x14ac:dyDescent="0.35">
      <c r="A377" s="10">
        <v>376</v>
      </c>
      <c r="B377" s="10">
        <v>27</v>
      </c>
      <c r="C377" s="10">
        <v>4</v>
      </c>
      <c r="D377" s="10">
        <v>112</v>
      </c>
      <c r="E377" s="10">
        <v>88</v>
      </c>
      <c r="F377" s="10">
        <v>2640</v>
      </c>
      <c r="G377" s="10">
        <v>18.600000000000001</v>
      </c>
      <c r="H377" s="10">
        <v>82</v>
      </c>
      <c r="I377" s="10">
        <v>1</v>
      </c>
      <c r="J377" s="11" t="s">
        <v>324</v>
      </c>
    </row>
    <row r="378" spans="1:10" x14ac:dyDescent="0.35">
      <c r="A378" s="10">
        <v>377</v>
      </c>
      <c r="B378" s="10">
        <v>34</v>
      </c>
      <c r="C378" s="10">
        <v>4</v>
      </c>
      <c r="D378" s="10">
        <v>112</v>
      </c>
      <c r="E378" s="10">
        <v>88</v>
      </c>
      <c r="F378" s="10">
        <v>2395</v>
      </c>
      <c r="G378" s="10">
        <v>18</v>
      </c>
      <c r="H378" s="10">
        <v>82</v>
      </c>
      <c r="I378" s="10">
        <v>1</v>
      </c>
      <c r="J378" s="11" t="s">
        <v>325</v>
      </c>
    </row>
    <row r="379" spans="1:10" x14ac:dyDescent="0.35">
      <c r="A379" s="10">
        <v>378</v>
      </c>
      <c r="B379" s="10">
        <v>31</v>
      </c>
      <c r="C379" s="10">
        <v>4</v>
      </c>
      <c r="D379" s="10">
        <v>112</v>
      </c>
      <c r="E379" s="10">
        <v>85</v>
      </c>
      <c r="F379" s="10">
        <v>2575</v>
      </c>
      <c r="G379" s="10">
        <v>16.2</v>
      </c>
      <c r="H379" s="10">
        <v>82</v>
      </c>
      <c r="I379" s="10">
        <v>1</v>
      </c>
      <c r="J379" s="11" t="s">
        <v>326</v>
      </c>
    </row>
    <row r="380" spans="1:10" x14ac:dyDescent="0.35">
      <c r="A380" s="10">
        <v>379</v>
      </c>
      <c r="B380" s="10">
        <v>29</v>
      </c>
      <c r="C380" s="10">
        <v>4</v>
      </c>
      <c r="D380" s="10">
        <v>135</v>
      </c>
      <c r="E380" s="10">
        <v>84</v>
      </c>
      <c r="F380" s="10">
        <v>2525</v>
      </c>
      <c r="G380" s="10">
        <v>16</v>
      </c>
      <c r="H380" s="10">
        <v>82</v>
      </c>
      <c r="I380" s="10">
        <v>1</v>
      </c>
      <c r="J380" s="11" t="s">
        <v>327</v>
      </c>
    </row>
    <row r="381" spans="1:10" x14ac:dyDescent="0.35">
      <c r="A381" s="10">
        <v>380</v>
      </c>
      <c r="B381" s="10">
        <v>27</v>
      </c>
      <c r="C381" s="10">
        <v>4</v>
      </c>
      <c r="D381" s="10">
        <v>151</v>
      </c>
      <c r="E381" s="10">
        <v>90</v>
      </c>
      <c r="F381" s="10">
        <v>2735</v>
      </c>
      <c r="G381" s="10">
        <v>18</v>
      </c>
      <c r="H381" s="10">
        <v>82</v>
      </c>
      <c r="I381" s="10">
        <v>1</v>
      </c>
      <c r="J381" s="11" t="s">
        <v>279</v>
      </c>
    </row>
    <row r="382" spans="1:10" x14ac:dyDescent="0.35">
      <c r="A382" s="10">
        <v>381</v>
      </c>
      <c r="B382" s="10">
        <v>24</v>
      </c>
      <c r="C382" s="10">
        <v>4</v>
      </c>
      <c r="D382" s="10">
        <v>140</v>
      </c>
      <c r="E382" s="10">
        <v>92</v>
      </c>
      <c r="F382" s="10">
        <v>2865</v>
      </c>
      <c r="G382" s="10">
        <v>16.399999999999999</v>
      </c>
      <c r="H382" s="10">
        <v>82</v>
      </c>
      <c r="I382" s="10">
        <v>1</v>
      </c>
      <c r="J382" s="11" t="s">
        <v>328</v>
      </c>
    </row>
    <row r="383" spans="1:10" x14ac:dyDescent="0.35">
      <c r="A383" s="10">
        <v>382</v>
      </c>
      <c r="B383" s="10">
        <v>23</v>
      </c>
      <c r="C383" s="10">
        <v>4</v>
      </c>
      <c r="D383" s="10">
        <v>151</v>
      </c>
      <c r="E383" s="10" t="s">
        <v>45</v>
      </c>
      <c r="F383" s="10">
        <v>3035</v>
      </c>
      <c r="G383" s="10">
        <v>20.5</v>
      </c>
      <c r="H383" s="10">
        <v>82</v>
      </c>
      <c r="I383" s="10">
        <v>1</v>
      </c>
      <c r="J383" s="11" t="s">
        <v>329</v>
      </c>
    </row>
    <row r="384" spans="1:10" x14ac:dyDescent="0.35">
      <c r="A384" s="10">
        <v>383</v>
      </c>
      <c r="B384" s="10">
        <v>36</v>
      </c>
      <c r="C384" s="10">
        <v>4</v>
      </c>
      <c r="D384" s="10">
        <v>105</v>
      </c>
      <c r="E384" s="10">
        <v>74</v>
      </c>
      <c r="F384" s="10">
        <v>1980</v>
      </c>
      <c r="G384" s="10">
        <v>15.3</v>
      </c>
      <c r="H384" s="10">
        <v>82</v>
      </c>
      <c r="I384" s="10">
        <v>2</v>
      </c>
      <c r="J384" s="11" t="s">
        <v>330</v>
      </c>
    </row>
    <row r="385" spans="1:10" x14ac:dyDescent="0.35">
      <c r="A385" s="10">
        <v>384</v>
      </c>
      <c r="B385" s="10">
        <v>37</v>
      </c>
      <c r="C385" s="10">
        <v>4</v>
      </c>
      <c r="D385" s="10">
        <v>91</v>
      </c>
      <c r="E385" s="10">
        <v>68</v>
      </c>
      <c r="F385" s="10">
        <v>2025</v>
      </c>
      <c r="G385" s="10">
        <v>18.2</v>
      </c>
      <c r="H385" s="10">
        <v>82</v>
      </c>
      <c r="I385" s="10">
        <v>3</v>
      </c>
      <c r="J385" s="11" t="s">
        <v>331</v>
      </c>
    </row>
    <row r="386" spans="1:10" x14ac:dyDescent="0.35">
      <c r="A386" s="10">
        <v>385</v>
      </c>
      <c r="B386" s="10">
        <v>31</v>
      </c>
      <c r="C386" s="10">
        <v>4</v>
      </c>
      <c r="D386" s="10">
        <v>91</v>
      </c>
      <c r="E386" s="10">
        <v>68</v>
      </c>
      <c r="F386" s="10">
        <v>1970</v>
      </c>
      <c r="G386" s="10">
        <v>17.600000000000001</v>
      </c>
      <c r="H386" s="10">
        <v>82</v>
      </c>
      <c r="I386" s="10">
        <v>3</v>
      </c>
      <c r="J386" s="11" t="s">
        <v>332</v>
      </c>
    </row>
    <row r="387" spans="1:10" x14ac:dyDescent="0.35">
      <c r="A387" s="10">
        <v>386</v>
      </c>
      <c r="B387" s="10">
        <v>38</v>
      </c>
      <c r="C387" s="10">
        <v>4</v>
      </c>
      <c r="D387" s="10">
        <v>105</v>
      </c>
      <c r="E387" s="10">
        <v>63</v>
      </c>
      <c r="F387" s="10">
        <v>2125</v>
      </c>
      <c r="G387" s="10">
        <v>14.7</v>
      </c>
      <c r="H387" s="10">
        <v>82</v>
      </c>
      <c r="I387" s="10">
        <v>1</v>
      </c>
      <c r="J387" s="11" t="s">
        <v>333</v>
      </c>
    </row>
    <row r="388" spans="1:10" x14ac:dyDescent="0.35">
      <c r="A388" s="10">
        <v>387</v>
      </c>
      <c r="B388" s="10">
        <v>36</v>
      </c>
      <c r="C388" s="10">
        <v>4</v>
      </c>
      <c r="D388" s="10">
        <v>98</v>
      </c>
      <c r="E388" s="10">
        <v>70</v>
      </c>
      <c r="F388" s="10">
        <v>2125</v>
      </c>
      <c r="G388" s="10">
        <v>17.3</v>
      </c>
      <c r="H388" s="10">
        <v>82</v>
      </c>
      <c r="I388" s="10">
        <v>1</v>
      </c>
      <c r="J388" s="11" t="s">
        <v>334</v>
      </c>
    </row>
    <row r="389" spans="1:10" x14ac:dyDescent="0.35">
      <c r="A389" s="10">
        <v>388</v>
      </c>
      <c r="B389" s="10">
        <v>36</v>
      </c>
      <c r="C389" s="10">
        <v>4</v>
      </c>
      <c r="D389" s="10">
        <v>120</v>
      </c>
      <c r="E389" s="10">
        <v>88</v>
      </c>
      <c r="F389" s="10">
        <v>2160</v>
      </c>
      <c r="G389" s="10">
        <v>14.5</v>
      </c>
      <c r="H389" s="10">
        <v>82</v>
      </c>
      <c r="I389" s="10">
        <v>3</v>
      </c>
      <c r="J389" s="11" t="s">
        <v>335</v>
      </c>
    </row>
    <row r="390" spans="1:10" x14ac:dyDescent="0.35">
      <c r="A390" s="10">
        <v>389</v>
      </c>
      <c r="B390" s="10">
        <v>36</v>
      </c>
      <c r="C390" s="10">
        <v>4</v>
      </c>
      <c r="D390" s="10">
        <v>107</v>
      </c>
      <c r="E390" s="10">
        <v>75</v>
      </c>
      <c r="F390" s="10">
        <v>2205</v>
      </c>
      <c r="G390" s="10">
        <v>14.5</v>
      </c>
      <c r="H390" s="10">
        <v>82</v>
      </c>
      <c r="I390" s="10">
        <v>3</v>
      </c>
      <c r="J390" s="11" t="s">
        <v>299</v>
      </c>
    </row>
    <row r="391" spans="1:10" x14ac:dyDescent="0.35">
      <c r="A391" s="10">
        <v>390</v>
      </c>
      <c r="B391" s="10">
        <v>34</v>
      </c>
      <c r="C391" s="10">
        <v>4</v>
      </c>
      <c r="D391" s="10">
        <v>108</v>
      </c>
      <c r="E391" s="10">
        <v>70</v>
      </c>
      <c r="F391" s="10">
        <v>2245</v>
      </c>
      <c r="G391" s="10">
        <v>16.899999999999999</v>
      </c>
      <c r="H391" s="10">
        <v>82</v>
      </c>
      <c r="I391" s="10">
        <v>3</v>
      </c>
      <c r="J391" s="11" t="s">
        <v>176</v>
      </c>
    </row>
    <row r="392" spans="1:10" x14ac:dyDescent="0.35">
      <c r="A392" s="10">
        <v>391</v>
      </c>
      <c r="B392" s="10">
        <v>38</v>
      </c>
      <c r="C392" s="10">
        <v>4</v>
      </c>
      <c r="D392" s="10">
        <v>91</v>
      </c>
      <c r="E392" s="10">
        <v>67</v>
      </c>
      <c r="F392" s="10">
        <v>1965</v>
      </c>
      <c r="G392" s="10">
        <v>15</v>
      </c>
      <c r="H392" s="10">
        <v>82</v>
      </c>
      <c r="I392" s="10">
        <v>3</v>
      </c>
      <c r="J392" s="11" t="s">
        <v>163</v>
      </c>
    </row>
    <row r="393" spans="1:10" x14ac:dyDescent="0.35">
      <c r="A393" s="10">
        <v>392</v>
      </c>
      <c r="B393" s="10">
        <v>32</v>
      </c>
      <c r="C393" s="10">
        <v>4</v>
      </c>
      <c r="D393" s="10">
        <v>91</v>
      </c>
      <c r="E393" s="10">
        <v>67</v>
      </c>
      <c r="F393" s="10">
        <v>1965</v>
      </c>
      <c r="G393" s="10">
        <v>15.7</v>
      </c>
      <c r="H393" s="10">
        <v>82</v>
      </c>
      <c r="I393" s="10">
        <v>3</v>
      </c>
      <c r="J393" s="11" t="s">
        <v>336</v>
      </c>
    </row>
    <row r="394" spans="1:10" x14ac:dyDescent="0.35">
      <c r="A394" s="10">
        <v>393</v>
      </c>
      <c r="B394" s="10">
        <v>38</v>
      </c>
      <c r="C394" s="10">
        <v>4</v>
      </c>
      <c r="D394" s="10">
        <v>91</v>
      </c>
      <c r="E394" s="10">
        <v>67</v>
      </c>
      <c r="F394" s="10">
        <v>1995</v>
      </c>
      <c r="G394" s="10">
        <v>16.2</v>
      </c>
      <c r="H394" s="10">
        <v>82</v>
      </c>
      <c r="I394" s="10">
        <v>3</v>
      </c>
      <c r="J394" s="11" t="s">
        <v>337</v>
      </c>
    </row>
    <row r="395" spans="1:10" x14ac:dyDescent="0.35">
      <c r="A395" s="10">
        <v>394</v>
      </c>
      <c r="B395" s="10">
        <v>25</v>
      </c>
      <c r="C395" s="10">
        <v>6</v>
      </c>
      <c r="D395" s="10">
        <v>181</v>
      </c>
      <c r="E395" s="10">
        <v>110</v>
      </c>
      <c r="F395" s="10">
        <v>2945</v>
      </c>
      <c r="G395" s="10">
        <v>16.399999999999999</v>
      </c>
      <c r="H395" s="10">
        <v>82</v>
      </c>
      <c r="I395" s="10">
        <v>1</v>
      </c>
      <c r="J395" s="11" t="s">
        <v>338</v>
      </c>
    </row>
    <row r="396" spans="1:10" x14ac:dyDescent="0.35">
      <c r="A396" s="10">
        <v>395</v>
      </c>
      <c r="B396" s="10">
        <v>38</v>
      </c>
      <c r="C396" s="10">
        <v>6</v>
      </c>
      <c r="D396" s="10">
        <v>262</v>
      </c>
      <c r="E396" s="10">
        <v>85</v>
      </c>
      <c r="F396" s="10">
        <v>3015</v>
      </c>
      <c r="G396" s="10">
        <v>17</v>
      </c>
      <c r="H396" s="10">
        <v>82</v>
      </c>
      <c r="I396" s="10">
        <v>1</v>
      </c>
      <c r="J396" s="11" t="s">
        <v>339</v>
      </c>
    </row>
    <row r="397" spans="1:10" x14ac:dyDescent="0.35">
      <c r="A397" s="10">
        <v>396</v>
      </c>
      <c r="B397" s="10">
        <v>26</v>
      </c>
      <c r="C397" s="10">
        <v>4</v>
      </c>
      <c r="D397" s="10">
        <v>156</v>
      </c>
      <c r="E397" s="10">
        <v>92</v>
      </c>
      <c r="F397" s="10">
        <v>2585</v>
      </c>
      <c r="G397" s="10">
        <v>14.5</v>
      </c>
      <c r="H397" s="10">
        <v>82</v>
      </c>
      <c r="I397" s="10">
        <v>1</v>
      </c>
      <c r="J397" s="11" t="s">
        <v>340</v>
      </c>
    </row>
    <row r="398" spans="1:10" x14ac:dyDescent="0.35">
      <c r="A398" s="10">
        <v>397</v>
      </c>
      <c r="B398" s="10">
        <v>22</v>
      </c>
      <c r="C398" s="10">
        <v>6</v>
      </c>
      <c r="D398" s="10">
        <v>232</v>
      </c>
      <c r="E398" s="10">
        <v>112</v>
      </c>
      <c r="F398" s="10">
        <v>2835</v>
      </c>
      <c r="G398" s="10">
        <v>14.7</v>
      </c>
      <c r="H398" s="10">
        <v>82</v>
      </c>
      <c r="I398" s="10">
        <v>1</v>
      </c>
      <c r="J398" s="11" t="s">
        <v>341</v>
      </c>
    </row>
    <row r="399" spans="1:10" x14ac:dyDescent="0.35">
      <c r="A399" s="10">
        <v>398</v>
      </c>
      <c r="B399" s="10">
        <v>32</v>
      </c>
      <c r="C399" s="10">
        <v>4</v>
      </c>
      <c r="D399" s="10">
        <v>144</v>
      </c>
      <c r="E399" s="10">
        <v>96</v>
      </c>
      <c r="F399" s="10">
        <v>2665</v>
      </c>
      <c r="G399" s="10">
        <v>13.9</v>
      </c>
      <c r="H399" s="10">
        <v>82</v>
      </c>
      <c r="I399" s="10">
        <v>3</v>
      </c>
      <c r="J399" s="11" t="s">
        <v>342</v>
      </c>
    </row>
    <row r="400" spans="1:10" x14ac:dyDescent="0.35">
      <c r="A400" s="10">
        <v>399</v>
      </c>
      <c r="B400" s="10">
        <v>36</v>
      </c>
      <c r="C400" s="10">
        <v>4</v>
      </c>
      <c r="D400" s="10">
        <v>135</v>
      </c>
      <c r="E400" s="10">
        <v>84</v>
      </c>
      <c r="F400" s="10">
        <v>2370</v>
      </c>
      <c r="G400" s="10">
        <v>13</v>
      </c>
      <c r="H400" s="10">
        <v>82</v>
      </c>
      <c r="I400" s="10">
        <v>1</v>
      </c>
      <c r="J400" s="11" t="s">
        <v>343</v>
      </c>
    </row>
    <row r="401" spans="1:10" x14ac:dyDescent="0.35">
      <c r="A401" s="10">
        <v>400</v>
      </c>
      <c r="B401" s="10">
        <v>27</v>
      </c>
      <c r="C401" s="10">
        <v>4</v>
      </c>
      <c r="D401" s="10">
        <v>151</v>
      </c>
      <c r="E401" s="10">
        <v>90</v>
      </c>
      <c r="F401" s="10">
        <v>2950</v>
      </c>
      <c r="G401" s="10">
        <v>17.3</v>
      </c>
      <c r="H401" s="10">
        <v>82</v>
      </c>
      <c r="I401" s="10">
        <v>1</v>
      </c>
      <c r="J401" s="11" t="s">
        <v>344</v>
      </c>
    </row>
    <row r="402" spans="1:10" x14ac:dyDescent="0.35">
      <c r="A402" s="10">
        <v>401</v>
      </c>
      <c r="B402" s="10">
        <v>27</v>
      </c>
      <c r="C402" s="10">
        <v>4</v>
      </c>
      <c r="D402" s="10">
        <v>140</v>
      </c>
      <c r="E402" s="10">
        <v>86</v>
      </c>
      <c r="F402" s="10">
        <v>2790</v>
      </c>
      <c r="G402" s="10">
        <v>15.6</v>
      </c>
      <c r="H402" s="10">
        <v>82</v>
      </c>
      <c r="I402" s="10">
        <v>1</v>
      </c>
      <c r="J402" s="11" t="s">
        <v>345</v>
      </c>
    </row>
    <row r="403" spans="1:10" x14ac:dyDescent="0.35">
      <c r="A403" s="10">
        <v>402</v>
      </c>
      <c r="B403" s="10">
        <v>44</v>
      </c>
      <c r="C403" s="10">
        <v>4</v>
      </c>
      <c r="D403" s="10">
        <v>97</v>
      </c>
      <c r="E403" s="10">
        <v>52</v>
      </c>
      <c r="F403" s="10">
        <v>2130</v>
      </c>
      <c r="G403" s="10">
        <v>24.6</v>
      </c>
      <c r="H403" s="10">
        <v>82</v>
      </c>
      <c r="I403" s="10">
        <v>2</v>
      </c>
      <c r="J403" s="11" t="s">
        <v>346</v>
      </c>
    </row>
    <row r="404" spans="1:10" x14ac:dyDescent="0.35">
      <c r="A404" s="10">
        <v>403</v>
      </c>
      <c r="B404" s="10">
        <v>32</v>
      </c>
      <c r="C404" s="10">
        <v>4</v>
      </c>
      <c r="D404" s="10">
        <v>135</v>
      </c>
      <c r="E404" s="10">
        <v>84</v>
      </c>
      <c r="F404" s="10">
        <v>2295</v>
      </c>
      <c r="G404" s="10">
        <v>11.6</v>
      </c>
      <c r="H404" s="10">
        <v>82</v>
      </c>
      <c r="I404" s="10">
        <v>1</v>
      </c>
      <c r="J404" s="11" t="s">
        <v>347</v>
      </c>
    </row>
    <row r="405" spans="1:10" x14ac:dyDescent="0.35">
      <c r="A405" s="10">
        <v>404</v>
      </c>
      <c r="B405" s="10">
        <v>28</v>
      </c>
      <c r="C405" s="10">
        <v>4</v>
      </c>
      <c r="D405" s="10">
        <v>120</v>
      </c>
      <c r="E405" s="10">
        <v>79</v>
      </c>
      <c r="F405" s="10">
        <v>2625</v>
      </c>
      <c r="G405" s="10">
        <v>18.600000000000001</v>
      </c>
      <c r="H405" s="10">
        <v>82</v>
      </c>
      <c r="I405" s="10">
        <v>1</v>
      </c>
      <c r="J405" s="11" t="s">
        <v>348</v>
      </c>
    </row>
    <row r="406" spans="1:10" x14ac:dyDescent="0.35">
      <c r="A406" s="10">
        <v>405</v>
      </c>
      <c r="B406" s="10">
        <v>31</v>
      </c>
      <c r="C406" s="10">
        <v>4</v>
      </c>
      <c r="D406" s="10">
        <v>119</v>
      </c>
      <c r="E406" s="10">
        <v>82</v>
      </c>
      <c r="F406" s="10">
        <v>2720</v>
      </c>
      <c r="G406" s="10">
        <v>19.399999999999999</v>
      </c>
      <c r="H406" s="10">
        <v>82</v>
      </c>
      <c r="I406" s="10">
        <v>1</v>
      </c>
      <c r="J406" s="11" t="s">
        <v>349</v>
      </c>
    </row>
    <row r="408" spans="1:10" x14ac:dyDescent="0.35">
      <c r="A408" s="10">
        <v>406</v>
      </c>
      <c r="B408" s="12" t="s">
        <v>45</v>
      </c>
      <c r="C408" s="10">
        <v>4</v>
      </c>
      <c r="D408" s="10">
        <v>79</v>
      </c>
      <c r="E408" s="12" t="s">
        <v>45</v>
      </c>
      <c r="F408" s="10">
        <v>1825</v>
      </c>
      <c r="G408" s="10">
        <v>18.600000000000001</v>
      </c>
      <c r="H408" s="10">
        <v>77</v>
      </c>
      <c r="I408" s="10">
        <v>2</v>
      </c>
      <c r="J408" s="11" t="s">
        <v>350</v>
      </c>
    </row>
    <row r="409" spans="1:10" x14ac:dyDescent="0.35">
      <c r="A409" s="13"/>
      <c r="B409" s="12"/>
      <c r="E409" s="12"/>
      <c r="J409" s="11"/>
    </row>
  </sheetData>
  <mergeCells count="4">
    <mergeCell ref="L1:R16"/>
    <mergeCell ref="L18:R23"/>
    <mergeCell ref="L25:R26"/>
    <mergeCell ref="L28:R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75"/>
  <sheetViews>
    <sheetView zoomScale="140" zoomScaleNormal="140" workbookViewId="0">
      <selection activeCell="D19" sqref="D19"/>
    </sheetView>
  </sheetViews>
  <sheetFormatPr defaultColWidth="9.1796875" defaultRowHeight="14.5" x14ac:dyDescent="0.35"/>
  <cols>
    <col min="1" max="1" width="4" style="5" bestFit="1" customWidth="1"/>
    <col min="2" max="2" width="7" style="5" bestFit="1" customWidth="1"/>
    <col min="3" max="3" width="6" style="5" bestFit="1" customWidth="1"/>
    <col min="4" max="4" width="8" style="5" bestFit="1" customWidth="1"/>
    <col min="5" max="5" width="8.453125" style="5" bestFit="1" customWidth="1"/>
    <col min="6" max="6" width="15.26953125" style="5" bestFit="1" customWidth="1"/>
    <col min="7" max="7" width="7.54296875" style="5" bestFit="1" customWidth="1"/>
    <col min="8" max="8" width="4" style="5" bestFit="1" customWidth="1"/>
    <col min="9" max="9" width="14.54296875" style="5" bestFit="1" customWidth="1"/>
    <col min="10" max="10" width="1.453125" style="3" customWidth="1"/>
    <col min="11" max="16384" width="9.1796875" style="3"/>
  </cols>
  <sheetData>
    <row r="1" spans="1:18" ht="30" customHeigh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2"/>
      <c r="K1" s="17" t="s">
        <v>19</v>
      </c>
      <c r="L1" s="17"/>
      <c r="M1" s="17"/>
      <c r="N1" s="17"/>
      <c r="O1" s="17"/>
      <c r="P1" s="17"/>
      <c r="Q1" s="17"/>
      <c r="R1" s="2"/>
    </row>
    <row r="2" spans="1:18" x14ac:dyDescent="0.35">
      <c r="A2" s="4">
        <v>1</v>
      </c>
      <c r="B2" s="4">
        <v>904</v>
      </c>
      <c r="C2" s="4">
        <v>680</v>
      </c>
      <c r="D2" s="4">
        <v>273</v>
      </c>
      <c r="E2" s="4">
        <v>210</v>
      </c>
      <c r="F2" s="4">
        <v>105</v>
      </c>
      <c r="G2" s="4">
        <v>82</v>
      </c>
      <c r="H2" s="4">
        <v>9</v>
      </c>
      <c r="I2" s="4">
        <v>34.99</v>
      </c>
      <c r="J2" s="2">
        <v>1</v>
      </c>
      <c r="K2" s="17"/>
      <c r="L2" s="17"/>
      <c r="M2" s="17"/>
      <c r="N2" s="17"/>
      <c r="O2" s="17"/>
      <c r="P2" s="17"/>
      <c r="Q2" s="17"/>
      <c r="R2" s="2"/>
    </row>
    <row r="3" spans="1:18" x14ac:dyDescent="0.35">
      <c r="A3" s="4">
        <v>2</v>
      </c>
      <c r="B3" s="4">
        <v>843</v>
      </c>
      <c r="C3" s="4">
        <v>746</v>
      </c>
      <c r="D3" s="4">
        <v>163</v>
      </c>
      <c r="E3" s="4">
        <v>180</v>
      </c>
      <c r="F3" s="4">
        <v>191</v>
      </c>
      <c r="G3" s="4">
        <v>149</v>
      </c>
      <c r="H3" s="4">
        <v>12</v>
      </c>
      <c r="I3" s="4">
        <v>41.14</v>
      </c>
      <c r="J3" s="2">
        <v>1</v>
      </c>
      <c r="K3" s="17"/>
      <c r="L3" s="17"/>
      <c r="M3" s="17"/>
      <c r="N3" s="17"/>
      <c r="O3" s="17"/>
      <c r="P3" s="17"/>
      <c r="Q3" s="17"/>
      <c r="R3" s="2"/>
    </row>
    <row r="4" spans="1:18" ht="15" customHeight="1" x14ac:dyDescent="0.35">
      <c r="A4" s="4">
        <v>3</v>
      </c>
      <c r="B4" s="4">
        <v>840</v>
      </c>
      <c r="C4" s="4">
        <v>743</v>
      </c>
      <c r="D4" s="4">
        <v>162</v>
      </c>
      <c r="E4" s="4">
        <v>179</v>
      </c>
      <c r="F4" s="4">
        <v>191</v>
      </c>
      <c r="G4" s="4">
        <v>148</v>
      </c>
      <c r="H4" s="4">
        <v>16</v>
      </c>
      <c r="I4" s="4">
        <v>41.81</v>
      </c>
      <c r="J4" s="2">
        <v>1</v>
      </c>
      <c r="K4" s="7"/>
      <c r="L4" s="7"/>
      <c r="M4" s="7"/>
      <c r="N4" s="7"/>
      <c r="O4" s="7"/>
      <c r="P4" s="7"/>
      <c r="Q4" s="7"/>
      <c r="R4" s="2"/>
    </row>
    <row r="5" spans="1:18" x14ac:dyDescent="0.35">
      <c r="A5" s="4">
        <v>4</v>
      </c>
      <c r="B5" s="4">
        <v>838</v>
      </c>
      <c r="C5" s="4">
        <v>741</v>
      </c>
      <c r="D5" s="4">
        <v>162</v>
      </c>
      <c r="E5" s="4">
        <v>179</v>
      </c>
      <c r="F5" s="4">
        <v>190</v>
      </c>
      <c r="G5" s="4">
        <v>148</v>
      </c>
      <c r="H5" s="4">
        <v>19</v>
      </c>
      <c r="I5" s="4">
        <v>42.08</v>
      </c>
      <c r="J5" s="2">
        <v>1</v>
      </c>
      <c r="K5" s="17" t="s">
        <v>20</v>
      </c>
      <c r="L5" s="17"/>
      <c r="M5" s="17"/>
      <c r="N5" s="17"/>
      <c r="O5" s="17"/>
      <c r="P5" s="17"/>
      <c r="Q5" s="17"/>
      <c r="R5" s="2"/>
    </row>
    <row r="6" spans="1:18" ht="15" customHeight="1" x14ac:dyDescent="0.35">
      <c r="A6" s="4">
        <v>5</v>
      </c>
      <c r="B6" s="4">
        <v>923</v>
      </c>
      <c r="C6" s="4">
        <v>658</v>
      </c>
      <c r="D6" s="4">
        <v>154</v>
      </c>
      <c r="E6" s="4">
        <v>220</v>
      </c>
      <c r="F6" s="4">
        <v>144</v>
      </c>
      <c r="G6" s="4">
        <v>112</v>
      </c>
      <c r="H6" s="4">
        <v>10</v>
      </c>
      <c r="I6" s="4">
        <v>26.82</v>
      </c>
      <c r="J6" s="2">
        <v>1</v>
      </c>
      <c r="K6" s="17"/>
      <c r="L6" s="17"/>
      <c r="M6" s="17"/>
      <c r="N6" s="17"/>
      <c r="O6" s="17"/>
      <c r="P6" s="17"/>
      <c r="Q6" s="17"/>
      <c r="R6" s="2"/>
    </row>
    <row r="7" spans="1:18" x14ac:dyDescent="0.35">
      <c r="A7" s="4">
        <v>6</v>
      </c>
      <c r="B7" s="4">
        <v>860</v>
      </c>
      <c r="C7" s="4">
        <v>829</v>
      </c>
      <c r="D7" s="4">
        <v>147</v>
      </c>
      <c r="E7" s="4">
        <v>202</v>
      </c>
      <c r="F7" s="4">
        <v>115</v>
      </c>
      <c r="G7" s="4">
        <v>89</v>
      </c>
      <c r="H7" s="4">
        <v>9</v>
      </c>
      <c r="I7" s="4">
        <v>25.21</v>
      </c>
      <c r="J7" s="2">
        <v>1</v>
      </c>
      <c r="K7" s="17"/>
      <c r="L7" s="17"/>
      <c r="M7" s="17"/>
      <c r="N7" s="17"/>
      <c r="O7" s="17"/>
      <c r="P7" s="17"/>
      <c r="Q7" s="17"/>
      <c r="R7" s="2"/>
    </row>
    <row r="8" spans="1:18" ht="15" customHeight="1" x14ac:dyDescent="0.35">
      <c r="A8" s="4">
        <v>7</v>
      </c>
      <c r="B8" s="4">
        <v>944</v>
      </c>
      <c r="C8" s="4">
        <v>695</v>
      </c>
      <c r="D8" s="4">
        <v>152</v>
      </c>
      <c r="E8" s="4">
        <v>168</v>
      </c>
      <c r="F8" s="4">
        <v>178</v>
      </c>
      <c r="G8" s="4">
        <v>139</v>
      </c>
      <c r="H8" s="4">
        <v>18</v>
      </c>
      <c r="I8" s="4">
        <v>38.86</v>
      </c>
      <c r="J8" s="2">
        <v>1</v>
      </c>
      <c r="R8" s="2"/>
    </row>
    <row r="9" spans="1:18" x14ac:dyDescent="0.35">
      <c r="A9" s="4">
        <v>8</v>
      </c>
      <c r="B9" s="4">
        <v>750</v>
      </c>
      <c r="C9" s="4">
        <v>853</v>
      </c>
      <c r="D9" s="4">
        <v>145</v>
      </c>
      <c r="E9" s="4">
        <v>240</v>
      </c>
      <c r="F9" s="4">
        <v>227</v>
      </c>
      <c r="G9" s="4">
        <v>0</v>
      </c>
      <c r="H9" s="4">
        <v>6</v>
      </c>
      <c r="I9" s="4">
        <v>36.590000000000003</v>
      </c>
      <c r="J9" s="2">
        <v>1</v>
      </c>
      <c r="K9" s="17" t="s">
        <v>21</v>
      </c>
      <c r="L9" s="17"/>
      <c r="M9" s="17"/>
      <c r="N9" s="17"/>
      <c r="O9" s="17"/>
      <c r="P9" s="17"/>
      <c r="Q9" s="17"/>
      <c r="R9" s="2"/>
    </row>
    <row r="10" spans="1:18" ht="15" customHeight="1" x14ac:dyDescent="0.35">
      <c r="A10" s="4">
        <v>9</v>
      </c>
      <c r="B10" s="4">
        <v>785</v>
      </c>
      <c r="C10" s="4">
        <v>892</v>
      </c>
      <c r="D10" s="4">
        <v>152</v>
      </c>
      <c r="E10" s="4">
        <v>204</v>
      </c>
      <c r="F10" s="4">
        <v>237</v>
      </c>
      <c r="G10" s="4">
        <v>0</v>
      </c>
      <c r="H10" s="4">
        <v>6</v>
      </c>
      <c r="I10" s="4">
        <v>32.71</v>
      </c>
      <c r="J10" s="2">
        <v>1</v>
      </c>
      <c r="K10" s="17"/>
      <c r="L10" s="17"/>
      <c r="M10" s="17"/>
      <c r="N10" s="17"/>
      <c r="O10" s="17"/>
      <c r="P10" s="17"/>
      <c r="Q10" s="17"/>
      <c r="R10" s="2"/>
    </row>
    <row r="11" spans="1:18" x14ac:dyDescent="0.35">
      <c r="A11" s="4">
        <v>10</v>
      </c>
      <c r="B11" s="4">
        <v>895</v>
      </c>
      <c r="C11" s="4">
        <v>722</v>
      </c>
      <c r="D11" s="4">
        <v>304</v>
      </c>
      <c r="E11" s="4">
        <v>214</v>
      </c>
      <c r="F11" s="4">
        <v>140</v>
      </c>
      <c r="G11" s="4">
        <v>0</v>
      </c>
      <c r="H11" s="4">
        <v>6</v>
      </c>
      <c r="I11" s="4">
        <v>38.46</v>
      </c>
      <c r="J11" s="2">
        <v>1</v>
      </c>
      <c r="K11" s="17"/>
      <c r="L11" s="17"/>
      <c r="M11" s="17"/>
      <c r="N11" s="17"/>
      <c r="O11" s="17"/>
      <c r="P11" s="17"/>
      <c r="Q11" s="17"/>
      <c r="R11" s="2"/>
    </row>
    <row r="12" spans="1:18" x14ac:dyDescent="0.35">
      <c r="A12" s="4">
        <v>11</v>
      </c>
      <c r="B12" s="4">
        <v>751</v>
      </c>
      <c r="C12" s="4">
        <v>883</v>
      </c>
      <c r="D12" s="4">
        <v>145</v>
      </c>
      <c r="E12" s="4">
        <v>208</v>
      </c>
      <c r="F12" s="4">
        <v>136</v>
      </c>
      <c r="G12" s="4">
        <v>106</v>
      </c>
      <c r="H12" s="4">
        <v>10</v>
      </c>
      <c r="I12" s="4">
        <v>26.02</v>
      </c>
      <c r="J12" s="2">
        <v>1</v>
      </c>
      <c r="K12" s="17"/>
      <c r="L12" s="17"/>
      <c r="M12" s="17"/>
      <c r="N12" s="17"/>
      <c r="O12" s="17"/>
      <c r="P12" s="17"/>
      <c r="Q12" s="17"/>
      <c r="R12" s="2"/>
    </row>
    <row r="13" spans="1:18" x14ac:dyDescent="0.35">
      <c r="A13" s="4">
        <v>12</v>
      </c>
      <c r="B13" s="4">
        <v>768</v>
      </c>
      <c r="C13" s="4">
        <v>902</v>
      </c>
      <c r="D13" s="4">
        <v>148</v>
      </c>
      <c r="E13" s="4">
        <v>193</v>
      </c>
      <c r="F13" s="4">
        <v>139</v>
      </c>
      <c r="G13" s="4">
        <v>109</v>
      </c>
      <c r="H13" s="4">
        <v>7</v>
      </c>
      <c r="I13" s="4">
        <v>28.03</v>
      </c>
      <c r="J13" s="2">
        <v>1</v>
      </c>
      <c r="K13" s="17"/>
      <c r="L13" s="17"/>
      <c r="M13" s="17"/>
      <c r="N13" s="17"/>
      <c r="O13" s="17"/>
      <c r="P13" s="17"/>
      <c r="Q13" s="17"/>
      <c r="R13" s="2"/>
    </row>
    <row r="14" spans="1:18" x14ac:dyDescent="0.35">
      <c r="A14" s="4">
        <v>13</v>
      </c>
      <c r="B14" s="4">
        <v>735</v>
      </c>
      <c r="C14" s="4">
        <v>836</v>
      </c>
      <c r="D14" s="4">
        <v>142</v>
      </c>
      <c r="E14" s="4">
        <v>215</v>
      </c>
      <c r="F14" s="4">
        <v>167</v>
      </c>
      <c r="G14" s="4">
        <v>130</v>
      </c>
      <c r="H14" s="4">
        <v>6</v>
      </c>
      <c r="I14" s="4">
        <v>31.37</v>
      </c>
      <c r="J14" s="2">
        <v>1</v>
      </c>
      <c r="K14" s="7"/>
      <c r="L14" s="7"/>
      <c r="M14" s="7"/>
      <c r="N14" s="7"/>
      <c r="O14" s="7"/>
      <c r="P14" s="7"/>
      <c r="Q14" s="7"/>
      <c r="R14" s="2"/>
    </row>
    <row r="15" spans="1:18" x14ac:dyDescent="0.35">
      <c r="A15" s="4">
        <v>14</v>
      </c>
      <c r="B15" s="4">
        <v>959</v>
      </c>
      <c r="C15" s="4">
        <v>691</v>
      </c>
      <c r="D15" s="4">
        <v>354</v>
      </c>
      <c r="E15" s="4">
        <v>234</v>
      </c>
      <c r="F15" s="4">
        <v>0</v>
      </c>
      <c r="G15" s="4">
        <v>0</v>
      </c>
      <c r="H15" s="4">
        <v>6</v>
      </c>
      <c r="I15" s="4">
        <v>33.909999999999997</v>
      </c>
      <c r="J15" s="2">
        <v>1</v>
      </c>
      <c r="K15" s="17" t="s">
        <v>22</v>
      </c>
      <c r="L15" s="17"/>
      <c r="M15" s="17"/>
      <c r="N15" s="17"/>
      <c r="O15" s="17"/>
      <c r="P15" s="17"/>
      <c r="Q15" s="17"/>
      <c r="R15" s="2"/>
    </row>
    <row r="16" spans="1:18" ht="15" customHeight="1" x14ac:dyDescent="0.35">
      <c r="A16" s="4">
        <v>15</v>
      </c>
      <c r="B16" s="4">
        <v>1013</v>
      </c>
      <c r="C16" s="4">
        <v>730</v>
      </c>
      <c r="D16" s="4">
        <v>374</v>
      </c>
      <c r="E16" s="4">
        <v>190</v>
      </c>
      <c r="F16" s="4">
        <v>0</v>
      </c>
      <c r="G16" s="4">
        <v>0</v>
      </c>
      <c r="H16" s="4">
        <v>7</v>
      </c>
      <c r="I16" s="4">
        <v>32.44</v>
      </c>
      <c r="J16" s="2">
        <v>1</v>
      </c>
      <c r="K16" s="17"/>
      <c r="L16" s="17"/>
      <c r="M16" s="17"/>
      <c r="N16" s="17"/>
      <c r="O16" s="17"/>
      <c r="P16" s="17"/>
      <c r="Q16" s="17"/>
      <c r="R16" s="2"/>
    </row>
    <row r="17" spans="1:18" ht="15" customHeight="1" x14ac:dyDescent="0.35">
      <c r="A17" s="4">
        <v>16</v>
      </c>
      <c r="B17" s="4">
        <v>953</v>
      </c>
      <c r="C17" s="4">
        <v>720</v>
      </c>
      <c r="D17" s="4">
        <v>159</v>
      </c>
      <c r="E17" s="4">
        <v>175</v>
      </c>
      <c r="F17" s="4">
        <v>149</v>
      </c>
      <c r="G17" s="4">
        <v>116</v>
      </c>
      <c r="H17" s="4">
        <v>15</v>
      </c>
      <c r="I17" s="4">
        <v>34.049999999999997</v>
      </c>
      <c r="J17" s="2">
        <v>1</v>
      </c>
      <c r="K17" s="17"/>
      <c r="L17" s="17"/>
      <c r="M17" s="17"/>
      <c r="N17" s="17"/>
      <c r="O17" s="17"/>
      <c r="P17" s="17"/>
      <c r="Q17" s="17"/>
    </row>
    <row r="18" spans="1:18" x14ac:dyDescent="0.35">
      <c r="A18" s="4">
        <v>17</v>
      </c>
      <c r="B18" s="4">
        <v>1002</v>
      </c>
      <c r="C18" s="4">
        <v>684</v>
      </c>
      <c r="D18" s="4">
        <v>153</v>
      </c>
      <c r="E18" s="4">
        <v>200</v>
      </c>
      <c r="F18" s="4">
        <v>239</v>
      </c>
      <c r="G18" s="4">
        <v>0</v>
      </c>
      <c r="H18" s="4">
        <v>6</v>
      </c>
      <c r="I18" s="4">
        <v>28.29</v>
      </c>
      <c r="J18" s="2">
        <v>1</v>
      </c>
      <c r="K18" s="17"/>
      <c r="L18" s="17"/>
      <c r="M18" s="17"/>
      <c r="N18" s="17"/>
      <c r="O18" s="17"/>
      <c r="P18" s="17"/>
      <c r="Q18" s="17"/>
    </row>
    <row r="19" spans="1:18" x14ac:dyDescent="0.35">
      <c r="A19" s="4">
        <v>18</v>
      </c>
      <c r="B19" s="4">
        <v>750</v>
      </c>
      <c r="C19" s="4">
        <v>766</v>
      </c>
      <c r="D19" s="4">
        <v>295</v>
      </c>
      <c r="E19" s="4">
        <v>206</v>
      </c>
      <c r="F19" s="4">
        <v>136</v>
      </c>
      <c r="G19" s="4">
        <v>106</v>
      </c>
      <c r="H19" s="4">
        <v>11</v>
      </c>
      <c r="I19" s="4">
        <v>41.01</v>
      </c>
      <c r="J19" s="2">
        <v>1</v>
      </c>
      <c r="K19" s="17"/>
      <c r="L19" s="17"/>
      <c r="M19" s="17"/>
      <c r="N19" s="17"/>
      <c r="O19" s="17"/>
      <c r="P19" s="17"/>
      <c r="Q19" s="17"/>
      <c r="R19" s="2"/>
    </row>
    <row r="20" spans="1:18" x14ac:dyDescent="0.35">
      <c r="A20" s="4">
        <v>19</v>
      </c>
      <c r="B20" s="4">
        <v>914</v>
      </c>
      <c r="C20" s="4">
        <v>804</v>
      </c>
      <c r="D20" s="4">
        <v>310</v>
      </c>
      <c r="E20" s="4">
        <v>168</v>
      </c>
      <c r="F20" s="4">
        <v>143</v>
      </c>
      <c r="G20" s="4">
        <v>0</v>
      </c>
      <c r="H20" s="4">
        <v>10</v>
      </c>
      <c r="I20" s="4">
        <v>49.3</v>
      </c>
      <c r="J20" s="2">
        <v>1</v>
      </c>
      <c r="K20" s="7"/>
      <c r="L20" s="7"/>
      <c r="M20" s="7"/>
      <c r="N20" s="7"/>
      <c r="O20" s="7"/>
      <c r="P20" s="7"/>
      <c r="Q20" s="7"/>
      <c r="R20" s="2"/>
    </row>
    <row r="21" spans="1:18" x14ac:dyDescent="0.35">
      <c r="A21" s="4">
        <v>20</v>
      </c>
      <c r="B21" s="4">
        <v>932</v>
      </c>
      <c r="C21" s="4">
        <v>685</v>
      </c>
      <c r="D21" s="4">
        <v>296</v>
      </c>
      <c r="E21" s="4">
        <v>219</v>
      </c>
      <c r="F21" s="4">
        <v>0</v>
      </c>
      <c r="G21" s="4">
        <v>97</v>
      </c>
      <c r="H21" s="4">
        <v>9</v>
      </c>
      <c r="I21" s="4">
        <v>29.23</v>
      </c>
      <c r="J21" s="2">
        <v>1</v>
      </c>
      <c r="K21" s="17" t="s">
        <v>23</v>
      </c>
      <c r="L21" s="17"/>
      <c r="M21" s="17"/>
      <c r="N21" s="17"/>
      <c r="O21" s="17"/>
      <c r="P21" s="17"/>
      <c r="Q21" s="17"/>
      <c r="R21" s="2"/>
    </row>
    <row r="22" spans="1:18" x14ac:dyDescent="0.35">
      <c r="A22" s="4">
        <v>21</v>
      </c>
      <c r="B22" s="4">
        <v>959</v>
      </c>
      <c r="C22" s="4">
        <v>705</v>
      </c>
      <c r="D22" s="4">
        <v>305</v>
      </c>
      <c r="E22" s="4">
        <v>196</v>
      </c>
      <c r="F22" s="4">
        <v>0</v>
      </c>
      <c r="G22" s="4">
        <v>100</v>
      </c>
      <c r="H22" s="4">
        <v>10</v>
      </c>
      <c r="I22" s="4">
        <v>29.77</v>
      </c>
      <c r="J22" s="2">
        <v>1</v>
      </c>
      <c r="K22" s="17"/>
      <c r="L22" s="17"/>
      <c r="M22" s="17"/>
      <c r="N22" s="17"/>
      <c r="O22" s="17"/>
      <c r="P22" s="17"/>
      <c r="Q22" s="17"/>
      <c r="R22" s="2"/>
    </row>
    <row r="23" spans="1:18" x14ac:dyDescent="0.35">
      <c r="A23" s="4">
        <v>22</v>
      </c>
      <c r="B23" s="4">
        <v>787</v>
      </c>
      <c r="C23" s="4">
        <v>804</v>
      </c>
      <c r="D23" s="4">
        <v>310</v>
      </c>
      <c r="E23" s="4">
        <v>218</v>
      </c>
      <c r="F23" s="4">
        <v>143</v>
      </c>
      <c r="G23" s="4">
        <v>0</v>
      </c>
      <c r="H23" s="4">
        <v>10</v>
      </c>
      <c r="I23" s="4">
        <v>36.19</v>
      </c>
      <c r="J23" s="2">
        <v>1</v>
      </c>
      <c r="K23" s="17"/>
      <c r="L23" s="17"/>
      <c r="M23" s="17"/>
      <c r="N23" s="17"/>
      <c r="O23" s="17"/>
      <c r="P23" s="17"/>
      <c r="Q23" s="17"/>
      <c r="R23" s="2"/>
    </row>
    <row r="24" spans="1:18" x14ac:dyDescent="0.35">
      <c r="A24" s="4">
        <v>23</v>
      </c>
      <c r="B24" s="4">
        <v>972</v>
      </c>
      <c r="C24" s="4">
        <v>757</v>
      </c>
      <c r="D24" s="4">
        <v>148</v>
      </c>
      <c r="E24" s="4">
        <v>183</v>
      </c>
      <c r="F24" s="4">
        <v>0</v>
      </c>
      <c r="G24" s="4">
        <v>180</v>
      </c>
      <c r="H24" s="4">
        <v>11</v>
      </c>
      <c r="I24" s="4">
        <v>18.52</v>
      </c>
      <c r="J24" s="2">
        <v>1</v>
      </c>
      <c r="K24" s="17"/>
      <c r="L24" s="17"/>
      <c r="M24" s="17"/>
      <c r="N24" s="17"/>
      <c r="O24" s="17"/>
      <c r="P24" s="17"/>
      <c r="Q24" s="17"/>
      <c r="R24" s="2"/>
    </row>
    <row r="25" spans="1:18" x14ac:dyDescent="0.35">
      <c r="A25" s="4">
        <v>24</v>
      </c>
      <c r="B25" s="4">
        <v>961</v>
      </c>
      <c r="C25" s="4">
        <v>749</v>
      </c>
      <c r="D25" s="4">
        <v>146</v>
      </c>
      <c r="E25" s="4">
        <v>192</v>
      </c>
      <c r="F25" s="4">
        <v>0</v>
      </c>
      <c r="G25" s="4">
        <v>178</v>
      </c>
      <c r="H25" s="4">
        <v>11</v>
      </c>
      <c r="I25" s="4">
        <v>17.190000000000001</v>
      </c>
      <c r="J25" s="2">
        <v>1</v>
      </c>
      <c r="K25" s="7"/>
      <c r="L25" s="7"/>
      <c r="M25" s="7"/>
      <c r="N25" s="7"/>
      <c r="O25" s="7"/>
      <c r="P25" s="7"/>
      <c r="Q25" s="7"/>
      <c r="R25" s="2"/>
    </row>
    <row r="26" spans="1:18" x14ac:dyDescent="0.35">
      <c r="A26" s="4">
        <v>25</v>
      </c>
      <c r="B26" s="4">
        <v>883</v>
      </c>
      <c r="C26" s="4">
        <v>785</v>
      </c>
      <c r="D26" s="4">
        <v>142</v>
      </c>
      <c r="E26" s="4">
        <v>174</v>
      </c>
      <c r="F26" s="4">
        <v>167</v>
      </c>
      <c r="G26" s="4">
        <v>130</v>
      </c>
      <c r="H26" s="4">
        <v>11</v>
      </c>
      <c r="I26" s="4">
        <v>36.72</v>
      </c>
      <c r="J26" s="2">
        <v>1</v>
      </c>
      <c r="K26" s="17" t="s">
        <v>24</v>
      </c>
      <c r="L26" s="17"/>
      <c r="M26" s="17"/>
      <c r="N26" s="17"/>
      <c r="O26" s="17"/>
      <c r="P26" s="17"/>
      <c r="Q26" s="17"/>
      <c r="R26" s="2"/>
    </row>
    <row r="27" spans="1:18" x14ac:dyDescent="0.35">
      <c r="A27" s="4">
        <v>26</v>
      </c>
      <c r="B27" s="4">
        <v>871</v>
      </c>
      <c r="C27" s="4">
        <v>775</v>
      </c>
      <c r="D27" s="4">
        <v>140</v>
      </c>
      <c r="E27" s="4">
        <v>183</v>
      </c>
      <c r="F27" s="4">
        <v>164</v>
      </c>
      <c r="G27" s="4">
        <v>128</v>
      </c>
      <c r="H27" s="4">
        <v>12</v>
      </c>
      <c r="I27" s="4">
        <v>33.380000000000003</v>
      </c>
      <c r="J27" s="2">
        <v>1</v>
      </c>
      <c r="K27" s="17"/>
      <c r="L27" s="17"/>
      <c r="M27" s="17"/>
      <c r="N27" s="17"/>
      <c r="O27" s="17"/>
      <c r="P27" s="17"/>
      <c r="Q27" s="17"/>
      <c r="R27" s="2"/>
    </row>
    <row r="28" spans="1:18" x14ac:dyDescent="0.35">
      <c r="A28" s="4">
        <v>27</v>
      </c>
      <c r="B28" s="4">
        <v>783</v>
      </c>
      <c r="C28" s="4">
        <v>686</v>
      </c>
      <c r="D28" s="4">
        <v>308</v>
      </c>
      <c r="E28" s="4">
        <v>217</v>
      </c>
      <c r="F28" s="4">
        <v>142</v>
      </c>
      <c r="G28" s="4">
        <v>111</v>
      </c>
      <c r="H28" s="4">
        <v>10</v>
      </c>
      <c r="I28" s="4">
        <v>42.08</v>
      </c>
      <c r="J28" s="2">
        <v>1</v>
      </c>
      <c r="K28" s="17"/>
      <c r="L28" s="17"/>
      <c r="M28" s="17"/>
      <c r="N28" s="17"/>
      <c r="O28" s="17"/>
      <c r="P28" s="17"/>
      <c r="Q28" s="17"/>
      <c r="R28" s="2"/>
    </row>
    <row r="29" spans="1:18" ht="15" customHeight="1" x14ac:dyDescent="0.35">
      <c r="A29" s="4">
        <v>28</v>
      </c>
      <c r="B29" s="4">
        <v>871</v>
      </c>
      <c r="C29" s="4">
        <v>650</v>
      </c>
      <c r="D29" s="4">
        <v>295</v>
      </c>
      <c r="E29" s="4">
        <v>208</v>
      </c>
      <c r="F29" s="4">
        <v>136</v>
      </c>
      <c r="G29" s="4">
        <v>106</v>
      </c>
      <c r="H29" s="4">
        <v>6</v>
      </c>
      <c r="I29" s="4">
        <v>39.4</v>
      </c>
      <c r="J29" s="2">
        <v>1</v>
      </c>
      <c r="R29" s="2"/>
    </row>
    <row r="30" spans="1:18" x14ac:dyDescent="0.35">
      <c r="A30" s="4">
        <v>29</v>
      </c>
      <c r="B30" s="4">
        <v>878</v>
      </c>
      <c r="C30" s="4">
        <v>655</v>
      </c>
      <c r="D30" s="4">
        <v>298</v>
      </c>
      <c r="E30" s="4">
        <v>201</v>
      </c>
      <c r="F30" s="4">
        <v>137</v>
      </c>
      <c r="G30" s="4">
        <v>107</v>
      </c>
      <c r="H30" s="4">
        <v>6</v>
      </c>
      <c r="I30" s="4">
        <v>41.27</v>
      </c>
      <c r="J30" s="2">
        <v>1</v>
      </c>
      <c r="K30" s="7"/>
      <c r="L30" s="7"/>
      <c r="M30" s="7"/>
      <c r="N30" s="7"/>
      <c r="O30" s="7"/>
      <c r="P30" s="7"/>
      <c r="Q30" s="7"/>
      <c r="R30" s="2"/>
    </row>
    <row r="31" spans="1:18" x14ac:dyDescent="0.35">
      <c r="A31" s="4">
        <v>30</v>
      </c>
      <c r="B31" s="4">
        <v>851</v>
      </c>
      <c r="C31" s="4">
        <v>757</v>
      </c>
      <c r="D31" s="4">
        <v>314</v>
      </c>
      <c r="E31" s="4">
        <v>207</v>
      </c>
      <c r="F31" s="4">
        <v>161</v>
      </c>
      <c r="G31" s="4">
        <v>0</v>
      </c>
      <c r="H31" s="4">
        <v>6</v>
      </c>
      <c r="I31" s="4">
        <v>41.14</v>
      </c>
      <c r="J31" s="2">
        <v>1</v>
      </c>
      <c r="R31" s="2"/>
    </row>
    <row r="32" spans="1:18" x14ac:dyDescent="0.35">
      <c r="A32" s="4">
        <v>31</v>
      </c>
      <c r="B32" s="4">
        <v>870</v>
      </c>
      <c r="C32" s="4">
        <v>774</v>
      </c>
      <c r="D32" s="4">
        <v>321</v>
      </c>
      <c r="E32" s="4">
        <v>190</v>
      </c>
      <c r="F32" s="4">
        <v>164</v>
      </c>
      <c r="G32" s="4">
        <v>0</v>
      </c>
      <c r="H32" s="4">
        <v>5</v>
      </c>
      <c r="I32" s="4">
        <v>45.82</v>
      </c>
      <c r="J32" s="2">
        <v>1</v>
      </c>
      <c r="R32" s="2"/>
    </row>
    <row r="33" spans="1:18" x14ac:dyDescent="0.35">
      <c r="A33" s="4">
        <v>32</v>
      </c>
      <c r="B33" s="4">
        <v>785</v>
      </c>
      <c r="C33" s="4">
        <v>721</v>
      </c>
      <c r="D33" s="4">
        <v>349</v>
      </c>
      <c r="E33" s="4">
        <v>230</v>
      </c>
      <c r="F33" s="4">
        <v>178</v>
      </c>
      <c r="G33" s="4">
        <v>0</v>
      </c>
      <c r="H33" s="4">
        <v>6</v>
      </c>
      <c r="I33" s="4">
        <v>43.95</v>
      </c>
      <c r="J33" s="2">
        <v>1</v>
      </c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4">
        <v>33</v>
      </c>
      <c r="B34" s="4">
        <v>824</v>
      </c>
      <c r="C34" s="4">
        <v>757</v>
      </c>
      <c r="D34" s="4">
        <v>366</v>
      </c>
      <c r="E34" s="4">
        <v>191</v>
      </c>
      <c r="F34" s="4">
        <v>187</v>
      </c>
      <c r="G34" s="4">
        <v>0</v>
      </c>
      <c r="H34" s="4">
        <v>7</v>
      </c>
      <c r="I34" s="4">
        <v>52.65</v>
      </c>
      <c r="J34" s="2">
        <v>1</v>
      </c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4">
        <v>34</v>
      </c>
      <c r="B35" s="4">
        <v>759</v>
      </c>
      <c r="C35" s="4">
        <v>827</v>
      </c>
      <c r="D35" s="4">
        <v>274</v>
      </c>
      <c r="E35" s="4">
        <v>202</v>
      </c>
      <c r="F35" s="4">
        <v>115</v>
      </c>
      <c r="G35" s="4">
        <v>89</v>
      </c>
      <c r="H35" s="4">
        <v>9</v>
      </c>
      <c r="I35" s="4">
        <v>35.520000000000003</v>
      </c>
      <c r="J35" s="2">
        <v>1</v>
      </c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4">
        <v>35</v>
      </c>
      <c r="B36" s="4">
        <v>708</v>
      </c>
      <c r="C36" s="4">
        <v>757</v>
      </c>
      <c r="D36" s="4">
        <v>137</v>
      </c>
      <c r="E36" s="4">
        <v>226</v>
      </c>
      <c r="F36" s="4">
        <v>214</v>
      </c>
      <c r="G36" s="4">
        <v>167</v>
      </c>
      <c r="H36" s="4">
        <v>6</v>
      </c>
      <c r="I36" s="4">
        <v>34.450000000000003</v>
      </c>
      <c r="J36" s="2">
        <v>1</v>
      </c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4">
        <v>36</v>
      </c>
      <c r="B37" s="4">
        <v>810</v>
      </c>
      <c r="C37" s="4">
        <v>790</v>
      </c>
      <c r="D37" s="4">
        <v>275</v>
      </c>
      <c r="E37" s="4">
        <v>184</v>
      </c>
      <c r="F37" s="4">
        <v>127</v>
      </c>
      <c r="G37" s="4">
        <v>99</v>
      </c>
      <c r="H37" s="4">
        <v>13</v>
      </c>
      <c r="I37" s="4">
        <v>43.54</v>
      </c>
      <c r="J37" s="2">
        <v>1</v>
      </c>
      <c r="K37" s="2"/>
      <c r="L37" s="2"/>
      <c r="M37" s="2"/>
      <c r="N37" s="2"/>
      <c r="O37" s="2"/>
      <c r="P37" s="2"/>
      <c r="Q37" s="2"/>
      <c r="R37" s="2"/>
    </row>
    <row r="38" spans="1:18" x14ac:dyDescent="0.35">
      <c r="A38" s="4">
        <v>37</v>
      </c>
      <c r="B38" s="4">
        <v>835</v>
      </c>
      <c r="C38" s="4">
        <v>821</v>
      </c>
      <c r="D38" s="4">
        <v>252</v>
      </c>
      <c r="E38" s="4">
        <v>194</v>
      </c>
      <c r="F38" s="4">
        <v>97</v>
      </c>
      <c r="G38" s="4">
        <v>76</v>
      </c>
      <c r="H38" s="4">
        <v>8</v>
      </c>
      <c r="I38" s="4">
        <v>33.11</v>
      </c>
      <c r="J38" s="2">
        <v>1</v>
      </c>
      <c r="K38" s="7"/>
      <c r="L38" s="7"/>
      <c r="M38" s="7"/>
      <c r="N38" s="7"/>
      <c r="O38" s="7"/>
      <c r="P38" s="7"/>
      <c r="Q38" s="7"/>
      <c r="R38" s="2"/>
    </row>
    <row r="39" spans="1:18" x14ac:dyDescent="0.35">
      <c r="A39" s="4">
        <v>38</v>
      </c>
      <c r="B39" s="4">
        <v>1023</v>
      </c>
      <c r="C39" s="4">
        <v>729</v>
      </c>
      <c r="D39" s="4">
        <v>165</v>
      </c>
      <c r="E39" s="4">
        <v>182</v>
      </c>
      <c r="F39" s="4">
        <v>0</v>
      </c>
      <c r="G39" s="4">
        <v>150</v>
      </c>
      <c r="H39" s="4">
        <v>12</v>
      </c>
      <c r="I39" s="4">
        <v>18.260000000000002</v>
      </c>
      <c r="J39" s="2">
        <v>1</v>
      </c>
      <c r="K39" s="7"/>
      <c r="L39" s="7"/>
      <c r="M39" s="7"/>
      <c r="N39" s="7"/>
      <c r="O39" s="7"/>
      <c r="P39" s="7"/>
      <c r="Q39" s="7"/>
      <c r="R39" s="2"/>
    </row>
    <row r="40" spans="1:18" x14ac:dyDescent="0.35">
      <c r="A40" s="4">
        <v>39</v>
      </c>
      <c r="B40" s="4">
        <v>1035</v>
      </c>
      <c r="C40" s="4">
        <v>706</v>
      </c>
      <c r="D40" s="4">
        <v>158</v>
      </c>
      <c r="E40" s="4">
        <v>174</v>
      </c>
      <c r="F40" s="4">
        <v>246</v>
      </c>
      <c r="G40" s="4">
        <v>0</v>
      </c>
      <c r="H40" s="4">
        <v>7</v>
      </c>
      <c r="I40" s="4">
        <v>34.99</v>
      </c>
      <c r="J40" s="2">
        <v>1</v>
      </c>
      <c r="K40" s="7"/>
      <c r="L40" s="7"/>
      <c r="M40" s="7"/>
      <c r="N40" s="7"/>
      <c r="O40" s="7"/>
      <c r="P40" s="7"/>
      <c r="Q40" s="7"/>
      <c r="R40" s="2"/>
    </row>
    <row r="41" spans="1:18" x14ac:dyDescent="0.35">
      <c r="A41" s="4">
        <v>40</v>
      </c>
      <c r="B41" s="4">
        <v>1022</v>
      </c>
      <c r="C41" s="4">
        <v>698</v>
      </c>
      <c r="D41" s="4">
        <v>156</v>
      </c>
      <c r="E41" s="4">
        <v>180</v>
      </c>
      <c r="F41" s="4">
        <v>243</v>
      </c>
      <c r="G41" s="4">
        <v>0</v>
      </c>
      <c r="H41" s="4">
        <v>11</v>
      </c>
      <c r="I41" s="4">
        <v>33.78</v>
      </c>
      <c r="J41" s="2">
        <v>1</v>
      </c>
      <c r="K41" s="7"/>
      <c r="L41" s="7"/>
      <c r="M41" s="7"/>
      <c r="N41" s="7"/>
      <c r="O41" s="7"/>
      <c r="P41" s="7"/>
      <c r="Q41" s="7"/>
      <c r="R41" s="2"/>
    </row>
    <row r="42" spans="1:18" x14ac:dyDescent="0.35">
      <c r="A42" s="4">
        <v>41</v>
      </c>
      <c r="B42" s="4">
        <v>752</v>
      </c>
      <c r="C42" s="4">
        <v>715</v>
      </c>
      <c r="D42" s="4">
        <v>145</v>
      </c>
      <c r="E42" s="4">
        <v>209</v>
      </c>
      <c r="F42" s="4">
        <v>227</v>
      </c>
      <c r="G42" s="4">
        <v>177</v>
      </c>
      <c r="H42" s="4">
        <v>11</v>
      </c>
      <c r="I42" s="4">
        <v>35.659999999999997</v>
      </c>
      <c r="J42" s="2">
        <v>1</v>
      </c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4">
        <v>42</v>
      </c>
      <c r="B43" s="4">
        <v>797</v>
      </c>
      <c r="C43" s="4">
        <v>683</v>
      </c>
      <c r="D43" s="4">
        <v>154</v>
      </c>
      <c r="E43" s="4">
        <v>234</v>
      </c>
      <c r="F43" s="4">
        <v>181</v>
      </c>
      <c r="G43" s="4">
        <v>141</v>
      </c>
      <c r="H43" s="4">
        <v>11</v>
      </c>
      <c r="I43" s="4">
        <v>33.51</v>
      </c>
      <c r="J43" s="2">
        <v>1</v>
      </c>
      <c r="K43" s="2"/>
      <c r="L43" s="2"/>
      <c r="M43" s="2"/>
      <c r="N43" s="2"/>
      <c r="O43" s="2"/>
      <c r="P43" s="2"/>
      <c r="Q43" s="2"/>
      <c r="R43" s="2"/>
    </row>
    <row r="44" spans="1:18" x14ac:dyDescent="0.35">
      <c r="A44" s="4">
        <v>43</v>
      </c>
      <c r="B44" s="4">
        <v>829</v>
      </c>
      <c r="C44" s="4">
        <v>710</v>
      </c>
      <c r="D44" s="4">
        <v>160</v>
      </c>
      <c r="E44" s="4">
        <v>203</v>
      </c>
      <c r="F44" s="4">
        <v>188</v>
      </c>
      <c r="G44" s="4">
        <v>146</v>
      </c>
      <c r="H44" s="4">
        <v>11</v>
      </c>
      <c r="I44" s="4">
        <v>33.51</v>
      </c>
      <c r="J44" s="2">
        <v>1</v>
      </c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4">
        <v>44</v>
      </c>
      <c r="B45" s="4">
        <v>859</v>
      </c>
      <c r="C45" s="4">
        <v>797</v>
      </c>
      <c r="D45" s="4">
        <v>291</v>
      </c>
      <c r="E45" s="4">
        <v>205</v>
      </c>
      <c r="F45" s="4">
        <v>0</v>
      </c>
      <c r="G45" s="4">
        <v>105</v>
      </c>
      <c r="H45" s="4">
        <v>6</v>
      </c>
      <c r="I45" s="4">
        <v>27.62</v>
      </c>
      <c r="J45" s="2">
        <v>1</v>
      </c>
      <c r="K45" s="2"/>
      <c r="L45" s="2"/>
      <c r="M45" s="2"/>
      <c r="N45" s="2"/>
      <c r="O45" s="2"/>
      <c r="P45" s="2"/>
      <c r="Q45" s="2"/>
      <c r="R45" s="2"/>
    </row>
    <row r="46" spans="1:18" x14ac:dyDescent="0.35">
      <c r="A46" s="4">
        <v>45</v>
      </c>
      <c r="B46" s="4">
        <v>879</v>
      </c>
      <c r="C46" s="4">
        <v>815</v>
      </c>
      <c r="D46" s="4">
        <v>298</v>
      </c>
      <c r="E46" s="4">
        <v>186</v>
      </c>
      <c r="F46" s="4">
        <v>0</v>
      </c>
      <c r="G46" s="4">
        <v>107</v>
      </c>
      <c r="H46" s="4">
        <v>6</v>
      </c>
      <c r="I46" s="4">
        <v>30.97</v>
      </c>
      <c r="J46" s="2">
        <v>1</v>
      </c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4">
        <v>46</v>
      </c>
      <c r="B47" s="4">
        <v>861</v>
      </c>
      <c r="C47" s="4">
        <v>737</v>
      </c>
      <c r="D47" s="4">
        <v>318</v>
      </c>
      <c r="E47" s="4">
        <v>210</v>
      </c>
      <c r="F47" s="4">
        <v>0</v>
      </c>
      <c r="G47" s="4">
        <v>126</v>
      </c>
      <c r="H47" s="4">
        <v>6</v>
      </c>
      <c r="I47" s="4">
        <v>31.77</v>
      </c>
      <c r="J47" s="2">
        <v>1</v>
      </c>
      <c r="K47" s="2"/>
      <c r="L47" s="2"/>
      <c r="M47" s="2"/>
      <c r="N47" s="2"/>
      <c r="O47" s="2"/>
      <c r="P47" s="2"/>
      <c r="Q47" s="2"/>
      <c r="R47" s="2"/>
    </row>
    <row r="48" spans="1:18" x14ac:dyDescent="0.35">
      <c r="A48" s="4">
        <v>47</v>
      </c>
      <c r="B48" s="4">
        <v>883</v>
      </c>
      <c r="C48" s="4">
        <v>679</v>
      </c>
      <c r="D48" s="4">
        <v>280</v>
      </c>
      <c r="E48" s="4">
        <v>207</v>
      </c>
      <c r="F48" s="4">
        <v>118</v>
      </c>
      <c r="G48" s="4">
        <v>92</v>
      </c>
      <c r="H48" s="4">
        <v>9</v>
      </c>
      <c r="I48" s="4">
        <v>37.39</v>
      </c>
      <c r="J48" s="2">
        <v>1</v>
      </c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4">
        <v>48</v>
      </c>
      <c r="B49" s="4">
        <v>904</v>
      </c>
      <c r="C49" s="4">
        <v>696</v>
      </c>
      <c r="D49" s="4">
        <v>287</v>
      </c>
      <c r="E49" s="4">
        <v>188</v>
      </c>
      <c r="F49" s="4">
        <v>121</v>
      </c>
      <c r="G49" s="4">
        <v>94</v>
      </c>
      <c r="H49" s="4">
        <v>9</v>
      </c>
      <c r="I49" s="4">
        <v>43.01</v>
      </c>
      <c r="J49" s="2">
        <v>1</v>
      </c>
      <c r="K49" s="2"/>
      <c r="L49" s="2"/>
      <c r="M49" s="2"/>
      <c r="N49" s="2"/>
      <c r="O49" s="2"/>
      <c r="P49" s="2"/>
      <c r="Q49" s="2"/>
      <c r="R49" s="2"/>
    </row>
    <row r="50" spans="1:18" x14ac:dyDescent="0.35">
      <c r="A50" s="4">
        <v>49</v>
      </c>
      <c r="B50" s="4">
        <v>900</v>
      </c>
      <c r="C50" s="4">
        <v>806</v>
      </c>
      <c r="D50" s="4">
        <v>332</v>
      </c>
      <c r="E50" s="4">
        <v>160</v>
      </c>
      <c r="F50" s="4">
        <v>170</v>
      </c>
      <c r="G50" s="4">
        <v>0</v>
      </c>
      <c r="H50" s="4">
        <v>6</v>
      </c>
      <c r="I50" s="4">
        <v>58.53</v>
      </c>
      <c r="J50" s="2">
        <v>1</v>
      </c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4">
        <v>50</v>
      </c>
      <c r="B51" s="4">
        <v>884</v>
      </c>
      <c r="C51" s="4">
        <v>792</v>
      </c>
      <c r="D51" s="4">
        <v>326</v>
      </c>
      <c r="E51" s="4">
        <v>174</v>
      </c>
      <c r="F51" s="4">
        <v>167</v>
      </c>
      <c r="G51" s="4">
        <v>0</v>
      </c>
      <c r="H51" s="4">
        <v>6</v>
      </c>
      <c r="I51" s="4">
        <v>52.65</v>
      </c>
      <c r="J51" s="2">
        <v>1</v>
      </c>
      <c r="K51" s="2"/>
      <c r="L51" s="2"/>
      <c r="M51" s="2"/>
      <c r="N51" s="2"/>
      <c r="O51" s="2"/>
      <c r="P51" s="2"/>
      <c r="Q51" s="2"/>
      <c r="R51" s="2"/>
    </row>
    <row r="52" spans="1:18" x14ac:dyDescent="0.35">
      <c r="A52" s="4">
        <v>51</v>
      </c>
      <c r="B52" s="4">
        <v>866</v>
      </c>
      <c r="C52" s="4">
        <v>776</v>
      </c>
      <c r="D52" s="4">
        <v>320</v>
      </c>
      <c r="E52" s="4">
        <v>188</v>
      </c>
      <c r="F52" s="4">
        <v>163</v>
      </c>
      <c r="G52" s="4">
        <v>0</v>
      </c>
      <c r="H52" s="4">
        <v>9</v>
      </c>
      <c r="I52" s="4">
        <v>45.69</v>
      </c>
      <c r="J52" s="2">
        <v>1</v>
      </c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4">
        <v>52</v>
      </c>
      <c r="B53" s="4">
        <v>770</v>
      </c>
      <c r="C53" s="4">
        <v>747</v>
      </c>
      <c r="D53" s="4">
        <v>342</v>
      </c>
      <c r="E53" s="4">
        <v>225</v>
      </c>
      <c r="F53" s="4">
        <v>0</v>
      </c>
      <c r="G53" s="4">
        <v>136</v>
      </c>
      <c r="H53" s="4">
        <v>11</v>
      </c>
      <c r="I53" s="4">
        <v>32.04</v>
      </c>
      <c r="J53" s="2">
        <v>1</v>
      </c>
      <c r="K53" s="2"/>
      <c r="L53" s="2"/>
      <c r="M53" s="2"/>
      <c r="N53" s="2"/>
      <c r="O53" s="2"/>
      <c r="P53" s="2"/>
      <c r="Q53" s="2"/>
      <c r="R53" s="2"/>
    </row>
    <row r="54" spans="1:18" x14ac:dyDescent="0.35">
      <c r="A54" s="4">
        <v>53</v>
      </c>
      <c r="B54" s="4">
        <v>801</v>
      </c>
      <c r="C54" s="4">
        <v>778</v>
      </c>
      <c r="D54" s="4">
        <v>356</v>
      </c>
      <c r="E54" s="4">
        <v>193</v>
      </c>
      <c r="F54" s="4">
        <v>0</v>
      </c>
      <c r="G54" s="4">
        <v>142</v>
      </c>
      <c r="H54" s="4">
        <v>11</v>
      </c>
      <c r="I54" s="4">
        <v>36.46</v>
      </c>
      <c r="J54" s="2">
        <v>1</v>
      </c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4">
        <v>54</v>
      </c>
      <c r="B55" s="4">
        <v>912</v>
      </c>
      <c r="C55" s="4">
        <v>680</v>
      </c>
      <c r="D55" s="4">
        <v>309</v>
      </c>
      <c r="E55" s="4">
        <v>218</v>
      </c>
      <c r="F55" s="4">
        <v>142</v>
      </c>
      <c r="G55" s="4">
        <v>0</v>
      </c>
      <c r="H55" s="4">
        <v>10</v>
      </c>
      <c r="I55" s="4">
        <v>38.590000000000003</v>
      </c>
      <c r="J55" s="2">
        <v>1</v>
      </c>
      <c r="K55" s="2"/>
      <c r="L55" s="2"/>
      <c r="M55" s="2"/>
      <c r="N55" s="2"/>
      <c r="O55" s="2"/>
      <c r="P55" s="2"/>
      <c r="Q55" s="2"/>
      <c r="R55" s="2"/>
    </row>
    <row r="56" spans="1:18" x14ac:dyDescent="0.35">
      <c r="A56" s="4">
        <v>55</v>
      </c>
      <c r="B56" s="4">
        <v>951</v>
      </c>
      <c r="C56" s="4">
        <v>709</v>
      </c>
      <c r="D56" s="4">
        <v>322</v>
      </c>
      <c r="E56" s="4">
        <v>186</v>
      </c>
      <c r="F56" s="4">
        <v>149</v>
      </c>
      <c r="G56" s="4">
        <v>0</v>
      </c>
      <c r="H56" s="4">
        <v>8</v>
      </c>
      <c r="I56" s="4">
        <v>45.42</v>
      </c>
      <c r="J56" s="2">
        <v>1</v>
      </c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4">
        <v>56</v>
      </c>
      <c r="B57" s="4">
        <v>821</v>
      </c>
      <c r="C57" s="4">
        <v>818</v>
      </c>
      <c r="D57" s="4">
        <v>159</v>
      </c>
      <c r="E57" s="4">
        <v>208</v>
      </c>
      <c r="F57" s="4">
        <v>0</v>
      </c>
      <c r="G57" s="4">
        <v>193</v>
      </c>
      <c r="H57" s="4">
        <v>12</v>
      </c>
      <c r="I57" s="4">
        <v>19.190000000000001</v>
      </c>
      <c r="J57" s="2">
        <v>1</v>
      </c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s="4">
        <v>57</v>
      </c>
      <c r="B58" s="4">
        <v>904</v>
      </c>
      <c r="C58" s="4">
        <v>765</v>
      </c>
      <c r="D58" s="4">
        <v>307</v>
      </c>
      <c r="E58" s="4">
        <v>189</v>
      </c>
      <c r="F58" s="4">
        <v>0</v>
      </c>
      <c r="G58" s="4">
        <v>110</v>
      </c>
      <c r="H58" s="4">
        <v>10</v>
      </c>
      <c r="I58" s="4">
        <v>31.5</v>
      </c>
      <c r="J58" s="2">
        <v>1</v>
      </c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4">
        <v>58</v>
      </c>
      <c r="B59" s="4">
        <v>846</v>
      </c>
      <c r="C59" s="4">
        <v>758</v>
      </c>
      <c r="D59" s="4">
        <v>313</v>
      </c>
      <c r="E59" s="4">
        <v>205</v>
      </c>
      <c r="F59" s="4">
        <v>0</v>
      </c>
      <c r="G59" s="4">
        <v>124</v>
      </c>
      <c r="H59" s="4">
        <v>11</v>
      </c>
      <c r="I59" s="4">
        <v>29.63</v>
      </c>
      <c r="J59" s="2">
        <v>1</v>
      </c>
      <c r="K59" s="2"/>
      <c r="L59" s="2"/>
      <c r="M59" s="2"/>
      <c r="N59" s="2"/>
      <c r="O59" s="2"/>
      <c r="P59" s="2"/>
      <c r="Q59" s="2"/>
      <c r="R59" s="2"/>
    </row>
    <row r="60" spans="1:18" x14ac:dyDescent="0.35">
      <c r="A60" s="4">
        <v>59</v>
      </c>
      <c r="B60" s="4">
        <v>891</v>
      </c>
      <c r="C60" s="4">
        <v>672</v>
      </c>
      <c r="D60" s="4">
        <v>143</v>
      </c>
      <c r="E60" s="4">
        <v>217</v>
      </c>
      <c r="F60" s="4">
        <v>168</v>
      </c>
      <c r="G60" s="4">
        <v>131</v>
      </c>
      <c r="H60" s="4">
        <v>6</v>
      </c>
      <c r="I60" s="4">
        <v>26.42</v>
      </c>
      <c r="J60" s="2">
        <v>1</v>
      </c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4">
        <v>60</v>
      </c>
      <c r="B61" s="4">
        <v>869</v>
      </c>
      <c r="C61" s="4">
        <v>656</v>
      </c>
      <c r="D61" s="4">
        <v>140</v>
      </c>
      <c r="E61" s="4">
        <v>237</v>
      </c>
      <c r="F61" s="4">
        <v>164</v>
      </c>
      <c r="G61" s="4">
        <v>128</v>
      </c>
      <c r="H61" s="4">
        <v>6</v>
      </c>
      <c r="I61" s="4">
        <v>29.5</v>
      </c>
      <c r="J61" s="2">
        <v>1</v>
      </c>
      <c r="K61" s="2"/>
      <c r="L61" s="2"/>
      <c r="M61" s="2"/>
      <c r="N61" s="2"/>
      <c r="O61" s="2"/>
      <c r="P61" s="2"/>
      <c r="Q61" s="2"/>
      <c r="R61" s="2"/>
    </row>
    <row r="62" spans="1:18" x14ac:dyDescent="0.35">
      <c r="A62" s="4">
        <v>61</v>
      </c>
      <c r="B62" s="4">
        <v>875</v>
      </c>
      <c r="C62" s="4">
        <v>799</v>
      </c>
      <c r="D62" s="4">
        <v>278</v>
      </c>
      <c r="E62" s="4">
        <v>205</v>
      </c>
      <c r="F62" s="4">
        <v>117</v>
      </c>
      <c r="G62" s="4">
        <v>0</v>
      </c>
      <c r="H62" s="4">
        <v>9</v>
      </c>
      <c r="I62" s="4">
        <v>32.71</v>
      </c>
      <c r="J62" s="2">
        <v>1</v>
      </c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4">
        <v>62</v>
      </c>
      <c r="B63" s="4">
        <v>908</v>
      </c>
      <c r="C63" s="4">
        <v>829</v>
      </c>
      <c r="D63" s="4">
        <v>288</v>
      </c>
      <c r="E63" s="4">
        <v>177</v>
      </c>
      <c r="F63" s="4">
        <v>121</v>
      </c>
      <c r="G63" s="4">
        <v>0</v>
      </c>
      <c r="H63" s="4">
        <v>7</v>
      </c>
      <c r="I63" s="4">
        <v>39.93</v>
      </c>
      <c r="J63" s="2">
        <v>1</v>
      </c>
      <c r="K63" s="2"/>
      <c r="L63" s="2"/>
      <c r="M63" s="2"/>
      <c r="N63" s="2"/>
      <c r="O63" s="2"/>
      <c r="P63" s="2"/>
      <c r="Q63" s="2"/>
      <c r="R63" s="2"/>
    </row>
    <row r="64" spans="1:18" x14ac:dyDescent="0.35">
      <c r="A64" s="4">
        <v>63</v>
      </c>
      <c r="B64" s="4">
        <v>881</v>
      </c>
      <c r="C64" s="4">
        <v>745</v>
      </c>
      <c r="D64" s="4">
        <v>299</v>
      </c>
      <c r="E64" s="4">
        <v>210</v>
      </c>
      <c r="F64" s="4">
        <v>0</v>
      </c>
      <c r="G64" s="4">
        <v>107</v>
      </c>
      <c r="H64" s="4">
        <v>10</v>
      </c>
      <c r="I64" s="4">
        <v>28.29</v>
      </c>
      <c r="J64" s="2">
        <v>1</v>
      </c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4">
        <v>64</v>
      </c>
      <c r="B65" s="4">
        <v>857</v>
      </c>
      <c r="C65" s="4">
        <v>725</v>
      </c>
      <c r="D65" s="4">
        <v>291</v>
      </c>
      <c r="E65" s="4">
        <v>231</v>
      </c>
      <c r="F65" s="4">
        <v>0</v>
      </c>
      <c r="G65" s="4">
        <v>104</v>
      </c>
      <c r="H65" s="4">
        <v>9</v>
      </c>
      <c r="I65" s="4">
        <v>30.43</v>
      </c>
      <c r="J65" s="2">
        <v>1</v>
      </c>
      <c r="K65" s="2"/>
      <c r="L65" s="2"/>
      <c r="M65" s="2"/>
      <c r="N65" s="2"/>
      <c r="O65" s="2"/>
      <c r="P65" s="2"/>
      <c r="Q65" s="2"/>
      <c r="R65" s="2"/>
    </row>
    <row r="66" spans="1:18" x14ac:dyDescent="0.35">
      <c r="A66" s="4">
        <v>65</v>
      </c>
      <c r="B66" s="4">
        <v>833</v>
      </c>
      <c r="C66" s="4">
        <v>790</v>
      </c>
      <c r="D66" s="4">
        <v>265</v>
      </c>
      <c r="E66" s="4">
        <v>195</v>
      </c>
      <c r="F66" s="4">
        <v>111</v>
      </c>
      <c r="G66" s="4">
        <v>86</v>
      </c>
      <c r="H66" s="4">
        <v>6</v>
      </c>
      <c r="I66" s="4">
        <v>37.39</v>
      </c>
      <c r="J66" s="2">
        <v>1</v>
      </c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4">
        <v>66</v>
      </c>
      <c r="B67" s="4">
        <v>1041</v>
      </c>
      <c r="C67" s="4">
        <v>683</v>
      </c>
      <c r="D67" s="4">
        <v>159</v>
      </c>
      <c r="E67" s="4">
        <v>175</v>
      </c>
      <c r="F67" s="4">
        <v>248</v>
      </c>
      <c r="G67" s="4">
        <v>0</v>
      </c>
      <c r="H67" s="4">
        <v>12</v>
      </c>
      <c r="I67" s="4">
        <v>35.39</v>
      </c>
      <c r="J67" s="2">
        <v>1</v>
      </c>
      <c r="K67" s="2"/>
      <c r="L67" s="2"/>
      <c r="M67" s="2"/>
      <c r="N67" s="2"/>
      <c r="O67" s="2"/>
      <c r="P67" s="2"/>
      <c r="Q67" s="2"/>
      <c r="R67" s="2"/>
    </row>
    <row r="68" spans="1:18" x14ac:dyDescent="0.35">
      <c r="A68" s="4">
        <v>67</v>
      </c>
      <c r="B68" s="4">
        <v>1049</v>
      </c>
      <c r="C68" s="4">
        <v>688</v>
      </c>
      <c r="D68" s="4">
        <v>160</v>
      </c>
      <c r="E68" s="4">
        <v>168</v>
      </c>
      <c r="F68" s="4">
        <v>250</v>
      </c>
      <c r="G68" s="4">
        <v>0</v>
      </c>
      <c r="H68" s="4">
        <v>12</v>
      </c>
      <c r="I68" s="4">
        <v>37.659999999999997</v>
      </c>
      <c r="J68" s="2">
        <v>1</v>
      </c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4">
        <v>68</v>
      </c>
      <c r="B69" s="4">
        <v>859</v>
      </c>
      <c r="C69" s="4">
        <v>827</v>
      </c>
      <c r="D69" s="4">
        <v>166</v>
      </c>
      <c r="E69" s="4">
        <v>183</v>
      </c>
      <c r="F69" s="4">
        <v>260</v>
      </c>
      <c r="G69" s="4">
        <v>0</v>
      </c>
      <c r="H69" s="4">
        <v>13</v>
      </c>
      <c r="I69" s="4">
        <v>40.340000000000003</v>
      </c>
      <c r="J69" s="2">
        <v>1</v>
      </c>
      <c r="K69" s="2"/>
      <c r="L69" s="2"/>
      <c r="M69" s="2"/>
      <c r="N69" s="2"/>
      <c r="O69" s="2"/>
      <c r="P69" s="2"/>
      <c r="Q69" s="2"/>
      <c r="R69" s="2"/>
    </row>
    <row r="70" spans="1:18" x14ac:dyDescent="0.35">
      <c r="A70" s="4">
        <v>69</v>
      </c>
      <c r="B70" s="4">
        <v>721</v>
      </c>
      <c r="C70" s="4">
        <v>723</v>
      </c>
      <c r="D70" s="4">
        <v>320</v>
      </c>
      <c r="E70" s="4">
        <v>211</v>
      </c>
      <c r="F70" s="4">
        <v>164</v>
      </c>
      <c r="G70" s="4">
        <v>127</v>
      </c>
      <c r="H70" s="4">
        <v>6</v>
      </c>
      <c r="I70" s="4">
        <v>46.36</v>
      </c>
      <c r="J70" s="2">
        <v>1</v>
      </c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4">
        <v>70</v>
      </c>
      <c r="B71" s="4">
        <v>756</v>
      </c>
      <c r="C71" s="4">
        <v>787</v>
      </c>
      <c r="D71" s="4">
        <v>336</v>
      </c>
      <c r="E71" s="4">
        <v>222</v>
      </c>
      <c r="F71" s="4">
        <v>0</v>
      </c>
      <c r="G71" s="4">
        <v>134</v>
      </c>
      <c r="H71" s="4">
        <v>6</v>
      </c>
      <c r="I71" s="4">
        <v>31.9</v>
      </c>
      <c r="J71" s="2">
        <v>1</v>
      </c>
      <c r="K71" s="2"/>
      <c r="L71" s="2"/>
      <c r="M71" s="2"/>
      <c r="N71" s="2"/>
      <c r="O71" s="2"/>
      <c r="P71" s="2"/>
      <c r="Q71" s="2"/>
      <c r="R71" s="2"/>
    </row>
    <row r="72" spans="1:18" x14ac:dyDescent="0.35">
      <c r="A72" s="4">
        <v>71</v>
      </c>
      <c r="B72" s="4">
        <v>870</v>
      </c>
      <c r="C72" s="4">
        <v>768</v>
      </c>
      <c r="D72" s="4">
        <v>276</v>
      </c>
      <c r="E72" s="4">
        <v>180</v>
      </c>
      <c r="F72" s="4">
        <v>116</v>
      </c>
      <c r="G72" s="4">
        <v>90</v>
      </c>
      <c r="H72" s="4">
        <v>9</v>
      </c>
      <c r="I72" s="4">
        <v>44.08</v>
      </c>
      <c r="J72" s="2">
        <v>1</v>
      </c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4">
        <v>72</v>
      </c>
      <c r="B73" s="4">
        <v>794</v>
      </c>
      <c r="C73" s="4">
        <v>789</v>
      </c>
      <c r="D73" s="4">
        <v>313</v>
      </c>
      <c r="E73" s="4">
        <v>220</v>
      </c>
      <c r="F73" s="4">
        <v>0</v>
      </c>
      <c r="G73" s="4">
        <v>112</v>
      </c>
      <c r="H73" s="4">
        <v>10</v>
      </c>
      <c r="I73" s="4">
        <v>28.16</v>
      </c>
      <c r="J73" s="2">
        <v>1</v>
      </c>
      <c r="K73" s="2"/>
      <c r="L73" s="2"/>
      <c r="M73" s="2"/>
      <c r="N73" s="2"/>
      <c r="O73" s="2"/>
      <c r="P73" s="2"/>
      <c r="Q73" s="2"/>
      <c r="R73" s="2"/>
    </row>
    <row r="74" spans="1:18" x14ac:dyDescent="0.35">
      <c r="A74" s="4">
        <v>73</v>
      </c>
      <c r="B74" s="4">
        <v>818</v>
      </c>
      <c r="C74" s="4">
        <v>813</v>
      </c>
      <c r="D74" s="4">
        <v>322</v>
      </c>
      <c r="E74" s="4">
        <v>196</v>
      </c>
      <c r="F74" s="4">
        <v>0</v>
      </c>
      <c r="G74" s="4">
        <v>116</v>
      </c>
      <c r="H74" s="4">
        <v>10</v>
      </c>
      <c r="I74" s="4">
        <v>29.77</v>
      </c>
      <c r="J74" s="2">
        <v>1</v>
      </c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4">
        <v>74</v>
      </c>
      <c r="B75" s="4">
        <v>747</v>
      </c>
      <c r="C75" s="4">
        <v>778</v>
      </c>
      <c r="D75" s="4">
        <v>294</v>
      </c>
      <c r="E75" s="4">
        <v>207</v>
      </c>
      <c r="F75" s="4">
        <v>136</v>
      </c>
      <c r="G75" s="4">
        <v>106</v>
      </c>
      <c r="H75" s="4">
        <v>6</v>
      </c>
      <c r="I75" s="4">
        <v>41.27</v>
      </c>
      <c r="J75" s="2">
        <v>1</v>
      </c>
      <c r="K75" s="2"/>
      <c r="L75" s="2"/>
      <c r="M75" s="2"/>
      <c r="N75" s="2"/>
      <c r="O75" s="2"/>
      <c r="P75" s="2"/>
      <c r="Q75" s="2"/>
      <c r="R75" s="2"/>
    </row>
    <row r="76" spans="1:18" x14ac:dyDescent="0.35">
      <c r="A76" s="4">
        <v>75</v>
      </c>
      <c r="B76" s="4">
        <v>875</v>
      </c>
      <c r="C76" s="4">
        <v>765</v>
      </c>
      <c r="D76" s="4">
        <v>146</v>
      </c>
      <c r="E76" s="4">
        <v>209</v>
      </c>
      <c r="F76" s="4">
        <v>137</v>
      </c>
      <c r="G76" s="4">
        <v>106</v>
      </c>
      <c r="H76" s="4">
        <v>6</v>
      </c>
      <c r="I76" s="4">
        <v>27.89</v>
      </c>
      <c r="J76" s="2">
        <v>1</v>
      </c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4">
        <v>76</v>
      </c>
      <c r="B77" s="4">
        <v>892</v>
      </c>
      <c r="C77" s="4">
        <v>780</v>
      </c>
      <c r="D77" s="4">
        <v>149</v>
      </c>
      <c r="E77" s="4">
        <v>193</v>
      </c>
      <c r="F77" s="4">
        <v>139</v>
      </c>
      <c r="G77" s="4">
        <v>109</v>
      </c>
      <c r="H77" s="4">
        <v>6</v>
      </c>
      <c r="I77" s="4">
        <v>28.7</v>
      </c>
      <c r="J77" s="2">
        <v>1</v>
      </c>
      <c r="K77" s="2"/>
      <c r="L77" s="2"/>
      <c r="M77" s="2"/>
      <c r="N77" s="2"/>
      <c r="O77" s="2"/>
      <c r="P77" s="2"/>
      <c r="Q77" s="2"/>
      <c r="R77" s="2"/>
    </row>
    <row r="78" spans="1:18" x14ac:dyDescent="0.35">
      <c r="A78" s="4">
        <v>77</v>
      </c>
      <c r="B78" s="4">
        <v>990</v>
      </c>
      <c r="C78" s="4">
        <v>789</v>
      </c>
      <c r="D78" s="4">
        <v>159</v>
      </c>
      <c r="E78" s="4">
        <v>176</v>
      </c>
      <c r="F78" s="4">
        <v>187</v>
      </c>
      <c r="G78" s="4">
        <v>0</v>
      </c>
      <c r="H78" s="4">
        <v>11</v>
      </c>
      <c r="I78" s="4">
        <v>32.57</v>
      </c>
      <c r="J78" s="2">
        <v>1</v>
      </c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4">
        <v>78</v>
      </c>
      <c r="B79" s="4">
        <v>864</v>
      </c>
      <c r="C79" s="4">
        <v>761</v>
      </c>
      <c r="D79" s="4">
        <v>261</v>
      </c>
      <c r="E79" s="4">
        <v>201</v>
      </c>
      <c r="F79" s="4">
        <v>100</v>
      </c>
      <c r="G79" s="4">
        <v>78</v>
      </c>
      <c r="H79" s="4">
        <v>9</v>
      </c>
      <c r="I79" s="4">
        <v>34.18</v>
      </c>
      <c r="J79" s="2">
        <v>1</v>
      </c>
      <c r="K79" s="2"/>
      <c r="L79" s="2"/>
      <c r="M79" s="2"/>
      <c r="N79" s="2"/>
      <c r="O79" s="2"/>
      <c r="P79" s="2"/>
      <c r="Q79" s="2"/>
      <c r="R79" s="2"/>
    </row>
    <row r="80" spans="1:18" x14ac:dyDescent="0.35">
      <c r="A80" s="4">
        <v>79</v>
      </c>
      <c r="B80" s="4">
        <v>1049.9000000000001</v>
      </c>
      <c r="C80" s="4">
        <v>780.5</v>
      </c>
      <c r="D80" s="4">
        <v>140</v>
      </c>
      <c r="E80" s="4">
        <v>174.9</v>
      </c>
      <c r="F80" s="4">
        <v>198.1</v>
      </c>
      <c r="G80" s="4">
        <v>0</v>
      </c>
      <c r="H80" s="4">
        <v>4.4000000000000004</v>
      </c>
      <c r="I80" s="4">
        <v>30.83</v>
      </c>
      <c r="J80" s="2">
        <v>1</v>
      </c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4">
        <v>80</v>
      </c>
      <c r="B81" s="4">
        <v>996.1</v>
      </c>
      <c r="C81" s="4">
        <v>789.2</v>
      </c>
      <c r="D81" s="4">
        <v>141.1</v>
      </c>
      <c r="E81" s="4">
        <v>188.8</v>
      </c>
      <c r="F81" s="4">
        <v>209.5</v>
      </c>
      <c r="G81" s="4">
        <v>0</v>
      </c>
      <c r="H81" s="4">
        <v>4.5999999999999996</v>
      </c>
      <c r="I81" s="4">
        <v>30.43</v>
      </c>
      <c r="J81" s="2">
        <v>1</v>
      </c>
      <c r="K81" s="2"/>
      <c r="L81" s="2"/>
      <c r="M81" s="2"/>
      <c r="N81" s="2"/>
      <c r="O81" s="2"/>
      <c r="P81" s="2"/>
      <c r="Q81" s="2"/>
      <c r="R81" s="2"/>
    </row>
    <row r="82" spans="1:18" x14ac:dyDescent="0.35">
      <c r="A82" s="4">
        <v>81</v>
      </c>
      <c r="B82" s="4">
        <v>1049.5</v>
      </c>
      <c r="C82" s="4">
        <v>710.1</v>
      </c>
      <c r="D82" s="4">
        <v>140.1</v>
      </c>
      <c r="E82" s="4">
        <v>193.9</v>
      </c>
      <c r="F82" s="4">
        <v>215.9</v>
      </c>
      <c r="G82" s="4">
        <v>0</v>
      </c>
      <c r="H82" s="4">
        <v>4.7</v>
      </c>
      <c r="I82" s="4">
        <v>26.42</v>
      </c>
      <c r="J82" s="2">
        <v>1</v>
      </c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4">
        <v>82</v>
      </c>
      <c r="B83" s="4">
        <v>1020.9</v>
      </c>
      <c r="C83" s="4">
        <v>683.8</v>
      </c>
      <c r="D83" s="4">
        <v>140.1</v>
      </c>
      <c r="E83" s="4">
        <v>207.8</v>
      </c>
      <c r="F83" s="4">
        <v>226.1</v>
      </c>
      <c r="G83" s="4">
        <v>11.8</v>
      </c>
      <c r="H83" s="4">
        <v>4.9000000000000004</v>
      </c>
      <c r="I83" s="4">
        <v>26.28</v>
      </c>
      <c r="J83" s="2">
        <v>1</v>
      </c>
      <c r="K83" s="2"/>
      <c r="L83" s="2"/>
      <c r="M83" s="2"/>
      <c r="N83" s="2"/>
      <c r="O83" s="2"/>
      <c r="P83" s="2"/>
      <c r="Q83" s="2"/>
      <c r="R83" s="2"/>
    </row>
    <row r="84" spans="1:18" x14ac:dyDescent="0.35">
      <c r="A84" s="4">
        <v>83</v>
      </c>
      <c r="B84" s="4">
        <v>781</v>
      </c>
      <c r="C84" s="4">
        <v>841.1</v>
      </c>
      <c r="D84" s="4">
        <v>160.19999999999999</v>
      </c>
      <c r="E84" s="4">
        <v>233.5</v>
      </c>
      <c r="F84" s="4">
        <v>240</v>
      </c>
      <c r="G84" s="4">
        <v>0</v>
      </c>
      <c r="H84" s="4">
        <v>9.1999999999999993</v>
      </c>
      <c r="I84" s="4">
        <v>36.19</v>
      </c>
      <c r="J84" s="2">
        <v>1</v>
      </c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4">
        <v>84</v>
      </c>
      <c r="B85" s="4">
        <v>1028.4000000000001</v>
      </c>
      <c r="C85" s="4">
        <v>742.7</v>
      </c>
      <c r="D85" s="4">
        <v>140.19999999999999</v>
      </c>
      <c r="E85" s="4">
        <v>169.4</v>
      </c>
      <c r="F85" s="4">
        <v>239</v>
      </c>
      <c r="G85" s="4">
        <v>30.5</v>
      </c>
      <c r="H85" s="4">
        <v>5.3</v>
      </c>
      <c r="I85" s="4">
        <v>36.32</v>
      </c>
      <c r="J85" s="2">
        <v>1</v>
      </c>
      <c r="K85" s="2"/>
      <c r="L85" s="2"/>
      <c r="M85" s="2"/>
      <c r="N85" s="2"/>
      <c r="O85" s="2"/>
      <c r="P85" s="2"/>
      <c r="Q85" s="2"/>
      <c r="R85" s="2"/>
    </row>
    <row r="86" spans="1:18" x14ac:dyDescent="0.35">
      <c r="A86" s="4">
        <v>85</v>
      </c>
      <c r="B86" s="4">
        <v>1047.5999999999999</v>
      </c>
      <c r="C86" s="4">
        <v>704</v>
      </c>
      <c r="D86" s="4">
        <v>140.19999999999999</v>
      </c>
      <c r="E86" s="4">
        <v>171.3</v>
      </c>
      <c r="F86" s="4">
        <v>234.9</v>
      </c>
      <c r="G86" s="4">
        <v>44.8</v>
      </c>
      <c r="H86" s="4">
        <v>5.5</v>
      </c>
      <c r="I86" s="4">
        <v>33.78</v>
      </c>
      <c r="J86" s="2">
        <v>1</v>
      </c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4">
        <v>86</v>
      </c>
      <c r="B87" s="4">
        <v>1017.7</v>
      </c>
      <c r="C87" s="4">
        <v>681.4</v>
      </c>
      <c r="D87" s="4">
        <v>140.5</v>
      </c>
      <c r="E87" s="4">
        <v>182.5</v>
      </c>
      <c r="F87" s="4">
        <v>238.9</v>
      </c>
      <c r="G87" s="4">
        <v>61.1</v>
      </c>
      <c r="H87" s="4">
        <v>5.7</v>
      </c>
      <c r="I87" s="4">
        <v>30.97</v>
      </c>
      <c r="J87" s="2">
        <v>1</v>
      </c>
      <c r="K87" s="2"/>
      <c r="L87" s="2"/>
      <c r="M87" s="2"/>
      <c r="N87" s="2"/>
      <c r="O87" s="2"/>
      <c r="P87" s="2"/>
      <c r="Q87" s="2"/>
      <c r="R87" s="2"/>
    </row>
    <row r="88" spans="1:18" x14ac:dyDescent="0.35">
      <c r="A88" s="4">
        <v>87</v>
      </c>
      <c r="B88" s="4">
        <v>964.8</v>
      </c>
      <c r="C88" s="4">
        <v>647.1</v>
      </c>
      <c r="D88" s="4">
        <v>143.30000000000001</v>
      </c>
      <c r="E88" s="4">
        <v>200.8</v>
      </c>
      <c r="F88" s="4">
        <v>239.8</v>
      </c>
      <c r="G88" s="4">
        <v>91.8</v>
      </c>
      <c r="H88" s="4">
        <v>6.2</v>
      </c>
      <c r="I88" s="4">
        <v>27.09</v>
      </c>
      <c r="J88" s="2">
        <v>1</v>
      </c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4">
        <v>88</v>
      </c>
      <c r="B89" s="4">
        <v>780.6</v>
      </c>
      <c r="C89" s="4">
        <v>811.3</v>
      </c>
      <c r="D89" s="4">
        <v>194.3</v>
      </c>
      <c r="E89" s="4">
        <v>234.2</v>
      </c>
      <c r="F89" s="4">
        <v>240</v>
      </c>
      <c r="G89" s="4">
        <v>0</v>
      </c>
      <c r="H89" s="4">
        <v>8.9</v>
      </c>
      <c r="I89" s="4">
        <v>38.46</v>
      </c>
      <c r="J89" s="2">
        <v>1</v>
      </c>
      <c r="K89" s="2"/>
      <c r="L89" s="2"/>
      <c r="M89" s="2"/>
      <c r="N89" s="2"/>
      <c r="O89" s="2"/>
      <c r="P89" s="2"/>
      <c r="Q89" s="2"/>
      <c r="R89" s="2"/>
    </row>
    <row r="90" spans="1:18" x14ac:dyDescent="0.35">
      <c r="A90" s="4">
        <v>89</v>
      </c>
      <c r="B90" s="4">
        <v>1000.2</v>
      </c>
      <c r="C90" s="4">
        <v>667.2</v>
      </c>
      <c r="D90" s="4">
        <v>150.4</v>
      </c>
      <c r="E90" s="4">
        <v>168.1</v>
      </c>
      <c r="F90" s="4">
        <v>239.7</v>
      </c>
      <c r="G90" s="4">
        <v>110.9</v>
      </c>
      <c r="H90" s="4">
        <v>6.5</v>
      </c>
      <c r="I90" s="4">
        <v>37.92</v>
      </c>
      <c r="J90" s="2">
        <v>1</v>
      </c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4">
        <v>90</v>
      </c>
      <c r="B91" s="4">
        <v>999.5</v>
      </c>
      <c r="C91" s="4">
        <v>670.5</v>
      </c>
      <c r="D91" s="4">
        <v>150.30000000000001</v>
      </c>
      <c r="E91" s="4">
        <v>167.3</v>
      </c>
      <c r="F91" s="4">
        <v>238.8</v>
      </c>
      <c r="G91" s="4">
        <v>111.4</v>
      </c>
      <c r="H91" s="4">
        <v>6.5</v>
      </c>
      <c r="I91" s="4">
        <v>38.19</v>
      </c>
      <c r="J91" s="2">
        <v>1</v>
      </c>
      <c r="K91" s="2"/>
      <c r="L91" s="2"/>
      <c r="M91" s="2"/>
      <c r="N91" s="2"/>
      <c r="O91" s="2"/>
      <c r="P91" s="2"/>
      <c r="Q91" s="2"/>
      <c r="R91" s="2"/>
    </row>
    <row r="92" spans="1:18" x14ac:dyDescent="0.35">
      <c r="A92" s="4">
        <v>91</v>
      </c>
      <c r="B92" s="4">
        <v>966.8</v>
      </c>
      <c r="C92" s="4">
        <v>652.5</v>
      </c>
      <c r="D92" s="4">
        <v>155.4</v>
      </c>
      <c r="E92" s="4">
        <v>179.9</v>
      </c>
      <c r="F92" s="4">
        <v>240</v>
      </c>
      <c r="G92" s="4">
        <v>122.1</v>
      </c>
      <c r="H92" s="4">
        <v>6.7</v>
      </c>
      <c r="I92" s="4">
        <v>35.520000000000003</v>
      </c>
      <c r="J92" s="2">
        <v>1</v>
      </c>
      <c r="K92" s="2"/>
      <c r="L92" s="2"/>
      <c r="M92" s="2"/>
      <c r="N92" s="2"/>
      <c r="O92" s="2"/>
      <c r="P92" s="2"/>
      <c r="Q92" s="2"/>
      <c r="R92" s="2"/>
    </row>
    <row r="93" spans="1:18" x14ac:dyDescent="0.35">
      <c r="A93" s="4">
        <v>92</v>
      </c>
      <c r="B93" s="4">
        <v>883.2</v>
      </c>
      <c r="C93" s="4">
        <v>652.6</v>
      </c>
      <c r="D93" s="4">
        <v>165.3</v>
      </c>
      <c r="E93" s="4">
        <v>200.4</v>
      </c>
      <c r="F93" s="4">
        <v>238.3</v>
      </c>
      <c r="G93" s="4">
        <v>143.19999999999999</v>
      </c>
      <c r="H93" s="4">
        <v>7.1</v>
      </c>
      <c r="I93" s="4">
        <v>32.840000000000003</v>
      </c>
      <c r="J93" s="2">
        <v>1</v>
      </c>
      <c r="K93" s="2"/>
      <c r="L93" s="2"/>
      <c r="M93" s="2"/>
      <c r="N93" s="2"/>
      <c r="O93" s="2"/>
      <c r="P93" s="2"/>
      <c r="Q93" s="2"/>
      <c r="R93" s="2"/>
    </row>
    <row r="94" spans="1:18" x14ac:dyDescent="0.35">
      <c r="A94" s="4">
        <v>93</v>
      </c>
      <c r="B94" s="4">
        <v>780.1</v>
      </c>
      <c r="C94" s="4">
        <v>715.3</v>
      </c>
      <c r="D94" s="4">
        <v>303.8</v>
      </c>
      <c r="E94" s="4">
        <v>236.4</v>
      </c>
      <c r="F94" s="4">
        <v>239.8</v>
      </c>
      <c r="G94" s="4">
        <v>0</v>
      </c>
      <c r="H94" s="4">
        <v>8.3000000000000007</v>
      </c>
      <c r="I94" s="4">
        <v>44.48</v>
      </c>
      <c r="J94" s="2">
        <v>1</v>
      </c>
      <c r="K94" s="2"/>
      <c r="L94" s="2"/>
      <c r="M94" s="2"/>
      <c r="N94" s="2"/>
      <c r="O94" s="2"/>
      <c r="P94" s="2"/>
      <c r="Q94" s="2"/>
      <c r="R94" s="2"/>
    </row>
    <row r="95" spans="1:18" x14ac:dyDescent="0.35">
      <c r="A95" s="4">
        <v>94</v>
      </c>
      <c r="B95" s="4">
        <v>953.3</v>
      </c>
      <c r="C95" s="4">
        <v>641.4</v>
      </c>
      <c r="D95" s="4">
        <v>172</v>
      </c>
      <c r="E95" s="4">
        <v>166</v>
      </c>
      <c r="F95" s="4">
        <v>238.5</v>
      </c>
      <c r="G95" s="4">
        <v>162.1</v>
      </c>
      <c r="H95" s="4">
        <v>7.4</v>
      </c>
      <c r="I95" s="4">
        <v>41.54</v>
      </c>
      <c r="J95" s="2">
        <v>1</v>
      </c>
      <c r="K95" s="2"/>
      <c r="L95" s="2"/>
      <c r="M95" s="2"/>
      <c r="N95" s="2"/>
      <c r="O95" s="2"/>
      <c r="P95" s="2"/>
      <c r="Q95" s="2"/>
      <c r="R95" s="2"/>
    </row>
    <row r="96" spans="1:18" x14ac:dyDescent="0.35">
      <c r="A96" s="4">
        <v>95</v>
      </c>
      <c r="B96" s="4">
        <v>952.6</v>
      </c>
      <c r="C96" s="4">
        <v>644.1</v>
      </c>
      <c r="D96" s="4">
        <v>172.8</v>
      </c>
      <c r="E96" s="4">
        <v>166.4</v>
      </c>
      <c r="F96" s="4">
        <v>239.5</v>
      </c>
      <c r="G96" s="4">
        <v>158.30000000000001</v>
      </c>
      <c r="H96" s="4">
        <v>7.4</v>
      </c>
      <c r="I96" s="4">
        <v>41.81</v>
      </c>
      <c r="J96" s="2">
        <v>1</v>
      </c>
      <c r="K96" s="2"/>
      <c r="L96" s="2"/>
      <c r="M96" s="2"/>
      <c r="N96" s="2"/>
      <c r="O96" s="2"/>
      <c r="P96" s="2"/>
      <c r="Q96" s="2"/>
      <c r="R96" s="2"/>
    </row>
    <row r="97" spans="1:18" x14ac:dyDescent="0.35">
      <c r="A97" s="4">
        <v>96</v>
      </c>
      <c r="B97" s="4">
        <v>920.2</v>
      </c>
      <c r="C97" s="4">
        <v>640.9</v>
      </c>
      <c r="D97" s="4">
        <v>184.3</v>
      </c>
      <c r="E97" s="4">
        <v>179</v>
      </c>
      <c r="F97" s="4">
        <v>239.2</v>
      </c>
      <c r="G97" s="4">
        <v>153.4</v>
      </c>
      <c r="H97" s="4">
        <v>7.5</v>
      </c>
      <c r="I97" s="4">
        <v>41.01</v>
      </c>
      <c r="J97" s="2">
        <v>1</v>
      </c>
      <c r="K97" s="2"/>
      <c r="L97" s="2"/>
      <c r="M97" s="2"/>
      <c r="N97" s="2"/>
      <c r="O97" s="2"/>
      <c r="P97" s="2"/>
      <c r="Q97" s="2"/>
      <c r="R97" s="2"/>
    </row>
    <row r="98" spans="1:18" x14ac:dyDescent="0.35">
      <c r="A98" s="4">
        <v>97</v>
      </c>
      <c r="B98" s="4">
        <v>884</v>
      </c>
      <c r="C98" s="4">
        <v>649.1</v>
      </c>
      <c r="D98" s="4">
        <v>215.6</v>
      </c>
      <c r="E98" s="4">
        <v>198.7</v>
      </c>
      <c r="F98" s="4">
        <v>239</v>
      </c>
      <c r="G98" s="4">
        <v>112.9</v>
      </c>
      <c r="H98" s="4">
        <v>7.4</v>
      </c>
      <c r="I98" s="4">
        <v>39.130000000000003</v>
      </c>
      <c r="J98" s="2">
        <v>1</v>
      </c>
      <c r="K98" s="2"/>
      <c r="L98" s="2"/>
      <c r="M98" s="2"/>
      <c r="N98" s="2"/>
      <c r="O98" s="2"/>
      <c r="P98" s="2"/>
      <c r="Q98" s="2"/>
      <c r="R98" s="2"/>
    </row>
    <row r="99" spans="1:18" x14ac:dyDescent="0.35">
      <c r="A99" s="4">
        <v>98</v>
      </c>
      <c r="B99" s="4">
        <v>780.3</v>
      </c>
      <c r="C99" s="4">
        <v>722.9</v>
      </c>
      <c r="D99" s="4">
        <v>295.3</v>
      </c>
      <c r="E99" s="4">
        <v>236.2</v>
      </c>
      <c r="F99" s="4">
        <v>239.9</v>
      </c>
      <c r="G99" s="4">
        <v>0</v>
      </c>
      <c r="H99" s="4">
        <v>8.3000000000000007</v>
      </c>
      <c r="I99" s="4">
        <v>44.08</v>
      </c>
      <c r="J99" s="2">
        <v>1</v>
      </c>
      <c r="K99" s="2"/>
      <c r="L99" s="2"/>
      <c r="M99" s="2"/>
      <c r="N99" s="2"/>
      <c r="O99" s="2"/>
      <c r="P99" s="2"/>
      <c r="Q99" s="2"/>
      <c r="R99" s="2"/>
    </row>
    <row r="100" spans="1:18" x14ac:dyDescent="0.35">
      <c r="A100" s="4">
        <v>99</v>
      </c>
      <c r="B100" s="4">
        <v>954.2</v>
      </c>
      <c r="C100" s="4">
        <v>640.6</v>
      </c>
      <c r="D100" s="4">
        <v>248.3</v>
      </c>
      <c r="E100" s="4">
        <v>168.9</v>
      </c>
      <c r="F100" s="4">
        <v>239.1</v>
      </c>
      <c r="G100" s="4">
        <v>101</v>
      </c>
      <c r="H100" s="4">
        <v>7.7</v>
      </c>
      <c r="I100" s="4">
        <v>49.97</v>
      </c>
      <c r="J100" s="2">
        <v>1</v>
      </c>
      <c r="K100" s="2"/>
      <c r="L100" s="2"/>
      <c r="M100" s="2"/>
      <c r="N100" s="2"/>
      <c r="O100" s="2"/>
      <c r="P100" s="2"/>
      <c r="Q100" s="2"/>
      <c r="R100" s="2"/>
    </row>
    <row r="101" spans="1:18" x14ac:dyDescent="0.35">
      <c r="A101" s="4">
        <v>100</v>
      </c>
      <c r="B101" s="4">
        <v>949.9</v>
      </c>
      <c r="C101" s="4">
        <v>644.1</v>
      </c>
      <c r="D101" s="4">
        <v>248</v>
      </c>
      <c r="E101" s="4">
        <v>169.1</v>
      </c>
      <c r="F101" s="4">
        <v>239.9</v>
      </c>
      <c r="G101" s="4">
        <v>101</v>
      </c>
      <c r="H101" s="4">
        <v>7.7</v>
      </c>
      <c r="I101" s="4">
        <v>50.23</v>
      </c>
      <c r="J101" s="2">
        <v>1</v>
      </c>
      <c r="K101" s="2"/>
      <c r="L101" s="2"/>
      <c r="M101" s="2"/>
      <c r="N101" s="2"/>
      <c r="O101" s="2"/>
      <c r="P101" s="2"/>
      <c r="Q101" s="2"/>
      <c r="R101" s="2"/>
    </row>
    <row r="102" spans="1:18" x14ac:dyDescent="0.35">
      <c r="A102" s="4">
        <v>101</v>
      </c>
      <c r="B102" s="4">
        <v>938.9</v>
      </c>
      <c r="C102" s="4">
        <v>646</v>
      </c>
      <c r="D102" s="4">
        <v>258.8</v>
      </c>
      <c r="E102" s="4">
        <v>175.3</v>
      </c>
      <c r="F102" s="4">
        <v>239.6</v>
      </c>
      <c r="G102" s="4">
        <v>88</v>
      </c>
      <c r="H102" s="4">
        <v>7.6</v>
      </c>
      <c r="I102" s="4">
        <v>50.5</v>
      </c>
      <c r="J102" s="2">
        <v>1</v>
      </c>
      <c r="K102" s="2"/>
      <c r="L102" s="2"/>
      <c r="M102" s="2"/>
      <c r="N102" s="2"/>
      <c r="O102" s="2"/>
      <c r="P102" s="2"/>
      <c r="Q102" s="2"/>
      <c r="R102" s="2"/>
    </row>
    <row r="103" spans="1:18" x14ac:dyDescent="0.35">
      <c r="A103" s="4">
        <v>102</v>
      </c>
      <c r="B103" s="4">
        <v>908.9</v>
      </c>
      <c r="C103" s="4">
        <v>651.79999999999995</v>
      </c>
      <c r="D103" s="4">
        <v>297.10000000000002</v>
      </c>
      <c r="E103" s="4">
        <v>194</v>
      </c>
      <c r="F103" s="4">
        <v>239.9</v>
      </c>
      <c r="G103" s="4">
        <v>40.9</v>
      </c>
      <c r="H103" s="4">
        <v>7.5</v>
      </c>
      <c r="I103" s="4">
        <v>49.17</v>
      </c>
      <c r="J103" s="2">
        <v>1</v>
      </c>
      <c r="K103" s="2"/>
      <c r="L103" s="2"/>
      <c r="M103" s="2"/>
      <c r="N103" s="2"/>
      <c r="O103" s="2"/>
      <c r="P103" s="2"/>
      <c r="Q103" s="2"/>
      <c r="R103" s="2"/>
    </row>
    <row r="104" spans="1:18" x14ac:dyDescent="0.35">
      <c r="A104" s="4">
        <v>103</v>
      </c>
      <c r="B104" s="4">
        <v>786.2</v>
      </c>
      <c r="C104" s="4">
        <v>758.1</v>
      </c>
      <c r="D104" s="4">
        <v>348.7</v>
      </c>
      <c r="E104" s="4">
        <v>208.5</v>
      </c>
      <c r="F104" s="4">
        <v>223.1</v>
      </c>
      <c r="G104" s="4">
        <v>0</v>
      </c>
      <c r="H104" s="4">
        <v>9.6</v>
      </c>
      <c r="I104" s="4">
        <v>48.77</v>
      </c>
      <c r="J104" s="2">
        <v>1</v>
      </c>
      <c r="K104" s="2"/>
      <c r="L104" s="2"/>
      <c r="M104" s="2"/>
      <c r="N104" s="2"/>
      <c r="O104" s="2"/>
      <c r="P104" s="2"/>
      <c r="Q104" s="2"/>
      <c r="R104" s="2"/>
    </row>
    <row r="105" spans="1: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35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</row>
    <row r="192" spans="1:11" x14ac:dyDescent="0.35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</row>
    <row r="193" spans="1:11" x14ac:dyDescent="0.35">
      <c r="A193" s="3"/>
      <c r="B193" s="2"/>
      <c r="C193" s="2"/>
      <c r="D193" s="2"/>
      <c r="E193" s="2"/>
      <c r="F193" s="2"/>
      <c r="G193" s="2"/>
      <c r="H193" s="2"/>
      <c r="I193" s="3"/>
      <c r="K193" s="2"/>
    </row>
    <row r="194" spans="1:11" x14ac:dyDescent="0.35">
      <c r="A194" s="3"/>
      <c r="B194" s="2"/>
      <c r="C194" s="2"/>
      <c r="D194" s="2"/>
      <c r="E194" s="2"/>
      <c r="F194" s="2"/>
      <c r="G194" s="2"/>
      <c r="H194" s="2"/>
      <c r="I194" s="3"/>
      <c r="K194" s="2"/>
    </row>
    <row r="195" spans="1:11" x14ac:dyDescent="0.35">
      <c r="A195" s="3"/>
      <c r="B195" s="2"/>
      <c r="C195" s="2"/>
      <c r="D195" s="2"/>
      <c r="E195" s="2"/>
      <c r="F195" s="2"/>
      <c r="G195" s="2"/>
      <c r="H195" s="2"/>
      <c r="I195" s="3"/>
      <c r="K195" s="2"/>
    </row>
    <row r="196" spans="1:11" x14ac:dyDescent="0.35">
      <c r="A196" s="3"/>
      <c r="B196" s="2"/>
      <c r="C196" s="2"/>
      <c r="D196" s="2"/>
      <c r="E196" s="2"/>
      <c r="F196" s="2"/>
      <c r="G196" s="2"/>
      <c r="H196" s="2"/>
      <c r="I196" s="3"/>
      <c r="K196" s="2"/>
    </row>
    <row r="197" spans="1:11" x14ac:dyDescent="0.35">
      <c r="A197" s="3"/>
      <c r="B197" s="2"/>
      <c r="C197" s="2"/>
      <c r="D197" s="2"/>
      <c r="E197" s="2"/>
      <c r="F197" s="2"/>
      <c r="G197" s="2"/>
      <c r="H197" s="2"/>
      <c r="I197" s="3"/>
      <c r="K197" s="2"/>
    </row>
    <row r="198" spans="1:11" x14ac:dyDescent="0.35">
      <c r="A198" s="3"/>
      <c r="B198" s="2"/>
      <c r="C198" s="2"/>
      <c r="D198" s="2"/>
      <c r="E198" s="2"/>
      <c r="F198" s="2"/>
      <c r="G198" s="2"/>
      <c r="H198" s="2"/>
      <c r="I198" s="3"/>
    </row>
    <row r="199" spans="1:11" x14ac:dyDescent="0.35">
      <c r="A199" s="3"/>
      <c r="B199" s="2"/>
      <c r="C199" s="2"/>
      <c r="D199" s="2"/>
      <c r="E199" s="2"/>
      <c r="F199" s="2"/>
      <c r="G199" s="2"/>
      <c r="H199" s="2"/>
      <c r="I199" s="3"/>
    </row>
    <row r="200" spans="1:11" x14ac:dyDescent="0.35">
      <c r="A200" s="3"/>
      <c r="B200" s="2"/>
      <c r="C200" s="2"/>
      <c r="D200" s="2"/>
      <c r="E200" s="2"/>
      <c r="F200" s="2"/>
      <c r="G200" s="2"/>
      <c r="H200" s="2"/>
      <c r="I200" s="3"/>
    </row>
    <row r="201" spans="1:11" x14ac:dyDescent="0.35">
      <c r="A201" s="3"/>
      <c r="B201" s="2"/>
      <c r="C201" s="2"/>
      <c r="D201" s="2"/>
      <c r="E201" s="2"/>
      <c r="F201" s="2"/>
      <c r="G201" s="2"/>
      <c r="H201" s="2"/>
      <c r="I201" s="3"/>
    </row>
    <row r="202" spans="1:11" x14ac:dyDescent="0.35">
      <c r="A202" s="3"/>
      <c r="B202" s="2"/>
      <c r="C202" s="2"/>
      <c r="D202" s="2"/>
      <c r="E202" s="2"/>
      <c r="F202" s="2"/>
      <c r="G202" s="2"/>
      <c r="H202" s="2"/>
      <c r="I202" s="3"/>
    </row>
    <row r="203" spans="1:11" x14ac:dyDescent="0.35">
      <c r="A203" s="3"/>
      <c r="B203" s="2"/>
      <c r="C203" s="2"/>
      <c r="D203" s="2"/>
      <c r="E203" s="2"/>
      <c r="F203" s="2"/>
      <c r="G203" s="2"/>
      <c r="H203" s="2"/>
      <c r="I203" s="3"/>
    </row>
    <row r="204" spans="1:11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11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11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11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11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5">
      <c r="A412" s="4"/>
      <c r="D412" s="4"/>
      <c r="E412" s="4"/>
      <c r="F412" s="4"/>
      <c r="G412" s="4"/>
      <c r="H412" s="4"/>
    </row>
    <row r="413" spans="1:9" x14ac:dyDescent="0.35">
      <c r="A413" s="4"/>
      <c r="D413" s="4"/>
      <c r="E413" s="4"/>
      <c r="F413" s="4"/>
      <c r="G413" s="4"/>
      <c r="H413" s="4"/>
    </row>
    <row r="414" spans="1:9" x14ac:dyDescent="0.35">
      <c r="A414" s="4"/>
      <c r="D414" s="4"/>
      <c r="E414" s="4"/>
      <c r="F414" s="4"/>
      <c r="G414" s="4"/>
      <c r="H414" s="4"/>
    </row>
    <row r="415" spans="1:9" x14ac:dyDescent="0.35">
      <c r="A415" s="4"/>
      <c r="D415" s="4"/>
      <c r="E415" s="4"/>
      <c r="F415" s="4"/>
      <c r="G415" s="4"/>
      <c r="H415" s="4"/>
    </row>
    <row r="416" spans="1:9" x14ac:dyDescent="0.35">
      <c r="A416" s="4"/>
      <c r="D416" s="4"/>
      <c r="E416" s="4"/>
      <c r="F416" s="4"/>
      <c r="G416" s="4"/>
      <c r="H416" s="4"/>
    </row>
    <row r="417" spans="1:8" x14ac:dyDescent="0.35">
      <c r="A417" s="4"/>
      <c r="D417" s="4"/>
      <c r="E417" s="4"/>
      <c r="F417" s="4"/>
      <c r="G417" s="4"/>
      <c r="H417" s="4"/>
    </row>
    <row r="418" spans="1:8" x14ac:dyDescent="0.35">
      <c r="A418" s="4"/>
      <c r="D418" s="4"/>
      <c r="E418" s="4"/>
      <c r="F418" s="4"/>
      <c r="G418" s="4"/>
      <c r="H418" s="4"/>
    </row>
    <row r="419" spans="1:8" x14ac:dyDescent="0.35">
      <c r="A419" s="4"/>
      <c r="D419" s="4"/>
      <c r="E419" s="4"/>
      <c r="F419" s="4"/>
      <c r="G419" s="4"/>
      <c r="H419" s="4"/>
    </row>
    <row r="420" spans="1:8" x14ac:dyDescent="0.35">
      <c r="A420" s="4"/>
      <c r="D420" s="4"/>
      <c r="E420" s="4"/>
      <c r="F420" s="4"/>
      <c r="G420" s="4"/>
      <c r="H420" s="4"/>
    </row>
    <row r="421" spans="1:8" x14ac:dyDescent="0.35">
      <c r="A421" s="4"/>
      <c r="D421" s="4"/>
      <c r="E421" s="4"/>
      <c r="F421" s="4"/>
      <c r="G421" s="4"/>
      <c r="H421" s="4"/>
    </row>
    <row r="422" spans="1:8" x14ac:dyDescent="0.35">
      <c r="A422" s="4"/>
      <c r="D422" s="4"/>
      <c r="E422" s="4"/>
      <c r="F422" s="4"/>
      <c r="G422" s="4"/>
      <c r="H422" s="4"/>
    </row>
    <row r="423" spans="1:8" x14ac:dyDescent="0.35">
      <c r="A423" s="4"/>
      <c r="D423" s="4"/>
      <c r="E423" s="4"/>
      <c r="F423" s="4"/>
      <c r="G423" s="4"/>
      <c r="H423" s="4"/>
    </row>
    <row r="424" spans="1:8" x14ac:dyDescent="0.35">
      <c r="A424" s="4"/>
      <c r="D424" s="4"/>
      <c r="E424" s="4"/>
      <c r="F424" s="4"/>
      <c r="G424" s="4"/>
      <c r="H424" s="4"/>
    </row>
    <row r="425" spans="1:8" x14ac:dyDescent="0.35">
      <c r="A425" s="4"/>
      <c r="D425" s="4"/>
      <c r="E425" s="4"/>
      <c r="F425" s="4"/>
      <c r="G425" s="4"/>
      <c r="H425" s="4"/>
    </row>
    <row r="426" spans="1:8" x14ac:dyDescent="0.35">
      <c r="A426" s="4"/>
      <c r="D426" s="4"/>
      <c r="E426" s="4"/>
      <c r="F426" s="4"/>
      <c r="G426" s="4"/>
      <c r="H426" s="4"/>
    </row>
    <row r="427" spans="1:8" x14ac:dyDescent="0.35">
      <c r="A427" s="4"/>
      <c r="D427" s="4"/>
      <c r="E427" s="4"/>
      <c r="F427" s="4"/>
      <c r="G427" s="4"/>
      <c r="H427" s="4"/>
    </row>
    <row r="428" spans="1:8" x14ac:dyDescent="0.35">
      <c r="A428" s="4"/>
      <c r="D428" s="4"/>
      <c r="E428" s="4"/>
      <c r="F428" s="4"/>
      <c r="G428" s="4"/>
      <c r="H428" s="4"/>
    </row>
    <row r="429" spans="1:8" x14ac:dyDescent="0.35">
      <c r="A429" s="4"/>
      <c r="D429" s="4"/>
      <c r="E429" s="4"/>
      <c r="F429" s="4"/>
      <c r="G429" s="4"/>
      <c r="H429" s="4"/>
    </row>
    <row r="430" spans="1:8" x14ac:dyDescent="0.35">
      <c r="A430" s="4"/>
      <c r="D430" s="4"/>
      <c r="E430" s="4"/>
      <c r="F430" s="4"/>
      <c r="G430" s="4"/>
      <c r="H430" s="4"/>
    </row>
    <row r="431" spans="1:8" x14ac:dyDescent="0.35">
      <c r="A431" s="4"/>
      <c r="D431" s="4"/>
      <c r="E431" s="4"/>
      <c r="F431" s="4"/>
      <c r="G431" s="4"/>
      <c r="H431" s="4"/>
    </row>
    <row r="432" spans="1:8" x14ac:dyDescent="0.35">
      <c r="A432" s="4"/>
      <c r="D432" s="4"/>
      <c r="E432" s="4"/>
      <c r="F432" s="4"/>
      <c r="G432" s="4"/>
      <c r="H432" s="4"/>
    </row>
    <row r="433" spans="1:8" x14ac:dyDescent="0.35">
      <c r="A433" s="4"/>
      <c r="D433" s="4"/>
      <c r="E433" s="4"/>
      <c r="F433" s="4"/>
      <c r="G433" s="4"/>
      <c r="H433" s="4"/>
    </row>
    <row r="434" spans="1:8" x14ac:dyDescent="0.35">
      <c r="A434" s="4"/>
      <c r="D434" s="4"/>
      <c r="E434" s="4"/>
      <c r="F434" s="4"/>
      <c r="G434" s="4"/>
      <c r="H434" s="4"/>
    </row>
    <row r="435" spans="1:8" x14ac:dyDescent="0.35">
      <c r="A435" s="4"/>
      <c r="D435" s="4"/>
      <c r="E435" s="4"/>
      <c r="F435" s="4"/>
      <c r="G435" s="4"/>
      <c r="H435" s="4"/>
    </row>
    <row r="436" spans="1:8" x14ac:dyDescent="0.35">
      <c r="A436" s="4"/>
      <c r="D436" s="4"/>
      <c r="E436" s="4"/>
      <c r="F436" s="4"/>
      <c r="G436" s="4"/>
      <c r="H436" s="4"/>
    </row>
    <row r="437" spans="1:8" x14ac:dyDescent="0.35">
      <c r="A437" s="4"/>
      <c r="D437" s="4"/>
      <c r="E437" s="4"/>
      <c r="F437" s="4"/>
      <c r="G437" s="4"/>
      <c r="H437" s="4"/>
    </row>
    <row r="438" spans="1:8" x14ac:dyDescent="0.35">
      <c r="A438" s="4"/>
      <c r="D438" s="4"/>
      <c r="E438" s="4"/>
      <c r="F438" s="4"/>
      <c r="G438" s="4"/>
      <c r="H438" s="4"/>
    </row>
    <row r="439" spans="1:8" x14ac:dyDescent="0.35">
      <c r="A439" s="4"/>
      <c r="D439" s="4"/>
      <c r="E439" s="4"/>
      <c r="F439" s="4"/>
      <c r="G439" s="4"/>
      <c r="H439" s="4"/>
    </row>
    <row r="440" spans="1:8" x14ac:dyDescent="0.35">
      <c r="A440" s="4"/>
      <c r="D440" s="4"/>
      <c r="E440" s="4"/>
      <c r="F440" s="4"/>
      <c r="G440" s="4"/>
      <c r="H440" s="4"/>
    </row>
    <row r="441" spans="1:8" x14ac:dyDescent="0.35">
      <c r="A441" s="4"/>
      <c r="D441" s="4"/>
      <c r="E441" s="4"/>
      <c r="F441" s="4"/>
      <c r="G441" s="4"/>
      <c r="H441" s="4"/>
    </row>
    <row r="442" spans="1:8" x14ac:dyDescent="0.35">
      <c r="A442" s="4"/>
      <c r="D442" s="4"/>
      <c r="E442" s="4"/>
      <c r="F442" s="4"/>
      <c r="G442" s="4"/>
      <c r="H442" s="4"/>
    </row>
    <row r="443" spans="1:8" x14ac:dyDescent="0.35">
      <c r="A443" s="4"/>
      <c r="D443" s="4"/>
      <c r="E443" s="4"/>
      <c r="F443" s="4"/>
      <c r="G443" s="4"/>
      <c r="H443" s="4"/>
    </row>
    <row r="444" spans="1:8" x14ac:dyDescent="0.35">
      <c r="A444" s="4"/>
      <c r="D444" s="4"/>
      <c r="E444" s="4"/>
      <c r="F444" s="4"/>
      <c r="G444" s="4"/>
      <c r="H444" s="4"/>
    </row>
    <row r="445" spans="1:8" x14ac:dyDescent="0.35">
      <c r="A445" s="4"/>
      <c r="D445" s="4"/>
      <c r="E445" s="4"/>
      <c r="F445" s="4"/>
      <c r="G445" s="4"/>
      <c r="H445" s="4"/>
    </row>
    <row r="446" spans="1:8" x14ac:dyDescent="0.35">
      <c r="A446" s="4"/>
      <c r="D446" s="4"/>
      <c r="E446" s="4"/>
      <c r="F446" s="4"/>
      <c r="G446" s="4"/>
      <c r="H446" s="4"/>
    </row>
    <row r="447" spans="1:8" x14ac:dyDescent="0.35">
      <c r="A447" s="4"/>
      <c r="D447" s="4"/>
      <c r="E447" s="4"/>
      <c r="F447" s="4"/>
      <c r="G447" s="4"/>
      <c r="H447" s="4"/>
    </row>
    <row r="448" spans="1:8" x14ac:dyDescent="0.35">
      <c r="A448" s="4"/>
      <c r="D448" s="4"/>
      <c r="E448" s="4"/>
      <c r="F448" s="4"/>
      <c r="G448" s="4"/>
      <c r="H448" s="4"/>
    </row>
    <row r="449" spans="1:8" x14ac:dyDescent="0.35">
      <c r="A449" s="4"/>
      <c r="D449" s="4"/>
      <c r="E449" s="4"/>
      <c r="F449" s="4"/>
      <c r="G449" s="4"/>
      <c r="H449" s="4"/>
    </row>
    <row r="450" spans="1:8" x14ac:dyDescent="0.35">
      <c r="A450" s="4"/>
      <c r="D450" s="4"/>
      <c r="E450" s="4"/>
      <c r="F450" s="4"/>
      <c r="G450" s="4"/>
      <c r="H450" s="4"/>
    </row>
    <row r="451" spans="1:8" x14ac:dyDescent="0.35">
      <c r="A451" s="4"/>
      <c r="D451" s="4"/>
      <c r="E451" s="4"/>
      <c r="F451" s="4"/>
      <c r="G451" s="4"/>
      <c r="H451" s="4"/>
    </row>
    <row r="452" spans="1:8" x14ac:dyDescent="0.35">
      <c r="A452" s="4"/>
      <c r="D452" s="4"/>
      <c r="E452" s="4"/>
      <c r="F452" s="4"/>
      <c r="G452" s="4"/>
      <c r="H452" s="4"/>
    </row>
    <row r="453" spans="1:8" x14ac:dyDescent="0.35">
      <c r="A453" s="4"/>
      <c r="D453" s="4"/>
      <c r="E453" s="4"/>
      <c r="F453" s="4"/>
      <c r="G453" s="4"/>
      <c r="H453" s="4"/>
    </row>
    <row r="454" spans="1:8" x14ac:dyDescent="0.35">
      <c r="A454" s="4"/>
      <c r="D454" s="4"/>
      <c r="E454" s="4"/>
      <c r="F454" s="4"/>
      <c r="G454" s="4"/>
      <c r="H454" s="4"/>
    </row>
    <row r="455" spans="1:8" x14ac:dyDescent="0.35">
      <c r="A455" s="4"/>
      <c r="D455" s="4"/>
      <c r="E455" s="4"/>
      <c r="F455" s="4"/>
      <c r="G455" s="4"/>
      <c r="H455" s="4"/>
    </row>
    <row r="456" spans="1:8" x14ac:dyDescent="0.35">
      <c r="A456" s="4"/>
      <c r="D456" s="4"/>
      <c r="E456" s="4"/>
      <c r="F456" s="4"/>
      <c r="G456" s="4"/>
      <c r="H456" s="4"/>
    </row>
    <row r="457" spans="1:8" x14ac:dyDescent="0.35">
      <c r="A457" s="4"/>
      <c r="D457" s="4"/>
      <c r="E457" s="4"/>
      <c r="F457" s="4"/>
      <c r="G457" s="4"/>
      <c r="H457" s="4"/>
    </row>
    <row r="458" spans="1:8" x14ac:dyDescent="0.35">
      <c r="A458" s="4"/>
      <c r="D458" s="4"/>
      <c r="E458" s="4"/>
      <c r="F458" s="4"/>
      <c r="G458" s="4"/>
      <c r="H458" s="4"/>
    </row>
    <row r="459" spans="1:8" x14ac:dyDescent="0.35">
      <c r="A459" s="4"/>
      <c r="D459" s="4"/>
      <c r="E459" s="4"/>
      <c r="F459" s="4"/>
      <c r="G459" s="4"/>
      <c r="H459" s="4"/>
    </row>
    <row r="460" spans="1:8" x14ac:dyDescent="0.35">
      <c r="A460" s="4"/>
      <c r="D460" s="4"/>
      <c r="E460" s="4"/>
      <c r="F460" s="4"/>
      <c r="G460" s="4"/>
      <c r="H460" s="4"/>
    </row>
    <row r="461" spans="1:8" x14ac:dyDescent="0.35">
      <c r="A461" s="4"/>
      <c r="D461" s="4"/>
      <c r="E461" s="4"/>
      <c r="F461" s="4"/>
      <c r="G461" s="4"/>
      <c r="H461" s="4"/>
    </row>
    <row r="462" spans="1:8" x14ac:dyDescent="0.35">
      <c r="A462" s="4"/>
      <c r="D462" s="4"/>
      <c r="E462" s="4"/>
      <c r="F462" s="4"/>
      <c r="G462" s="4"/>
      <c r="H462" s="4"/>
    </row>
    <row r="463" spans="1:8" x14ac:dyDescent="0.35">
      <c r="A463" s="4"/>
      <c r="D463" s="4"/>
      <c r="E463" s="4"/>
      <c r="F463" s="4"/>
      <c r="G463" s="4"/>
      <c r="H463" s="4"/>
    </row>
    <row r="464" spans="1:8" x14ac:dyDescent="0.35">
      <c r="A464" s="4"/>
      <c r="D464" s="4"/>
      <c r="E464" s="4"/>
      <c r="F464" s="4"/>
      <c r="G464" s="4"/>
      <c r="H464" s="4"/>
    </row>
    <row r="465" spans="1:8" x14ac:dyDescent="0.35">
      <c r="A465" s="4"/>
      <c r="D465" s="4"/>
      <c r="E465" s="4"/>
      <c r="F465" s="4"/>
      <c r="G465" s="4"/>
      <c r="H465" s="4"/>
    </row>
    <row r="466" spans="1:8" x14ac:dyDescent="0.35">
      <c r="A466" s="4"/>
      <c r="D466" s="4"/>
      <c r="E466" s="4"/>
      <c r="F466" s="4"/>
      <c r="G466" s="4"/>
      <c r="H466" s="4"/>
    </row>
    <row r="467" spans="1:8" x14ac:dyDescent="0.35">
      <c r="A467" s="4"/>
      <c r="D467" s="4"/>
      <c r="E467" s="4"/>
      <c r="F467" s="4"/>
      <c r="G467" s="4"/>
      <c r="H467" s="4"/>
    </row>
    <row r="468" spans="1:8" x14ac:dyDescent="0.35">
      <c r="A468" s="4"/>
      <c r="D468" s="4"/>
      <c r="E468" s="4"/>
      <c r="F468" s="4"/>
      <c r="G468" s="4"/>
      <c r="H468" s="4"/>
    </row>
    <row r="469" spans="1:8" x14ac:dyDescent="0.35">
      <c r="A469" s="4"/>
      <c r="D469" s="4"/>
      <c r="E469" s="4"/>
      <c r="F469" s="4"/>
      <c r="G469" s="4"/>
      <c r="H469" s="4"/>
    </row>
    <row r="470" spans="1:8" x14ac:dyDescent="0.35">
      <c r="A470" s="4"/>
      <c r="D470" s="4"/>
      <c r="E470" s="4"/>
      <c r="F470" s="4"/>
      <c r="G470" s="4"/>
      <c r="H470" s="4"/>
    </row>
    <row r="471" spans="1:8" x14ac:dyDescent="0.35">
      <c r="A471" s="4"/>
      <c r="D471" s="4"/>
      <c r="E471" s="4"/>
      <c r="F471" s="4"/>
      <c r="G471" s="4"/>
      <c r="H471" s="4"/>
    </row>
    <row r="472" spans="1:8" x14ac:dyDescent="0.35">
      <c r="A472" s="4"/>
      <c r="D472" s="4"/>
      <c r="E472" s="4"/>
      <c r="F472" s="4"/>
      <c r="G472" s="4"/>
      <c r="H472" s="4"/>
    </row>
    <row r="473" spans="1:8" x14ac:dyDescent="0.35">
      <c r="A473" s="4"/>
      <c r="D473" s="4"/>
      <c r="E473" s="4"/>
      <c r="F473" s="4"/>
      <c r="G473" s="4"/>
      <c r="H473" s="4"/>
    </row>
    <row r="474" spans="1:8" x14ac:dyDescent="0.35">
      <c r="A474" s="4"/>
      <c r="D474" s="4"/>
      <c r="E474" s="4"/>
      <c r="F474" s="4"/>
      <c r="G474" s="4"/>
      <c r="H474" s="4"/>
    </row>
    <row r="475" spans="1:8" x14ac:dyDescent="0.35">
      <c r="A475" s="4"/>
      <c r="D475" s="4"/>
      <c r="E475" s="4"/>
      <c r="F475" s="4"/>
      <c r="G475" s="4"/>
      <c r="H475" s="4"/>
    </row>
    <row r="476" spans="1:8" x14ac:dyDescent="0.35">
      <c r="A476" s="4"/>
      <c r="D476" s="4"/>
      <c r="E476" s="4"/>
      <c r="F476" s="4"/>
      <c r="G476" s="4"/>
      <c r="H476" s="4"/>
    </row>
    <row r="477" spans="1:8" x14ac:dyDescent="0.35">
      <c r="A477" s="4"/>
      <c r="D477" s="4"/>
      <c r="E477" s="4"/>
      <c r="F477" s="4"/>
      <c r="G477" s="4"/>
      <c r="H477" s="4"/>
    </row>
    <row r="478" spans="1:8" x14ac:dyDescent="0.35">
      <c r="A478" s="4"/>
      <c r="D478" s="4"/>
      <c r="E478" s="4"/>
      <c r="F478" s="4"/>
      <c r="G478" s="4"/>
      <c r="H478" s="4"/>
    </row>
    <row r="479" spans="1:8" x14ac:dyDescent="0.35">
      <c r="A479" s="4"/>
      <c r="D479" s="4"/>
      <c r="E479" s="4"/>
      <c r="F479" s="4"/>
      <c r="G479" s="4"/>
      <c r="H479" s="4"/>
    </row>
    <row r="480" spans="1:8" x14ac:dyDescent="0.35">
      <c r="A480" s="4"/>
      <c r="D480" s="4"/>
      <c r="E480" s="4"/>
      <c r="F480" s="4"/>
      <c r="G480" s="4"/>
      <c r="H480" s="4"/>
    </row>
    <row r="481" spans="1:8" x14ac:dyDescent="0.35">
      <c r="A481" s="4"/>
      <c r="D481" s="4"/>
      <c r="E481" s="4"/>
      <c r="F481" s="4"/>
      <c r="G481" s="4"/>
      <c r="H481" s="4"/>
    </row>
    <row r="482" spans="1:8" x14ac:dyDescent="0.35">
      <c r="A482" s="4"/>
      <c r="D482" s="4"/>
      <c r="E482" s="4"/>
      <c r="F482" s="4"/>
      <c r="G482" s="4"/>
      <c r="H482" s="4"/>
    </row>
    <row r="483" spans="1:8" x14ac:dyDescent="0.35">
      <c r="A483" s="4"/>
      <c r="D483" s="4"/>
      <c r="E483" s="4"/>
      <c r="F483" s="4"/>
      <c r="G483" s="4"/>
      <c r="H483" s="4"/>
    </row>
    <row r="484" spans="1:8" x14ac:dyDescent="0.35">
      <c r="A484" s="4"/>
      <c r="D484" s="4"/>
      <c r="E484" s="4"/>
      <c r="F484" s="4"/>
      <c r="G484" s="4"/>
      <c r="H484" s="4"/>
    </row>
    <row r="485" spans="1:8" x14ac:dyDescent="0.35">
      <c r="A485" s="4"/>
      <c r="D485" s="4"/>
      <c r="E485" s="4"/>
      <c r="F485" s="4"/>
      <c r="G485" s="4"/>
      <c r="H485" s="4"/>
    </row>
    <row r="486" spans="1:8" x14ac:dyDescent="0.35">
      <c r="A486" s="4"/>
      <c r="D486" s="4"/>
      <c r="E486" s="4"/>
      <c r="F486" s="4"/>
      <c r="G486" s="4"/>
      <c r="H486" s="4"/>
    </row>
    <row r="487" spans="1:8" x14ac:dyDescent="0.35">
      <c r="A487" s="4"/>
      <c r="D487" s="4"/>
      <c r="E487" s="4"/>
      <c r="F487" s="4"/>
      <c r="G487" s="4"/>
      <c r="H487" s="4"/>
    </row>
    <row r="488" spans="1:8" x14ac:dyDescent="0.35">
      <c r="A488" s="4"/>
      <c r="D488" s="4"/>
      <c r="E488" s="4"/>
      <c r="F488" s="4"/>
      <c r="G488" s="4"/>
      <c r="H488" s="4"/>
    </row>
    <row r="489" spans="1:8" x14ac:dyDescent="0.35">
      <c r="A489" s="4"/>
      <c r="D489" s="4"/>
      <c r="E489" s="4"/>
      <c r="F489" s="4"/>
      <c r="G489" s="4"/>
      <c r="H489" s="4"/>
    </row>
    <row r="490" spans="1:8" x14ac:dyDescent="0.35">
      <c r="A490" s="4"/>
      <c r="D490" s="4"/>
      <c r="E490" s="4"/>
      <c r="F490" s="4"/>
      <c r="G490" s="4"/>
      <c r="H490" s="4"/>
    </row>
    <row r="491" spans="1:8" x14ac:dyDescent="0.35">
      <c r="A491" s="4"/>
      <c r="D491" s="4"/>
      <c r="E491" s="4"/>
      <c r="F491" s="4"/>
      <c r="G491" s="4"/>
      <c r="H491" s="4"/>
    </row>
    <row r="492" spans="1:8" x14ac:dyDescent="0.35">
      <c r="A492" s="4"/>
      <c r="D492" s="4"/>
      <c r="E492" s="4"/>
      <c r="F492" s="4"/>
      <c r="G492" s="4"/>
      <c r="H492" s="4"/>
    </row>
    <row r="493" spans="1:8" x14ac:dyDescent="0.35">
      <c r="A493" s="4"/>
      <c r="D493" s="4"/>
      <c r="E493" s="4"/>
      <c r="F493" s="4"/>
      <c r="G493" s="4"/>
      <c r="H493" s="4"/>
    </row>
    <row r="494" spans="1:8" x14ac:dyDescent="0.35">
      <c r="A494" s="4"/>
      <c r="D494" s="4"/>
      <c r="E494" s="4"/>
      <c r="F494" s="4"/>
      <c r="G494" s="4"/>
      <c r="H494" s="4"/>
    </row>
    <row r="495" spans="1:8" x14ac:dyDescent="0.35">
      <c r="A495" s="4"/>
      <c r="D495" s="4"/>
      <c r="E495" s="4"/>
      <c r="F495" s="4"/>
      <c r="G495" s="4"/>
      <c r="H495" s="4"/>
    </row>
    <row r="496" spans="1:8" x14ac:dyDescent="0.35">
      <c r="A496" s="4"/>
      <c r="D496" s="4"/>
      <c r="E496" s="4"/>
      <c r="F496" s="4"/>
      <c r="G496" s="4"/>
      <c r="H496" s="4"/>
    </row>
    <row r="497" spans="1:8" x14ac:dyDescent="0.35">
      <c r="A497" s="4"/>
      <c r="D497" s="4"/>
      <c r="E497" s="4"/>
      <c r="F497" s="4"/>
      <c r="G497" s="4"/>
      <c r="H497" s="4"/>
    </row>
    <row r="498" spans="1:8" x14ac:dyDescent="0.35">
      <c r="A498" s="4"/>
      <c r="D498" s="4"/>
      <c r="E498" s="4"/>
      <c r="F498" s="4"/>
      <c r="G498" s="4"/>
      <c r="H498" s="4"/>
    </row>
    <row r="499" spans="1:8" x14ac:dyDescent="0.35">
      <c r="A499" s="4"/>
      <c r="D499" s="4"/>
      <c r="E499" s="4"/>
      <c r="F499" s="4"/>
      <c r="G499" s="4"/>
      <c r="H499" s="4"/>
    </row>
    <row r="500" spans="1:8" x14ac:dyDescent="0.35">
      <c r="A500" s="4"/>
      <c r="D500" s="4"/>
      <c r="E500" s="4"/>
      <c r="F500" s="4"/>
      <c r="G500" s="4"/>
      <c r="H500" s="4"/>
    </row>
    <row r="501" spans="1:8" x14ac:dyDescent="0.35">
      <c r="A501" s="4"/>
      <c r="D501" s="4"/>
      <c r="E501" s="4"/>
      <c r="F501" s="4"/>
      <c r="G501" s="4"/>
      <c r="H501" s="4"/>
    </row>
    <row r="502" spans="1:8" x14ac:dyDescent="0.35">
      <c r="A502" s="4"/>
      <c r="D502" s="4"/>
      <c r="E502" s="4"/>
      <c r="F502" s="4"/>
      <c r="G502" s="4"/>
      <c r="H502" s="4"/>
    </row>
    <row r="503" spans="1:8" x14ac:dyDescent="0.35">
      <c r="A503" s="4"/>
      <c r="D503" s="4"/>
      <c r="E503" s="4"/>
      <c r="F503" s="4"/>
      <c r="G503" s="4"/>
      <c r="H503" s="4"/>
    </row>
    <row r="504" spans="1:8" x14ac:dyDescent="0.35">
      <c r="A504" s="4"/>
      <c r="D504" s="4"/>
      <c r="E504" s="4"/>
      <c r="F504" s="4"/>
      <c r="G504" s="4"/>
      <c r="H504" s="4"/>
    </row>
    <row r="505" spans="1:8" x14ac:dyDescent="0.35">
      <c r="A505" s="4"/>
      <c r="D505" s="4"/>
      <c r="E505" s="4"/>
      <c r="F505" s="4"/>
      <c r="G505" s="4"/>
      <c r="H505" s="4"/>
    </row>
    <row r="506" spans="1:8" x14ac:dyDescent="0.35">
      <c r="A506" s="4"/>
      <c r="D506" s="4"/>
      <c r="E506" s="4"/>
      <c r="F506" s="4"/>
      <c r="G506" s="4"/>
      <c r="H506" s="4"/>
    </row>
    <row r="507" spans="1:8" x14ac:dyDescent="0.35">
      <c r="A507" s="4"/>
      <c r="D507" s="4"/>
      <c r="E507" s="4"/>
      <c r="F507" s="4"/>
      <c r="G507" s="4"/>
      <c r="H507" s="4"/>
    </row>
    <row r="508" spans="1:8" x14ac:dyDescent="0.35">
      <c r="A508" s="4"/>
      <c r="D508" s="4"/>
      <c r="E508" s="4"/>
      <c r="F508" s="4"/>
      <c r="G508" s="4"/>
      <c r="H508" s="4"/>
    </row>
    <row r="509" spans="1:8" x14ac:dyDescent="0.35">
      <c r="A509" s="4"/>
      <c r="D509" s="4"/>
      <c r="E509" s="4"/>
      <c r="F509" s="4"/>
      <c r="G509" s="4"/>
      <c r="H509" s="4"/>
    </row>
    <row r="510" spans="1:8" x14ac:dyDescent="0.35">
      <c r="A510" s="4"/>
      <c r="D510" s="4"/>
      <c r="E510" s="4"/>
      <c r="F510" s="4"/>
      <c r="G510" s="4"/>
      <c r="H510" s="4"/>
    </row>
    <row r="511" spans="1:8" x14ac:dyDescent="0.35">
      <c r="A511" s="4"/>
      <c r="D511" s="4"/>
      <c r="E511" s="4"/>
      <c r="F511" s="4"/>
      <c r="G511" s="4"/>
      <c r="H511" s="4"/>
    </row>
    <row r="512" spans="1:8" x14ac:dyDescent="0.35">
      <c r="A512" s="4"/>
      <c r="D512" s="4"/>
      <c r="E512" s="4"/>
      <c r="F512" s="4"/>
      <c r="G512" s="4"/>
      <c r="H512" s="4"/>
    </row>
    <row r="513" spans="1:8" x14ac:dyDescent="0.35">
      <c r="A513" s="4"/>
      <c r="D513" s="4"/>
      <c r="E513" s="4"/>
      <c r="F513" s="4"/>
      <c r="G513" s="4"/>
      <c r="H513" s="4"/>
    </row>
    <row r="514" spans="1:8" x14ac:dyDescent="0.35">
      <c r="A514" s="4"/>
      <c r="D514" s="4"/>
      <c r="E514" s="4"/>
      <c r="F514" s="4"/>
      <c r="G514" s="4"/>
      <c r="H514" s="4"/>
    </row>
    <row r="515" spans="1:8" x14ac:dyDescent="0.35">
      <c r="A515" s="4"/>
      <c r="D515" s="4"/>
      <c r="E515" s="4"/>
      <c r="F515" s="4"/>
      <c r="G515" s="4"/>
      <c r="H515" s="4"/>
    </row>
    <row r="516" spans="1:8" x14ac:dyDescent="0.35">
      <c r="A516" s="4"/>
      <c r="D516" s="4"/>
      <c r="E516" s="4"/>
      <c r="F516" s="4"/>
      <c r="G516" s="4"/>
      <c r="H516" s="4"/>
    </row>
    <row r="517" spans="1:8" x14ac:dyDescent="0.35">
      <c r="A517" s="4"/>
      <c r="D517" s="4"/>
      <c r="E517" s="4"/>
      <c r="F517" s="4"/>
      <c r="G517" s="4"/>
      <c r="H517" s="4"/>
    </row>
    <row r="518" spans="1:8" x14ac:dyDescent="0.35">
      <c r="A518" s="4"/>
      <c r="D518" s="4"/>
      <c r="E518" s="4"/>
      <c r="F518" s="4"/>
      <c r="G518" s="4"/>
      <c r="H518" s="4"/>
    </row>
    <row r="519" spans="1:8" x14ac:dyDescent="0.35">
      <c r="A519" s="4"/>
      <c r="D519" s="4"/>
      <c r="E519" s="4"/>
      <c r="F519" s="4"/>
      <c r="G519" s="4"/>
      <c r="H519" s="4"/>
    </row>
    <row r="520" spans="1:8" x14ac:dyDescent="0.35">
      <c r="A520" s="4"/>
      <c r="D520" s="4"/>
      <c r="E520" s="4"/>
      <c r="F520" s="4"/>
      <c r="G520" s="4"/>
      <c r="H520" s="4"/>
    </row>
    <row r="521" spans="1:8" x14ac:dyDescent="0.35">
      <c r="A521" s="4"/>
      <c r="D521" s="4"/>
      <c r="E521" s="4"/>
      <c r="F521" s="4"/>
      <c r="G521" s="4"/>
      <c r="H521" s="4"/>
    </row>
    <row r="522" spans="1:8" x14ac:dyDescent="0.35">
      <c r="A522" s="4"/>
      <c r="D522" s="4"/>
      <c r="E522" s="4"/>
      <c r="F522" s="4"/>
      <c r="G522" s="4"/>
      <c r="H522" s="4"/>
    </row>
    <row r="523" spans="1:8" x14ac:dyDescent="0.35">
      <c r="A523" s="4"/>
      <c r="D523" s="4"/>
      <c r="E523" s="4"/>
      <c r="F523" s="4"/>
      <c r="G523" s="4"/>
      <c r="H523" s="4"/>
    </row>
    <row r="524" spans="1:8" x14ac:dyDescent="0.35">
      <c r="A524" s="4"/>
      <c r="D524" s="4"/>
      <c r="E524" s="4"/>
      <c r="F524" s="4"/>
      <c r="G524" s="4"/>
      <c r="H524" s="4"/>
    </row>
    <row r="525" spans="1:8" x14ac:dyDescent="0.35">
      <c r="A525" s="4"/>
      <c r="D525" s="4"/>
      <c r="E525" s="4"/>
      <c r="F525" s="4"/>
      <c r="G525" s="4"/>
      <c r="H525" s="4"/>
    </row>
    <row r="526" spans="1:8" x14ac:dyDescent="0.35">
      <c r="A526" s="4"/>
      <c r="D526" s="4"/>
      <c r="E526" s="4"/>
      <c r="F526" s="4"/>
      <c r="G526" s="4"/>
      <c r="H526" s="4"/>
    </row>
    <row r="527" spans="1:8" x14ac:dyDescent="0.35">
      <c r="A527" s="4"/>
      <c r="D527" s="4"/>
      <c r="E527" s="4"/>
      <c r="F527" s="4"/>
      <c r="G527" s="4"/>
      <c r="H527" s="4"/>
    </row>
    <row r="528" spans="1:8" x14ac:dyDescent="0.35">
      <c r="A528" s="4"/>
      <c r="D528" s="4"/>
      <c r="E528" s="4"/>
      <c r="F528" s="4"/>
      <c r="G528" s="4"/>
      <c r="H528" s="4"/>
    </row>
    <row r="529" spans="1:8" x14ac:dyDescent="0.35">
      <c r="A529" s="4"/>
      <c r="D529" s="4"/>
      <c r="E529" s="4"/>
      <c r="F529" s="4"/>
      <c r="G529" s="4"/>
      <c r="H529" s="4"/>
    </row>
    <row r="530" spans="1:8" x14ac:dyDescent="0.35">
      <c r="A530" s="4"/>
      <c r="D530" s="4"/>
      <c r="E530" s="4"/>
      <c r="F530" s="4"/>
      <c r="G530" s="4"/>
      <c r="H530" s="4"/>
    </row>
    <row r="531" spans="1:8" x14ac:dyDescent="0.35">
      <c r="A531" s="4"/>
      <c r="D531" s="4"/>
      <c r="E531" s="4"/>
      <c r="F531" s="4"/>
      <c r="G531" s="4"/>
      <c r="H531" s="4"/>
    </row>
    <row r="532" spans="1:8" x14ac:dyDescent="0.35">
      <c r="A532" s="4"/>
      <c r="D532" s="4"/>
      <c r="E532" s="4"/>
      <c r="F532" s="4"/>
      <c r="G532" s="4"/>
      <c r="H532" s="4"/>
    </row>
    <row r="533" spans="1:8" x14ac:dyDescent="0.35">
      <c r="A533" s="4"/>
      <c r="D533" s="4"/>
      <c r="E533" s="4"/>
      <c r="F533" s="4"/>
      <c r="G533" s="4"/>
      <c r="H533" s="4"/>
    </row>
    <row r="534" spans="1:8" x14ac:dyDescent="0.35">
      <c r="A534" s="4"/>
      <c r="D534" s="4"/>
      <c r="E534" s="4"/>
      <c r="F534" s="4"/>
      <c r="G534" s="4"/>
      <c r="H534" s="4"/>
    </row>
    <row r="535" spans="1:8" x14ac:dyDescent="0.35">
      <c r="A535" s="4"/>
      <c r="D535" s="4"/>
      <c r="E535" s="4"/>
      <c r="F535" s="4"/>
      <c r="G535" s="4"/>
      <c r="H535" s="4"/>
    </row>
    <row r="536" spans="1:8" x14ac:dyDescent="0.35">
      <c r="A536" s="4"/>
      <c r="D536" s="4"/>
      <c r="E536" s="4"/>
      <c r="F536" s="4"/>
      <c r="G536" s="4"/>
      <c r="H536" s="4"/>
    </row>
    <row r="537" spans="1:8" x14ac:dyDescent="0.35">
      <c r="A537" s="4"/>
      <c r="D537" s="4"/>
      <c r="E537" s="4"/>
      <c r="F537" s="4"/>
      <c r="G537" s="4"/>
      <c r="H537" s="4"/>
    </row>
    <row r="538" spans="1:8" x14ac:dyDescent="0.35">
      <c r="A538" s="4"/>
      <c r="D538" s="4"/>
      <c r="E538" s="4"/>
      <c r="F538" s="4"/>
      <c r="G538" s="4"/>
      <c r="H538" s="4"/>
    </row>
    <row r="539" spans="1:8" x14ac:dyDescent="0.35">
      <c r="A539" s="4"/>
      <c r="D539" s="4"/>
      <c r="E539" s="4"/>
      <c r="F539" s="4"/>
      <c r="G539" s="4"/>
      <c r="H539" s="4"/>
    </row>
    <row r="540" spans="1:8" x14ac:dyDescent="0.35">
      <c r="A540" s="4"/>
      <c r="D540" s="4"/>
      <c r="E540" s="4"/>
      <c r="F540" s="4"/>
      <c r="G540" s="4"/>
      <c r="H540" s="4"/>
    </row>
    <row r="541" spans="1:8" x14ac:dyDescent="0.35">
      <c r="A541" s="4"/>
      <c r="D541" s="4"/>
      <c r="E541" s="4"/>
      <c r="F541" s="4"/>
      <c r="G541" s="4"/>
      <c r="H541" s="4"/>
    </row>
    <row r="542" spans="1:8" x14ac:dyDescent="0.35">
      <c r="A542" s="4"/>
      <c r="D542" s="4"/>
      <c r="E542" s="4"/>
      <c r="F542" s="4"/>
      <c r="G542" s="4"/>
      <c r="H542" s="4"/>
    </row>
    <row r="543" spans="1:8" x14ac:dyDescent="0.35">
      <c r="A543" s="4"/>
      <c r="D543" s="4"/>
      <c r="E543" s="4"/>
      <c r="F543" s="4"/>
      <c r="G543" s="4"/>
      <c r="H543" s="4"/>
    </row>
    <row r="544" spans="1:8" x14ac:dyDescent="0.35">
      <c r="A544" s="4"/>
      <c r="D544" s="4"/>
      <c r="E544" s="4"/>
      <c r="F544" s="4"/>
      <c r="G544" s="4"/>
      <c r="H544" s="4"/>
    </row>
    <row r="545" spans="1:8" x14ac:dyDescent="0.35">
      <c r="A545" s="4"/>
      <c r="D545" s="4"/>
      <c r="E545" s="4"/>
      <c r="F545" s="4"/>
      <c r="G545" s="4"/>
      <c r="H545" s="4"/>
    </row>
    <row r="546" spans="1:8" x14ac:dyDescent="0.35">
      <c r="A546" s="4"/>
      <c r="D546" s="4"/>
      <c r="E546" s="4"/>
      <c r="F546" s="4"/>
      <c r="G546" s="4"/>
      <c r="H546" s="4"/>
    </row>
    <row r="547" spans="1:8" x14ac:dyDescent="0.35">
      <c r="A547" s="4"/>
      <c r="D547" s="4"/>
      <c r="E547" s="4"/>
      <c r="F547" s="4"/>
      <c r="G547" s="4"/>
      <c r="H547" s="4"/>
    </row>
    <row r="548" spans="1:8" x14ac:dyDescent="0.35">
      <c r="A548" s="4"/>
      <c r="D548" s="4"/>
      <c r="E548" s="4"/>
      <c r="F548" s="4"/>
      <c r="G548" s="4"/>
      <c r="H548" s="4"/>
    </row>
    <row r="549" spans="1:8" x14ac:dyDescent="0.35">
      <c r="A549" s="4"/>
      <c r="D549" s="4"/>
      <c r="E549" s="4"/>
      <c r="F549" s="4"/>
      <c r="G549" s="4"/>
      <c r="H549" s="4"/>
    </row>
    <row r="550" spans="1:8" x14ac:dyDescent="0.35">
      <c r="A550" s="4"/>
      <c r="D550" s="4"/>
      <c r="E550" s="4"/>
      <c r="F550" s="4"/>
      <c r="G550" s="4"/>
      <c r="H550" s="4"/>
    </row>
    <row r="551" spans="1:8" x14ac:dyDescent="0.35">
      <c r="A551" s="4"/>
      <c r="D551" s="4"/>
      <c r="E551" s="4"/>
      <c r="F551" s="4"/>
      <c r="G551" s="4"/>
      <c r="H551" s="4"/>
    </row>
    <row r="552" spans="1:8" x14ac:dyDescent="0.35">
      <c r="A552" s="4"/>
      <c r="D552" s="4"/>
      <c r="E552" s="4"/>
      <c r="F552" s="4"/>
      <c r="G552" s="4"/>
      <c r="H552" s="4"/>
    </row>
    <row r="553" spans="1:8" x14ac:dyDescent="0.35">
      <c r="A553" s="4"/>
      <c r="D553" s="4"/>
      <c r="E553" s="4"/>
      <c r="F553" s="4"/>
      <c r="G553" s="4"/>
      <c r="H553" s="4"/>
    </row>
    <row r="554" spans="1:8" x14ac:dyDescent="0.35">
      <c r="A554" s="4"/>
      <c r="D554" s="4"/>
      <c r="E554" s="4"/>
      <c r="F554" s="4"/>
      <c r="G554" s="4"/>
      <c r="H554" s="4"/>
    </row>
    <row r="555" spans="1:8" x14ac:dyDescent="0.35">
      <c r="A555" s="4"/>
      <c r="D555" s="4"/>
      <c r="E555" s="4"/>
      <c r="F555" s="4"/>
      <c r="G555" s="4"/>
      <c r="H555" s="4"/>
    </row>
    <row r="556" spans="1:8" x14ac:dyDescent="0.35">
      <c r="A556" s="4"/>
      <c r="D556" s="4"/>
      <c r="E556" s="4"/>
      <c r="F556" s="4"/>
      <c r="G556" s="4"/>
      <c r="H556" s="4"/>
    </row>
    <row r="557" spans="1:8" x14ac:dyDescent="0.35">
      <c r="A557" s="4"/>
      <c r="D557" s="4"/>
      <c r="E557" s="4"/>
      <c r="F557" s="4"/>
      <c r="G557" s="4"/>
      <c r="H557" s="4"/>
    </row>
    <row r="558" spans="1:8" x14ac:dyDescent="0.35">
      <c r="A558" s="4"/>
      <c r="D558" s="4"/>
      <c r="E558" s="4"/>
      <c r="F558" s="4"/>
      <c r="G558" s="4"/>
      <c r="H558" s="4"/>
    </row>
    <row r="559" spans="1:8" x14ac:dyDescent="0.35">
      <c r="A559" s="4"/>
      <c r="D559" s="4"/>
      <c r="E559" s="4"/>
      <c r="F559" s="4"/>
      <c r="G559" s="4"/>
      <c r="H559" s="4"/>
    </row>
    <row r="560" spans="1:8" x14ac:dyDescent="0.35">
      <c r="A560" s="4"/>
      <c r="D560" s="4"/>
      <c r="E560" s="4"/>
      <c r="F560" s="4"/>
      <c r="G560" s="4"/>
      <c r="H560" s="4"/>
    </row>
    <row r="561" spans="1:8" x14ac:dyDescent="0.35">
      <c r="A561" s="4"/>
      <c r="D561" s="4"/>
      <c r="E561" s="4"/>
      <c r="F561" s="4"/>
      <c r="G561" s="4"/>
      <c r="H561" s="4"/>
    </row>
    <row r="562" spans="1:8" x14ac:dyDescent="0.35">
      <c r="A562" s="4"/>
      <c r="D562" s="4"/>
      <c r="E562" s="4"/>
      <c r="F562" s="4"/>
      <c r="G562" s="4"/>
      <c r="H562" s="4"/>
    </row>
    <row r="563" spans="1:8" x14ac:dyDescent="0.35">
      <c r="A563" s="4"/>
      <c r="D563" s="4"/>
      <c r="E563" s="4"/>
      <c r="F563" s="4"/>
      <c r="G563" s="4"/>
      <c r="H563" s="4"/>
    </row>
    <row r="564" spans="1:8" x14ac:dyDescent="0.35">
      <c r="A564" s="4"/>
      <c r="D564" s="4"/>
      <c r="E564" s="4"/>
      <c r="F564" s="4"/>
      <c r="G564" s="4"/>
      <c r="H564" s="4"/>
    </row>
    <row r="565" spans="1:8" x14ac:dyDescent="0.35">
      <c r="A565" s="4"/>
      <c r="D565" s="4"/>
      <c r="E565" s="4"/>
      <c r="F565" s="4"/>
      <c r="G565" s="4"/>
      <c r="H565" s="4"/>
    </row>
    <row r="566" spans="1:8" x14ac:dyDescent="0.35">
      <c r="A566" s="4"/>
      <c r="D566" s="4"/>
      <c r="E566" s="4"/>
      <c r="F566" s="4"/>
      <c r="G566" s="4"/>
      <c r="H566" s="4"/>
    </row>
    <row r="567" spans="1:8" x14ac:dyDescent="0.35">
      <c r="A567" s="4"/>
      <c r="D567" s="4"/>
      <c r="E567" s="4"/>
      <c r="F567" s="4"/>
      <c r="G567" s="4"/>
      <c r="H567" s="4"/>
    </row>
    <row r="568" spans="1:8" x14ac:dyDescent="0.35">
      <c r="A568" s="4"/>
      <c r="D568" s="4"/>
      <c r="E568" s="4"/>
      <c r="F568" s="4"/>
      <c r="G568" s="4"/>
      <c r="H568" s="4"/>
    </row>
    <row r="569" spans="1:8" x14ac:dyDescent="0.35">
      <c r="A569" s="4"/>
      <c r="D569" s="4"/>
      <c r="E569" s="4"/>
      <c r="F569" s="4"/>
      <c r="G569" s="4"/>
      <c r="H569" s="4"/>
    </row>
    <row r="570" spans="1:8" x14ac:dyDescent="0.35">
      <c r="A570" s="4"/>
      <c r="D570" s="4"/>
      <c r="E570" s="4"/>
      <c r="F570" s="4"/>
      <c r="G570" s="4"/>
      <c r="H570" s="4"/>
    </row>
    <row r="571" spans="1:8" x14ac:dyDescent="0.35">
      <c r="A571" s="4"/>
      <c r="D571" s="4"/>
      <c r="E571" s="4"/>
      <c r="F571" s="4"/>
      <c r="G571" s="4"/>
      <c r="H571" s="4"/>
    </row>
    <row r="572" spans="1:8" x14ac:dyDescent="0.35">
      <c r="A572" s="4"/>
      <c r="D572" s="4"/>
      <c r="E572" s="4"/>
      <c r="F572" s="4"/>
      <c r="G572" s="4"/>
      <c r="H572" s="4"/>
    </row>
    <row r="573" spans="1:8" x14ac:dyDescent="0.35">
      <c r="A573" s="4"/>
      <c r="D573" s="4"/>
      <c r="E573" s="4"/>
      <c r="F573" s="4"/>
      <c r="G573" s="4"/>
      <c r="H573" s="4"/>
    </row>
    <row r="574" spans="1:8" x14ac:dyDescent="0.35">
      <c r="A574" s="4"/>
      <c r="D574" s="4"/>
      <c r="E574" s="4"/>
      <c r="F574" s="4"/>
      <c r="G574" s="4"/>
      <c r="H574" s="4"/>
    </row>
    <row r="575" spans="1:8" x14ac:dyDescent="0.35">
      <c r="A575" s="4"/>
      <c r="D575" s="4"/>
      <c r="E575" s="4"/>
      <c r="F575" s="4"/>
      <c r="G575" s="4"/>
      <c r="H575" s="4"/>
    </row>
    <row r="576" spans="1:8" x14ac:dyDescent="0.35">
      <c r="A576" s="4"/>
      <c r="D576" s="4"/>
      <c r="E576" s="4"/>
      <c r="F576" s="4"/>
      <c r="G576" s="4"/>
      <c r="H576" s="4"/>
    </row>
    <row r="577" spans="1:8" x14ac:dyDescent="0.35">
      <c r="A577" s="4"/>
      <c r="D577" s="4"/>
      <c r="E577" s="4"/>
      <c r="F577" s="4"/>
      <c r="G577" s="4"/>
      <c r="H577" s="4"/>
    </row>
    <row r="578" spans="1:8" x14ac:dyDescent="0.35">
      <c r="A578" s="4"/>
      <c r="D578" s="4"/>
      <c r="E578" s="4"/>
      <c r="F578" s="4"/>
      <c r="G578" s="4"/>
      <c r="H578" s="4"/>
    </row>
    <row r="579" spans="1:8" x14ac:dyDescent="0.35">
      <c r="A579" s="4"/>
      <c r="D579" s="4"/>
      <c r="E579" s="4"/>
      <c r="F579" s="4"/>
      <c r="G579" s="4"/>
      <c r="H579" s="4"/>
    </row>
    <row r="580" spans="1:8" x14ac:dyDescent="0.35">
      <c r="A580" s="4"/>
      <c r="D580" s="4"/>
      <c r="E580" s="4"/>
      <c r="F580" s="4"/>
      <c r="G580" s="4"/>
      <c r="H580" s="4"/>
    </row>
    <row r="581" spans="1:8" x14ac:dyDescent="0.35">
      <c r="A581" s="4"/>
      <c r="D581" s="4"/>
      <c r="E581" s="4"/>
      <c r="F581" s="4"/>
      <c r="G581" s="4"/>
      <c r="H581" s="4"/>
    </row>
    <row r="582" spans="1:8" x14ac:dyDescent="0.35">
      <c r="A582" s="4"/>
      <c r="D582" s="4"/>
      <c r="E582" s="4"/>
      <c r="F582" s="4"/>
      <c r="G582" s="4"/>
      <c r="H582" s="4"/>
    </row>
    <row r="583" spans="1:8" x14ac:dyDescent="0.35">
      <c r="A583" s="4"/>
      <c r="D583" s="4"/>
      <c r="E583" s="4"/>
      <c r="F583" s="4"/>
      <c r="G583" s="4"/>
      <c r="H583" s="4"/>
    </row>
    <row r="584" spans="1:8" x14ac:dyDescent="0.35">
      <c r="A584" s="4"/>
      <c r="D584" s="4"/>
      <c r="E584" s="4"/>
      <c r="F584" s="4"/>
      <c r="G584" s="4"/>
      <c r="H584" s="4"/>
    </row>
    <row r="585" spans="1:8" x14ac:dyDescent="0.35">
      <c r="A585" s="4"/>
      <c r="D585" s="4"/>
      <c r="E585" s="4"/>
      <c r="F585" s="4"/>
      <c r="G585" s="4"/>
      <c r="H585" s="4"/>
    </row>
    <row r="586" spans="1:8" x14ac:dyDescent="0.35">
      <c r="A586" s="4"/>
      <c r="D586" s="4"/>
      <c r="E586" s="4"/>
      <c r="F586" s="4"/>
      <c r="G586" s="4"/>
      <c r="H586" s="4"/>
    </row>
    <row r="587" spans="1:8" x14ac:dyDescent="0.35">
      <c r="A587" s="4"/>
      <c r="D587" s="4"/>
      <c r="E587" s="4"/>
      <c r="F587" s="4"/>
      <c r="G587" s="4"/>
      <c r="H587" s="4"/>
    </row>
    <row r="588" spans="1:8" x14ac:dyDescent="0.35">
      <c r="A588" s="4"/>
      <c r="D588" s="4"/>
      <c r="E588" s="4"/>
      <c r="F588" s="4"/>
      <c r="G588" s="4"/>
      <c r="H588" s="4"/>
    </row>
    <row r="589" spans="1:8" x14ac:dyDescent="0.35">
      <c r="A589" s="4"/>
      <c r="D589" s="4"/>
      <c r="E589" s="4"/>
      <c r="F589" s="4"/>
      <c r="G589" s="4"/>
      <c r="H589" s="4"/>
    </row>
    <row r="590" spans="1:8" x14ac:dyDescent="0.35">
      <c r="A590" s="4"/>
      <c r="D590" s="4"/>
      <c r="E590" s="4"/>
      <c r="F590" s="4"/>
      <c r="G590" s="4"/>
      <c r="H590" s="4"/>
    </row>
    <row r="591" spans="1:8" x14ac:dyDescent="0.35">
      <c r="A591" s="4"/>
      <c r="D591" s="4"/>
      <c r="E591" s="4"/>
      <c r="F591" s="4"/>
      <c r="G591" s="4"/>
      <c r="H591" s="4"/>
    </row>
    <row r="592" spans="1:8" x14ac:dyDescent="0.35">
      <c r="A592" s="4"/>
      <c r="D592" s="4"/>
      <c r="E592" s="4"/>
      <c r="F592" s="4"/>
      <c r="G592" s="4"/>
      <c r="H592" s="4"/>
    </row>
    <row r="593" spans="1:8" x14ac:dyDescent="0.35">
      <c r="A593" s="4"/>
      <c r="D593" s="4"/>
      <c r="E593" s="4"/>
      <c r="F593" s="4"/>
      <c r="G593" s="4"/>
      <c r="H593" s="4"/>
    </row>
    <row r="594" spans="1:8" x14ac:dyDescent="0.35">
      <c r="A594" s="4"/>
      <c r="D594" s="4"/>
      <c r="E594" s="4"/>
      <c r="F594" s="4"/>
      <c r="G594" s="4"/>
      <c r="H594" s="4"/>
    </row>
    <row r="595" spans="1:8" x14ac:dyDescent="0.35">
      <c r="A595" s="4"/>
      <c r="D595" s="4"/>
      <c r="E595" s="4"/>
      <c r="F595" s="4"/>
      <c r="G595" s="4"/>
      <c r="H595" s="4"/>
    </row>
    <row r="596" spans="1:8" x14ac:dyDescent="0.35">
      <c r="A596" s="4"/>
      <c r="D596" s="4"/>
      <c r="E596" s="4"/>
      <c r="F596" s="4"/>
      <c r="G596" s="4"/>
      <c r="H596" s="4"/>
    </row>
    <row r="597" spans="1:8" x14ac:dyDescent="0.35">
      <c r="A597" s="4"/>
      <c r="D597" s="4"/>
      <c r="E597" s="4"/>
      <c r="F597" s="4"/>
      <c r="G597" s="4"/>
      <c r="H597" s="4"/>
    </row>
    <row r="598" spans="1:8" x14ac:dyDescent="0.35">
      <c r="A598" s="4"/>
      <c r="D598" s="4"/>
      <c r="E598" s="4"/>
      <c r="F598" s="4"/>
      <c r="G598" s="4"/>
      <c r="H598" s="4"/>
    </row>
    <row r="599" spans="1:8" x14ac:dyDescent="0.35">
      <c r="A599" s="4"/>
      <c r="D599" s="4"/>
      <c r="E599" s="4"/>
      <c r="F599" s="4"/>
      <c r="G599" s="4"/>
      <c r="H599" s="4"/>
    </row>
    <row r="600" spans="1:8" x14ac:dyDescent="0.35">
      <c r="A600" s="4"/>
      <c r="D600" s="4"/>
      <c r="E600" s="4"/>
      <c r="F600" s="4"/>
      <c r="G600" s="4"/>
      <c r="H600" s="4"/>
    </row>
    <row r="601" spans="1:8" x14ac:dyDescent="0.35">
      <c r="A601" s="4"/>
      <c r="D601" s="4"/>
      <c r="E601" s="4"/>
      <c r="F601" s="4"/>
      <c r="G601" s="4"/>
      <c r="H601" s="4"/>
    </row>
    <row r="602" spans="1:8" x14ac:dyDescent="0.35">
      <c r="A602" s="4"/>
      <c r="D602" s="4"/>
      <c r="E602" s="4"/>
      <c r="F602" s="4"/>
      <c r="G602" s="4"/>
      <c r="H602" s="4"/>
    </row>
    <row r="603" spans="1:8" x14ac:dyDescent="0.35">
      <c r="A603" s="4"/>
      <c r="D603" s="4"/>
      <c r="E603" s="4"/>
      <c r="F603" s="4"/>
      <c r="G603" s="4"/>
      <c r="H603" s="4"/>
    </row>
    <row r="604" spans="1:8" x14ac:dyDescent="0.35">
      <c r="A604" s="4"/>
      <c r="D604" s="4"/>
      <c r="E604" s="4"/>
      <c r="F604" s="4"/>
      <c r="G604" s="4"/>
      <c r="H604" s="4"/>
    </row>
    <row r="605" spans="1:8" x14ac:dyDescent="0.35">
      <c r="A605" s="4"/>
      <c r="D605" s="4"/>
      <c r="E605" s="4"/>
      <c r="F605" s="4"/>
      <c r="G605" s="4"/>
      <c r="H605" s="4"/>
    </row>
    <row r="606" spans="1:8" x14ac:dyDescent="0.35">
      <c r="A606" s="4"/>
      <c r="D606" s="4"/>
      <c r="E606" s="4"/>
      <c r="F606" s="4"/>
      <c r="G606" s="4"/>
      <c r="H606" s="4"/>
    </row>
    <row r="607" spans="1:8" x14ac:dyDescent="0.35">
      <c r="A607" s="4"/>
      <c r="D607" s="4"/>
      <c r="E607" s="4"/>
      <c r="F607" s="4"/>
      <c r="G607" s="4"/>
      <c r="H607" s="4"/>
    </row>
    <row r="608" spans="1:8" x14ac:dyDescent="0.35">
      <c r="A608" s="4"/>
      <c r="D608" s="4"/>
      <c r="E608" s="4"/>
      <c r="F608" s="4"/>
      <c r="G608" s="4"/>
      <c r="H608" s="4"/>
    </row>
    <row r="609" spans="1:8" x14ac:dyDescent="0.35">
      <c r="A609" s="4"/>
      <c r="D609" s="4"/>
      <c r="E609" s="4"/>
      <c r="F609" s="4"/>
      <c r="G609" s="4"/>
      <c r="H609" s="4"/>
    </row>
    <row r="610" spans="1:8" x14ac:dyDescent="0.35">
      <c r="A610" s="4"/>
      <c r="D610" s="4"/>
      <c r="E610" s="4"/>
      <c r="F610" s="4"/>
      <c r="G610" s="4"/>
      <c r="H610" s="4"/>
    </row>
    <row r="611" spans="1:8" x14ac:dyDescent="0.35">
      <c r="A611" s="4"/>
      <c r="D611" s="4"/>
      <c r="E611" s="4"/>
      <c r="F611" s="4"/>
      <c r="G611" s="4"/>
      <c r="H611" s="4"/>
    </row>
    <row r="612" spans="1:8" x14ac:dyDescent="0.35">
      <c r="A612" s="4"/>
      <c r="D612" s="4"/>
      <c r="E612" s="4"/>
      <c r="F612" s="4"/>
      <c r="G612" s="4"/>
      <c r="H612" s="4"/>
    </row>
    <row r="613" spans="1:8" x14ac:dyDescent="0.35">
      <c r="A613" s="4"/>
      <c r="D613" s="4"/>
      <c r="E613" s="4"/>
      <c r="F613" s="4"/>
      <c r="G613" s="4"/>
      <c r="H613" s="4"/>
    </row>
    <row r="614" spans="1:8" x14ac:dyDescent="0.35">
      <c r="A614" s="4"/>
      <c r="D614" s="4"/>
      <c r="E614" s="4"/>
      <c r="F614" s="4"/>
      <c r="G614" s="4"/>
      <c r="H614" s="4"/>
    </row>
    <row r="615" spans="1:8" x14ac:dyDescent="0.35">
      <c r="A615" s="4"/>
      <c r="D615" s="4"/>
      <c r="E615" s="4"/>
      <c r="F615" s="4"/>
      <c r="G615" s="4"/>
      <c r="H615" s="4"/>
    </row>
    <row r="616" spans="1:8" x14ac:dyDescent="0.35">
      <c r="A616" s="4"/>
      <c r="D616" s="4"/>
      <c r="E616" s="4"/>
      <c r="F616" s="4"/>
      <c r="G616" s="4"/>
      <c r="H616" s="4"/>
    </row>
    <row r="617" spans="1:8" x14ac:dyDescent="0.35">
      <c r="A617" s="4"/>
      <c r="D617" s="4"/>
      <c r="E617" s="4"/>
      <c r="F617" s="4"/>
      <c r="G617" s="4"/>
      <c r="H617" s="4"/>
    </row>
    <row r="618" spans="1:8" x14ac:dyDescent="0.35">
      <c r="A618" s="4"/>
      <c r="D618" s="4"/>
      <c r="E618" s="4"/>
      <c r="F618" s="4"/>
      <c r="G618" s="4"/>
      <c r="H618" s="4"/>
    </row>
    <row r="619" spans="1:8" x14ac:dyDescent="0.35">
      <c r="A619" s="4"/>
      <c r="D619" s="4"/>
      <c r="E619" s="4"/>
      <c r="F619" s="4"/>
      <c r="G619" s="4"/>
      <c r="H619" s="4"/>
    </row>
    <row r="620" spans="1:8" x14ac:dyDescent="0.35">
      <c r="A620" s="4"/>
      <c r="D620" s="4"/>
      <c r="E620" s="4"/>
      <c r="F620" s="4"/>
      <c r="G620" s="4"/>
      <c r="H620" s="4"/>
    </row>
    <row r="621" spans="1:8" x14ac:dyDescent="0.35">
      <c r="A621" s="4"/>
      <c r="D621" s="4"/>
      <c r="E621" s="4"/>
      <c r="F621" s="4"/>
      <c r="G621" s="4"/>
      <c r="H621" s="4"/>
    </row>
    <row r="622" spans="1:8" x14ac:dyDescent="0.35">
      <c r="A622" s="4"/>
      <c r="D622" s="4"/>
      <c r="E622" s="4"/>
      <c r="F622" s="4"/>
      <c r="G622" s="4"/>
      <c r="H622" s="4"/>
    </row>
    <row r="623" spans="1:8" x14ac:dyDescent="0.35">
      <c r="A623" s="4"/>
      <c r="D623" s="4"/>
      <c r="E623" s="4"/>
      <c r="F623" s="4"/>
      <c r="G623" s="4"/>
      <c r="H623" s="4"/>
    </row>
    <row r="624" spans="1:8" x14ac:dyDescent="0.35">
      <c r="A624" s="4"/>
      <c r="D624" s="4"/>
      <c r="E624" s="4"/>
      <c r="F624" s="4"/>
      <c r="G624" s="4"/>
      <c r="H624" s="4"/>
    </row>
    <row r="625" spans="1:8" x14ac:dyDescent="0.35">
      <c r="A625" s="4"/>
      <c r="D625" s="4"/>
      <c r="E625" s="4"/>
      <c r="F625" s="4"/>
      <c r="G625" s="4"/>
      <c r="H625" s="4"/>
    </row>
    <row r="626" spans="1:8" x14ac:dyDescent="0.35">
      <c r="A626" s="4"/>
      <c r="D626" s="4"/>
      <c r="E626" s="4"/>
      <c r="F626" s="4"/>
      <c r="G626" s="4"/>
      <c r="H626" s="4"/>
    </row>
    <row r="627" spans="1:8" x14ac:dyDescent="0.35">
      <c r="A627" s="4"/>
      <c r="D627" s="4"/>
      <c r="E627" s="4"/>
      <c r="F627" s="4"/>
      <c r="G627" s="4"/>
      <c r="H627" s="4"/>
    </row>
    <row r="628" spans="1:8" x14ac:dyDescent="0.35">
      <c r="A628" s="4"/>
      <c r="D628" s="4"/>
      <c r="E628" s="4"/>
      <c r="F628" s="4"/>
      <c r="G628" s="4"/>
      <c r="H628" s="4"/>
    </row>
    <row r="629" spans="1:8" x14ac:dyDescent="0.35">
      <c r="A629" s="4"/>
      <c r="D629" s="4"/>
      <c r="E629" s="4"/>
      <c r="F629" s="4"/>
      <c r="G629" s="4"/>
      <c r="H629" s="4"/>
    </row>
    <row r="630" spans="1:8" x14ac:dyDescent="0.35">
      <c r="A630" s="4"/>
      <c r="D630" s="4"/>
      <c r="E630" s="4"/>
      <c r="F630" s="4"/>
      <c r="G630" s="4"/>
      <c r="H630" s="4"/>
    </row>
    <row r="631" spans="1:8" x14ac:dyDescent="0.35">
      <c r="A631" s="4"/>
      <c r="D631" s="4"/>
      <c r="E631" s="4"/>
      <c r="F631" s="4"/>
      <c r="G631" s="4"/>
      <c r="H631" s="4"/>
    </row>
    <row r="632" spans="1:8" x14ac:dyDescent="0.35">
      <c r="A632" s="4"/>
      <c r="D632" s="4"/>
      <c r="E632" s="4"/>
      <c r="F632" s="4"/>
      <c r="G632" s="4"/>
      <c r="H632" s="4"/>
    </row>
    <row r="633" spans="1:8" x14ac:dyDescent="0.35">
      <c r="A633" s="4"/>
      <c r="D633" s="4"/>
      <c r="E633" s="4"/>
      <c r="F633" s="4"/>
      <c r="G633" s="4"/>
      <c r="H633" s="4"/>
    </row>
    <row r="634" spans="1:8" x14ac:dyDescent="0.35">
      <c r="A634" s="4"/>
      <c r="D634" s="4"/>
      <c r="E634" s="4"/>
      <c r="F634" s="4"/>
      <c r="G634" s="4"/>
      <c r="H634" s="4"/>
    </row>
    <row r="635" spans="1:8" x14ac:dyDescent="0.35">
      <c r="A635" s="4"/>
      <c r="D635" s="4"/>
      <c r="E635" s="4"/>
      <c r="F635" s="4"/>
      <c r="G635" s="4"/>
      <c r="H635" s="4"/>
    </row>
    <row r="636" spans="1:8" x14ac:dyDescent="0.35">
      <c r="A636" s="4"/>
      <c r="D636" s="4"/>
      <c r="E636" s="4"/>
      <c r="F636" s="4"/>
      <c r="G636" s="4"/>
      <c r="H636" s="4"/>
    </row>
    <row r="637" spans="1:8" x14ac:dyDescent="0.35">
      <c r="A637" s="4"/>
      <c r="D637" s="4"/>
      <c r="E637" s="4"/>
      <c r="F637" s="4"/>
      <c r="G637" s="4"/>
      <c r="H637" s="4"/>
    </row>
    <row r="638" spans="1:8" x14ac:dyDescent="0.35">
      <c r="A638" s="4"/>
      <c r="D638" s="4"/>
      <c r="E638" s="4"/>
      <c r="F638" s="4"/>
      <c r="G638" s="4"/>
      <c r="H638" s="4"/>
    </row>
    <row r="639" spans="1:8" x14ac:dyDescent="0.35">
      <c r="A639" s="4"/>
      <c r="D639" s="4"/>
      <c r="E639" s="4"/>
      <c r="F639" s="4"/>
      <c r="G639" s="4"/>
      <c r="H639" s="4"/>
    </row>
    <row r="640" spans="1:8" x14ac:dyDescent="0.35">
      <c r="A640" s="4"/>
      <c r="D640" s="4"/>
      <c r="E640" s="4"/>
      <c r="F640" s="4"/>
      <c r="G640" s="4"/>
      <c r="H640" s="4"/>
    </row>
    <row r="641" spans="1:8" x14ac:dyDescent="0.35">
      <c r="A641" s="4"/>
      <c r="D641" s="4"/>
      <c r="E641" s="4"/>
      <c r="F641" s="4"/>
      <c r="G641" s="4"/>
      <c r="H641" s="4"/>
    </row>
    <row r="642" spans="1:8" x14ac:dyDescent="0.35">
      <c r="A642" s="4"/>
      <c r="D642" s="4"/>
      <c r="E642" s="4"/>
      <c r="F642" s="4"/>
      <c r="G642" s="4"/>
      <c r="H642" s="4"/>
    </row>
    <row r="643" spans="1:8" x14ac:dyDescent="0.35">
      <c r="A643" s="4"/>
      <c r="D643" s="4"/>
      <c r="E643" s="4"/>
      <c r="F643" s="4"/>
      <c r="G643" s="4"/>
      <c r="H643" s="4"/>
    </row>
    <row r="644" spans="1:8" x14ac:dyDescent="0.35">
      <c r="A644" s="4"/>
      <c r="D644" s="4"/>
      <c r="E644" s="4"/>
      <c r="F644" s="4"/>
      <c r="G644" s="4"/>
      <c r="H644" s="4"/>
    </row>
    <row r="645" spans="1:8" x14ac:dyDescent="0.35">
      <c r="A645" s="4"/>
      <c r="D645" s="4"/>
      <c r="E645" s="4"/>
      <c r="F645" s="4"/>
      <c r="G645" s="4"/>
      <c r="H645" s="4"/>
    </row>
    <row r="646" spans="1:8" x14ac:dyDescent="0.35">
      <c r="A646" s="4"/>
      <c r="D646" s="4"/>
      <c r="E646" s="4"/>
      <c r="F646" s="4"/>
      <c r="G646" s="4"/>
      <c r="H646" s="4"/>
    </row>
    <row r="647" spans="1:8" x14ac:dyDescent="0.35">
      <c r="A647" s="4"/>
      <c r="D647" s="4"/>
      <c r="E647" s="4"/>
      <c r="F647" s="4"/>
      <c r="G647" s="4"/>
      <c r="H647" s="4"/>
    </row>
    <row r="648" spans="1:8" x14ac:dyDescent="0.35">
      <c r="A648" s="4"/>
      <c r="D648" s="4"/>
      <c r="E648" s="4"/>
      <c r="F648" s="4"/>
      <c r="G648" s="4"/>
      <c r="H648" s="4"/>
    </row>
    <row r="649" spans="1:8" x14ac:dyDescent="0.35">
      <c r="A649" s="4"/>
      <c r="D649" s="4"/>
      <c r="E649" s="4"/>
      <c r="F649" s="4"/>
      <c r="G649" s="4"/>
      <c r="H649" s="4"/>
    </row>
    <row r="650" spans="1:8" x14ac:dyDescent="0.35">
      <c r="A650" s="4"/>
      <c r="D650" s="4"/>
      <c r="E650" s="4"/>
      <c r="F650" s="4"/>
      <c r="G650" s="4"/>
      <c r="H650" s="4"/>
    </row>
    <row r="651" spans="1:8" x14ac:dyDescent="0.35">
      <c r="A651" s="4"/>
      <c r="D651" s="4"/>
      <c r="E651" s="4"/>
      <c r="F651" s="4"/>
      <c r="G651" s="4"/>
      <c r="H651" s="4"/>
    </row>
    <row r="652" spans="1:8" x14ac:dyDescent="0.35">
      <c r="A652" s="4"/>
      <c r="D652" s="4"/>
      <c r="E652" s="4"/>
      <c r="F652" s="4"/>
      <c r="G652" s="4"/>
      <c r="H652" s="4"/>
    </row>
    <row r="653" spans="1:8" x14ac:dyDescent="0.35">
      <c r="A653" s="4"/>
      <c r="D653" s="4"/>
      <c r="E653" s="4"/>
      <c r="F653" s="4"/>
      <c r="G653" s="4"/>
      <c r="H653" s="4"/>
    </row>
    <row r="654" spans="1:8" x14ac:dyDescent="0.35">
      <c r="A654" s="4"/>
      <c r="D654" s="4"/>
      <c r="E654" s="4"/>
      <c r="F654" s="4"/>
      <c r="G654" s="4"/>
      <c r="H654" s="4"/>
    </row>
    <row r="655" spans="1:8" x14ac:dyDescent="0.35">
      <c r="A655" s="4"/>
      <c r="D655" s="4"/>
      <c r="E655" s="4"/>
      <c r="F655" s="4"/>
      <c r="G655" s="4"/>
      <c r="H655" s="4"/>
    </row>
    <row r="656" spans="1:8" x14ac:dyDescent="0.35">
      <c r="A656" s="4"/>
      <c r="D656" s="4"/>
      <c r="E656" s="4"/>
      <c r="F656" s="4"/>
      <c r="G656" s="4"/>
      <c r="H656" s="4"/>
    </row>
    <row r="657" spans="1:8" x14ac:dyDescent="0.35">
      <c r="A657" s="4"/>
      <c r="D657" s="4"/>
      <c r="E657" s="4"/>
      <c r="F657" s="4"/>
      <c r="G657" s="4"/>
      <c r="H657" s="4"/>
    </row>
    <row r="658" spans="1:8" x14ac:dyDescent="0.35">
      <c r="A658" s="4"/>
      <c r="D658" s="4"/>
      <c r="E658" s="4"/>
      <c r="F658" s="4"/>
      <c r="G658" s="4"/>
      <c r="H658" s="4"/>
    </row>
    <row r="659" spans="1:8" x14ac:dyDescent="0.35">
      <c r="A659" s="4"/>
      <c r="D659" s="4"/>
      <c r="E659" s="4"/>
      <c r="F659" s="4"/>
      <c r="G659" s="4"/>
      <c r="H659" s="4"/>
    </row>
    <row r="660" spans="1:8" x14ac:dyDescent="0.35">
      <c r="A660" s="4"/>
      <c r="D660" s="4"/>
      <c r="E660" s="4"/>
      <c r="F660" s="4"/>
      <c r="G660" s="4"/>
      <c r="H660" s="4"/>
    </row>
    <row r="661" spans="1:8" x14ac:dyDescent="0.35">
      <c r="A661" s="4"/>
      <c r="D661" s="4"/>
      <c r="E661" s="4"/>
      <c r="F661" s="4"/>
      <c r="G661" s="4"/>
      <c r="H661" s="4"/>
    </row>
    <row r="662" spans="1:8" x14ac:dyDescent="0.35">
      <c r="A662" s="4"/>
      <c r="D662" s="4"/>
      <c r="E662" s="4"/>
      <c r="F662" s="4"/>
      <c r="G662" s="4"/>
      <c r="H662" s="4"/>
    </row>
    <row r="663" spans="1:8" x14ac:dyDescent="0.35">
      <c r="A663" s="4"/>
      <c r="D663" s="4"/>
      <c r="E663" s="4"/>
      <c r="F663" s="4"/>
      <c r="G663" s="4"/>
      <c r="H663" s="4"/>
    </row>
    <row r="664" spans="1:8" x14ac:dyDescent="0.35">
      <c r="A664" s="4"/>
      <c r="D664" s="4"/>
      <c r="E664" s="4"/>
      <c r="F664" s="4"/>
      <c r="G664" s="4"/>
      <c r="H664" s="4"/>
    </row>
    <row r="665" spans="1:8" x14ac:dyDescent="0.35">
      <c r="A665" s="4"/>
      <c r="D665" s="4"/>
      <c r="E665" s="4"/>
      <c r="F665" s="4"/>
      <c r="G665" s="4"/>
      <c r="H665" s="4"/>
    </row>
    <row r="666" spans="1:8" x14ac:dyDescent="0.35">
      <c r="A666" s="4"/>
      <c r="D666" s="4"/>
      <c r="E666" s="4"/>
      <c r="F666" s="4"/>
      <c r="G666" s="4"/>
      <c r="H666" s="4"/>
    </row>
    <row r="667" spans="1:8" x14ac:dyDescent="0.35">
      <c r="A667" s="4"/>
      <c r="D667" s="4"/>
      <c r="E667" s="4"/>
      <c r="F667" s="4"/>
      <c r="G667" s="4"/>
      <c r="H667" s="4"/>
    </row>
    <row r="668" spans="1:8" x14ac:dyDescent="0.35">
      <c r="A668" s="4"/>
      <c r="D668" s="4"/>
      <c r="E668" s="4"/>
      <c r="F668" s="4"/>
      <c r="G668" s="4"/>
      <c r="H668" s="4"/>
    </row>
    <row r="669" spans="1:8" x14ac:dyDescent="0.35">
      <c r="A669" s="4"/>
      <c r="D669" s="4"/>
      <c r="E669" s="4"/>
      <c r="F669" s="4"/>
      <c r="G669" s="4"/>
      <c r="H669" s="4"/>
    </row>
    <row r="670" spans="1:8" x14ac:dyDescent="0.35">
      <c r="A670" s="4"/>
      <c r="D670" s="4"/>
      <c r="E670" s="4"/>
      <c r="F670" s="4"/>
      <c r="G670" s="4"/>
      <c r="H670" s="4"/>
    </row>
    <row r="671" spans="1:8" x14ac:dyDescent="0.35">
      <c r="A671" s="4"/>
      <c r="D671" s="4"/>
      <c r="E671" s="4"/>
      <c r="F671" s="4"/>
      <c r="G671" s="4"/>
      <c r="H671" s="4"/>
    </row>
    <row r="672" spans="1:8" x14ac:dyDescent="0.35">
      <c r="A672" s="4"/>
      <c r="D672" s="4"/>
      <c r="E672" s="4"/>
      <c r="F672" s="4"/>
      <c r="G672" s="4"/>
      <c r="H672" s="4"/>
    </row>
    <row r="673" spans="1:8" x14ac:dyDescent="0.35">
      <c r="A673" s="4"/>
      <c r="D673" s="4"/>
      <c r="E673" s="4"/>
      <c r="F673" s="4"/>
      <c r="G673" s="4"/>
      <c r="H673" s="4"/>
    </row>
    <row r="674" spans="1:8" x14ac:dyDescent="0.35">
      <c r="A674" s="4"/>
      <c r="D674" s="4"/>
      <c r="E674" s="4"/>
      <c r="F674" s="4"/>
      <c r="G674" s="4"/>
      <c r="H674" s="4"/>
    </row>
    <row r="675" spans="1:8" x14ac:dyDescent="0.35">
      <c r="A675" s="4"/>
      <c r="D675" s="4"/>
      <c r="E675" s="4"/>
      <c r="F675" s="4"/>
      <c r="G675" s="4"/>
      <c r="H675" s="4"/>
    </row>
    <row r="676" spans="1:8" x14ac:dyDescent="0.35">
      <c r="A676" s="4"/>
      <c r="D676" s="4"/>
      <c r="E676" s="4"/>
      <c r="F676" s="4"/>
      <c r="G676" s="4"/>
      <c r="H676" s="4"/>
    </row>
    <row r="677" spans="1:8" x14ac:dyDescent="0.35">
      <c r="A677" s="4"/>
      <c r="D677" s="4"/>
      <c r="E677" s="4"/>
      <c r="F677" s="4"/>
      <c r="G677" s="4"/>
      <c r="H677" s="4"/>
    </row>
    <row r="678" spans="1:8" x14ac:dyDescent="0.35">
      <c r="A678" s="4"/>
      <c r="D678" s="4"/>
      <c r="E678" s="4"/>
      <c r="F678" s="4"/>
      <c r="G678" s="4"/>
      <c r="H678" s="4"/>
    </row>
    <row r="679" spans="1:8" x14ac:dyDescent="0.35">
      <c r="A679" s="4"/>
      <c r="D679" s="4"/>
      <c r="E679" s="4"/>
      <c r="F679" s="4"/>
      <c r="G679" s="4"/>
      <c r="H679" s="4"/>
    </row>
    <row r="680" spans="1:8" x14ac:dyDescent="0.35">
      <c r="A680" s="4"/>
      <c r="D680" s="4"/>
      <c r="E680" s="4"/>
      <c r="F680" s="4"/>
      <c r="G680" s="4"/>
      <c r="H680" s="4"/>
    </row>
    <row r="681" spans="1:8" x14ac:dyDescent="0.35">
      <c r="A681" s="4"/>
      <c r="D681" s="4"/>
      <c r="E681" s="4"/>
      <c r="F681" s="4"/>
      <c r="G681" s="4"/>
      <c r="H681" s="4"/>
    </row>
    <row r="682" spans="1:8" x14ac:dyDescent="0.35">
      <c r="A682" s="4"/>
      <c r="D682" s="4"/>
      <c r="E682" s="4"/>
      <c r="F682" s="4"/>
      <c r="G682" s="4"/>
      <c r="H682" s="4"/>
    </row>
    <row r="683" spans="1:8" x14ac:dyDescent="0.35">
      <c r="A683" s="4"/>
      <c r="D683" s="4"/>
      <c r="E683" s="4"/>
      <c r="F683" s="4"/>
      <c r="G683" s="4"/>
      <c r="H683" s="4"/>
    </row>
    <row r="684" spans="1:8" x14ac:dyDescent="0.35">
      <c r="A684" s="4"/>
      <c r="D684" s="4"/>
      <c r="E684" s="4"/>
      <c r="F684" s="4"/>
      <c r="G684" s="4"/>
      <c r="H684" s="4"/>
    </row>
    <row r="685" spans="1:8" x14ac:dyDescent="0.35">
      <c r="A685" s="4"/>
      <c r="D685" s="4"/>
      <c r="E685" s="4"/>
      <c r="F685" s="4"/>
      <c r="G685" s="4"/>
      <c r="H685" s="4"/>
    </row>
    <row r="686" spans="1:8" x14ac:dyDescent="0.35">
      <c r="A686" s="4"/>
      <c r="D686" s="4"/>
      <c r="E686" s="4"/>
      <c r="F686" s="4"/>
      <c r="G686" s="4"/>
      <c r="H686" s="4"/>
    </row>
    <row r="687" spans="1:8" x14ac:dyDescent="0.35">
      <c r="A687" s="4"/>
      <c r="D687" s="4"/>
      <c r="E687" s="4"/>
      <c r="F687" s="4"/>
      <c r="G687" s="4"/>
      <c r="H687" s="4"/>
    </row>
    <row r="688" spans="1:8" x14ac:dyDescent="0.35">
      <c r="A688" s="4"/>
      <c r="D688" s="4"/>
      <c r="E688" s="4"/>
      <c r="F688" s="4"/>
      <c r="G688" s="4"/>
      <c r="H688" s="4"/>
    </row>
    <row r="689" spans="1:8" x14ac:dyDescent="0.35">
      <c r="A689" s="4"/>
      <c r="D689" s="4"/>
      <c r="E689" s="4"/>
      <c r="F689" s="4"/>
      <c r="G689" s="4"/>
      <c r="H689" s="4"/>
    </row>
    <row r="690" spans="1:8" x14ac:dyDescent="0.35">
      <c r="A690" s="4"/>
      <c r="D690" s="4"/>
      <c r="E690" s="4"/>
      <c r="F690" s="4"/>
      <c r="G690" s="4"/>
      <c r="H690" s="4"/>
    </row>
    <row r="691" spans="1:8" x14ac:dyDescent="0.35">
      <c r="A691" s="4"/>
      <c r="D691" s="4"/>
      <c r="E691" s="4"/>
      <c r="F691" s="4"/>
      <c r="G691" s="4"/>
      <c r="H691" s="4"/>
    </row>
    <row r="692" spans="1:8" x14ac:dyDescent="0.35">
      <c r="A692" s="4"/>
      <c r="D692" s="4"/>
      <c r="E692" s="4"/>
      <c r="F692" s="4"/>
      <c r="G692" s="4"/>
      <c r="H692" s="4"/>
    </row>
    <row r="693" spans="1:8" x14ac:dyDescent="0.35">
      <c r="A693" s="4"/>
      <c r="D693" s="4"/>
      <c r="E693" s="4"/>
      <c r="F693" s="4"/>
      <c r="G693" s="4"/>
      <c r="H693" s="4"/>
    </row>
    <row r="694" spans="1:8" x14ac:dyDescent="0.35">
      <c r="A694" s="4"/>
      <c r="D694" s="4"/>
      <c r="E694" s="4"/>
      <c r="F694" s="4"/>
      <c r="G694" s="4"/>
      <c r="H694" s="4"/>
    </row>
    <row r="695" spans="1:8" x14ac:dyDescent="0.35">
      <c r="A695" s="4"/>
      <c r="D695" s="4"/>
      <c r="E695" s="4"/>
      <c r="F695" s="4"/>
      <c r="G695" s="4"/>
      <c r="H695" s="4"/>
    </row>
    <row r="696" spans="1:8" x14ac:dyDescent="0.35">
      <c r="A696" s="4"/>
      <c r="D696" s="4"/>
      <c r="E696" s="4"/>
      <c r="F696" s="4"/>
      <c r="G696" s="4"/>
      <c r="H696" s="4"/>
    </row>
    <row r="697" spans="1:8" x14ac:dyDescent="0.35">
      <c r="A697" s="4"/>
      <c r="D697" s="4"/>
      <c r="E697" s="4"/>
      <c r="F697" s="4"/>
      <c r="G697" s="4"/>
      <c r="H697" s="4"/>
    </row>
    <row r="698" spans="1:8" x14ac:dyDescent="0.35">
      <c r="A698" s="4"/>
      <c r="D698" s="4"/>
      <c r="E698" s="4"/>
      <c r="F698" s="4"/>
      <c r="G698" s="4"/>
      <c r="H698" s="4"/>
    </row>
    <row r="699" spans="1:8" x14ac:dyDescent="0.35">
      <c r="A699" s="4"/>
      <c r="D699" s="4"/>
      <c r="E699" s="4"/>
      <c r="F699" s="4"/>
      <c r="G699" s="4"/>
      <c r="H699" s="4"/>
    </row>
    <row r="700" spans="1:8" x14ac:dyDescent="0.35">
      <c r="A700" s="4"/>
      <c r="D700" s="4"/>
      <c r="E700" s="4"/>
      <c r="F700" s="4"/>
      <c r="G700" s="4"/>
      <c r="H700" s="4"/>
    </row>
    <row r="701" spans="1:8" x14ac:dyDescent="0.35">
      <c r="A701" s="4"/>
      <c r="D701" s="4"/>
      <c r="E701" s="4"/>
      <c r="F701" s="4"/>
      <c r="G701" s="4"/>
      <c r="H701" s="4"/>
    </row>
    <row r="702" spans="1:8" x14ac:dyDescent="0.35">
      <c r="A702" s="4"/>
      <c r="D702" s="4"/>
      <c r="E702" s="4"/>
      <c r="F702" s="4"/>
      <c r="G702" s="4"/>
      <c r="H702" s="4"/>
    </row>
    <row r="703" spans="1:8" x14ac:dyDescent="0.35">
      <c r="A703" s="4"/>
      <c r="D703" s="4"/>
      <c r="E703" s="4"/>
      <c r="F703" s="4"/>
      <c r="G703" s="4"/>
      <c r="H703" s="4"/>
    </row>
    <row r="704" spans="1:8" x14ac:dyDescent="0.35">
      <c r="A704" s="4"/>
      <c r="D704" s="4"/>
      <c r="E704" s="4"/>
      <c r="F704" s="4"/>
      <c r="G704" s="4"/>
      <c r="H704" s="4"/>
    </row>
    <row r="705" spans="1:8" x14ac:dyDescent="0.35">
      <c r="A705" s="4"/>
      <c r="D705" s="4"/>
      <c r="E705" s="4"/>
      <c r="F705" s="4"/>
      <c r="G705" s="4"/>
      <c r="H705" s="4"/>
    </row>
    <row r="706" spans="1:8" x14ac:dyDescent="0.35">
      <c r="A706" s="4"/>
      <c r="D706" s="4"/>
      <c r="E706" s="4"/>
      <c r="F706" s="4"/>
      <c r="G706" s="4"/>
      <c r="H706" s="4"/>
    </row>
    <row r="707" spans="1:8" x14ac:dyDescent="0.35">
      <c r="A707" s="4"/>
      <c r="D707" s="4"/>
      <c r="E707" s="4"/>
      <c r="F707" s="4"/>
      <c r="G707" s="4"/>
      <c r="H707" s="4"/>
    </row>
    <row r="708" spans="1:8" x14ac:dyDescent="0.35">
      <c r="A708" s="4"/>
      <c r="D708" s="4"/>
      <c r="E708" s="4"/>
      <c r="F708" s="4"/>
      <c r="G708" s="4"/>
      <c r="H708" s="4"/>
    </row>
    <row r="709" spans="1:8" x14ac:dyDescent="0.35">
      <c r="A709" s="4"/>
      <c r="D709" s="4"/>
      <c r="E709" s="4"/>
      <c r="F709" s="4"/>
      <c r="G709" s="4"/>
      <c r="H709" s="4"/>
    </row>
    <row r="710" spans="1:8" x14ac:dyDescent="0.35">
      <c r="A710" s="4"/>
      <c r="D710" s="4"/>
      <c r="E710" s="4"/>
      <c r="F710" s="4"/>
      <c r="G710" s="4"/>
      <c r="H710" s="4"/>
    </row>
    <row r="711" spans="1:8" x14ac:dyDescent="0.35">
      <c r="A711" s="4"/>
      <c r="D711" s="4"/>
      <c r="E711" s="4"/>
      <c r="F711" s="4"/>
      <c r="G711" s="4"/>
      <c r="H711" s="4"/>
    </row>
    <row r="712" spans="1:8" x14ac:dyDescent="0.35">
      <c r="A712" s="4"/>
      <c r="D712" s="4"/>
      <c r="E712" s="4"/>
      <c r="F712" s="4"/>
      <c r="G712" s="4"/>
      <c r="H712" s="4"/>
    </row>
    <row r="713" spans="1:8" x14ac:dyDescent="0.35">
      <c r="A713" s="4"/>
      <c r="D713" s="4"/>
      <c r="E713" s="4"/>
      <c r="F713" s="4"/>
      <c r="G713" s="4"/>
      <c r="H713" s="4"/>
    </row>
    <row r="714" spans="1:8" x14ac:dyDescent="0.35">
      <c r="A714" s="4"/>
      <c r="D714" s="4"/>
      <c r="E714" s="4"/>
      <c r="F714" s="4"/>
      <c r="G714" s="4"/>
      <c r="H714" s="4"/>
    </row>
    <row r="715" spans="1:8" x14ac:dyDescent="0.35">
      <c r="A715" s="4"/>
      <c r="D715" s="4"/>
      <c r="E715" s="4"/>
      <c r="F715" s="4"/>
      <c r="G715" s="4"/>
      <c r="H715" s="4"/>
    </row>
    <row r="716" spans="1:8" x14ac:dyDescent="0.35">
      <c r="A716" s="4"/>
      <c r="D716" s="4"/>
      <c r="E716" s="4"/>
      <c r="F716" s="4"/>
      <c r="G716" s="4"/>
      <c r="H716" s="4"/>
    </row>
    <row r="717" spans="1:8" x14ac:dyDescent="0.35">
      <c r="A717" s="4"/>
      <c r="D717" s="4"/>
      <c r="E717" s="4"/>
      <c r="F717" s="4"/>
      <c r="G717" s="4"/>
      <c r="H717" s="4"/>
    </row>
    <row r="718" spans="1:8" x14ac:dyDescent="0.35">
      <c r="A718" s="4"/>
      <c r="D718" s="4"/>
      <c r="E718" s="4"/>
      <c r="F718" s="4"/>
      <c r="G718" s="4"/>
      <c r="H718" s="4"/>
    </row>
    <row r="719" spans="1:8" x14ac:dyDescent="0.35">
      <c r="A719" s="4"/>
      <c r="D719" s="4"/>
      <c r="E719" s="4"/>
      <c r="F719" s="4"/>
      <c r="G719" s="4"/>
      <c r="H719" s="4"/>
    </row>
    <row r="720" spans="1:8" x14ac:dyDescent="0.35">
      <c r="A720" s="4"/>
      <c r="D720" s="4"/>
      <c r="E720" s="4"/>
      <c r="F720" s="4"/>
      <c r="G720" s="4"/>
      <c r="H720" s="4"/>
    </row>
    <row r="721" spans="1:8" x14ac:dyDescent="0.35">
      <c r="A721" s="4"/>
      <c r="D721" s="4"/>
      <c r="E721" s="4"/>
      <c r="F721" s="4"/>
      <c r="G721" s="4"/>
      <c r="H721" s="4"/>
    </row>
    <row r="722" spans="1:8" x14ac:dyDescent="0.35">
      <c r="A722" s="4"/>
      <c r="D722" s="4"/>
      <c r="E722" s="4"/>
      <c r="F722" s="4"/>
      <c r="G722" s="4"/>
      <c r="H722" s="4"/>
    </row>
    <row r="723" spans="1:8" x14ac:dyDescent="0.35">
      <c r="A723" s="4"/>
      <c r="D723" s="4"/>
      <c r="E723" s="4"/>
      <c r="F723" s="4"/>
      <c r="G723" s="4"/>
      <c r="H723" s="4"/>
    </row>
    <row r="724" spans="1:8" x14ac:dyDescent="0.35">
      <c r="A724" s="4"/>
      <c r="D724" s="4"/>
      <c r="E724" s="4"/>
      <c r="F724" s="4"/>
      <c r="G724" s="4"/>
      <c r="H724" s="4"/>
    </row>
    <row r="725" spans="1:8" x14ac:dyDescent="0.35">
      <c r="A725" s="4"/>
      <c r="D725" s="4"/>
      <c r="E725" s="4"/>
      <c r="F725" s="4"/>
      <c r="G725" s="4"/>
      <c r="H725" s="4"/>
    </row>
    <row r="726" spans="1:8" x14ac:dyDescent="0.35">
      <c r="A726" s="4"/>
      <c r="D726" s="4"/>
      <c r="E726" s="4"/>
      <c r="F726" s="4"/>
      <c r="G726" s="4"/>
      <c r="H726" s="4"/>
    </row>
    <row r="727" spans="1:8" x14ac:dyDescent="0.35">
      <c r="A727" s="4"/>
      <c r="D727" s="4"/>
      <c r="E727" s="4"/>
      <c r="F727" s="4"/>
      <c r="G727" s="4"/>
      <c r="H727" s="4"/>
    </row>
    <row r="728" spans="1:8" x14ac:dyDescent="0.35">
      <c r="A728" s="4"/>
      <c r="D728" s="4"/>
      <c r="E728" s="4"/>
      <c r="F728" s="4"/>
      <c r="G728" s="4"/>
      <c r="H728" s="4"/>
    </row>
    <row r="729" spans="1:8" x14ac:dyDescent="0.35">
      <c r="A729" s="4"/>
      <c r="D729" s="4"/>
      <c r="E729" s="4"/>
      <c r="F729" s="4"/>
      <c r="G729" s="4"/>
      <c r="H729" s="4"/>
    </row>
    <row r="730" spans="1:8" x14ac:dyDescent="0.35">
      <c r="A730" s="4"/>
      <c r="D730" s="4"/>
      <c r="E730" s="4"/>
      <c r="F730" s="4"/>
      <c r="G730" s="4"/>
      <c r="H730" s="4"/>
    </row>
    <row r="731" spans="1:8" x14ac:dyDescent="0.35">
      <c r="A731" s="4"/>
      <c r="D731" s="4"/>
      <c r="E731" s="4"/>
      <c r="F731" s="4"/>
      <c r="G731" s="4"/>
      <c r="H731" s="4"/>
    </row>
    <row r="732" spans="1:8" x14ac:dyDescent="0.35">
      <c r="A732" s="4"/>
      <c r="D732" s="4"/>
      <c r="E732" s="4"/>
      <c r="F732" s="4"/>
      <c r="G732" s="4"/>
      <c r="H732" s="4"/>
    </row>
    <row r="733" spans="1:8" x14ac:dyDescent="0.35">
      <c r="A733" s="4"/>
      <c r="D733" s="4"/>
      <c r="E733" s="4"/>
      <c r="F733" s="4"/>
      <c r="G733" s="4"/>
      <c r="H733" s="4"/>
    </row>
    <row r="734" spans="1:8" x14ac:dyDescent="0.35">
      <c r="A734" s="4"/>
      <c r="D734" s="4"/>
      <c r="E734" s="4"/>
      <c r="F734" s="4"/>
      <c r="G734" s="4"/>
      <c r="H734" s="4"/>
    </row>
    <row r="735" spans="1:8" x14ac:dyDescent="0.35">
      <c r="A735" s="4"/>
      <c r="D735" s="4"/>
      <c r="E735" s="4"/>
      <c r="F735" s="4"/>
      <c r="G735" s="4"/>
      <c r="H735" s="4"/>
    </row>
    <row r="736" spans="1:8" x14ac:dyDescent="0.35">
      <c r="A736" s="4"/>
      <c r="D736" s="4"/>
      <c r="E736" s="4"/>
      <c r="F736" s="4"/>
      <c r="G736" s="4"/>
      <c r="H736" s="4"/>
    </row>
    <row r="737" spans="1:8" x14ac:dyDescent="0.35">
      <c r="A737" s="4"/>
      <c r="D737" s="4"/>
      <c r="E737" s="4"/>
      <c r="F737" s="4"/>
      <c r="G737" s="4"/>
      <c r="H737" s="4"/>
    </row>
    <row r="738" spans="1:8" x14ac:dyDescent="0.35">
      <c r="A738" s="4"/>
      <c r="D738" s="4"/>
      <c r="E738" s="4"/>
      <c r="F738" s="4"/>
      <c r="G738" s="4"/>
      <c r="H738" s="4"/>
    </row>
    <row r="739" spans="1:8" x14ac:dyDescent="0.35">
      <c r="A739" s="4"/>
      <c r="D739" s="4"/>
      <c r="E739" s="4"/>
      <c r="F739" s="4"/>
      <c r="G739" s="4"/>
      <c r="H739" s="4"/>
    </row>
    <row r="740" spans="1:8" x14ac:dyDescent="0.35">
      <c r="A740" s="4"/>
      <c r="D740" s="4"/>
      <c r="E740" s="4"/>
      <c r="F740" s="4"/>
      <c r="G740" s="4"/>
      <c r="H740" s="4"/>
    </row>
    <row r="741" spans="1:8" x14ac:dyDescent="0.35">
      <c r="A741" s="4"/>
      <c r="D741" s="4"/>
      <c r="E741" s="4"/>
      <c r="F741" s="4"/>
      <c r="G741" s="4"/>
      <c r="H741" s="4"/>
    </row>
    <row r="742" spans="1:8" x14ac:dyDescent="0.35">
      <c r="A742" s="4"/>
      <c r="D742" s="4"/>
      <c r="E742" s="4"/>
      <c r="F742" s="4"/>
      <c r="G742" s="4"/>
      <c r="H742" s="4"/>
    </row>
    <row r="743" spans="1:8" x14ac:dyDescent="0.35">
      <c r="A743" s="4"/>
      <c r="D743" s="4"/>
      <c r="E743" s="4"/>
      <c r="F743" s="4"/>
      <c r="G743" s="4"/>
      <c r="H743" s="4"/>
    </row>
    <row r="744" spans="1:8" x14ac:dyDescent="0.35">
      <c r="A744" s="4"/>
      <c r="D744" s="4"/>
      <c r="E744" s="4"/>
      <c r="F744" s="4"/>
      <c r="G744" s="4"/>
      <c r="H744" s="4"/>
    </row>
    <row r="745" spans="1:8" x14ac:dyDescent="0.35">
      <c r="A745" s="4"/>
      <c r="D745" s="4"/>
      <c r="E745" s="4"/>
      <c r="F745" s="4"/>
      <c r="G745" s="4"/>
      <c r="H745" s="4"/>
    </row>
    <row r="746" spans="1:8" x14ac:dyDescent="0.35">
      <c r="A746" s="4"/>
      <c r="D746" s="4"/>
      <c r="E746" s="4"/>
      <c r="F746" s="4"/>
      <c r="G746" s="4"/>
      <c r="H746" s="4"/>
    </row>
    <row r="747" spans="1:8" x14ac:dyDescent="0.35">
      <c r="A747" s="4"/>
      <c r="D747" s="4"/>
      <c r="E747" s="4"/>
      <c r="F747" s="4"/>
      <c r="G747" s="4"/>
      <c r="H747" s="4"/>
    </row>
    <row r="748" spans="1:8" x14ac:dyDescent="0.35">
      <c r="A748" s="4"/>
      <c r="D748" s="4"/>
      <c r="E748" s="4"/>
      <c r="F748" s="4"/>
      <c r="G748" s="4"/>
      <c r="H748" s="4"/>
    </row>
    <row r="749" spans="1:8" x14ac:dyDescent="0.35">
      <c r="A749" s="4"/>
      <c r="D749" s="4"/>
      <c r="E749" s="4"/>
      <c r="F749" s="4"/>
      <c r="G749" s="4"/>
      <c r="H749" s="4"/>
    </row>
    <row r="750" spans="1:8" x14ac:dyDescent="0.35">
      <c r="A750" s="4"/>
      <c r="D750" s="4"/>
      <c r="E750" s="4"/>
      <c r="F750" s="4"/>
      <c r="G750" s="4"/>
      <c r="H750" s="4"/>
    </row>
    <row r="751" spans="1:8" x14ac:dyDescent="0.35">
      <c r="A751" s="4"/>
      <c r="D751" s="4"/>
      <c r="E751" s="4"/>
      <c r="F751" s="4"/>
      <c r="G751" s="4"/>
      <c r="H751" s="4"/>
    </row>
    <row r="752" spans="1:8" x14ac:dyDescent="0.35">
      <c r="A752" s="4"/>
      <c r="D752" s="4"/>
      <c r="E752" s="4"/>
      <c r="F752" s="4"/>
      <c r="G752" s="4"/>
      <c r="H752" s="4"/>
    </row>
    <row r="753" spans="1:8" x14ac:dyDescent="0.35">
      <c r="A753" s="4"/>
      <c r="D753" s="4"/>
      <c r="E753" s="4"/>
      <c r="F753" s="4"/>
      <c r="G753" s="4"/>
      <c r="H753" s="4"/>
    </row>
    <row r="754" spans="1:8" x14ac:dyDescent="0.35">
      <c r="A754" s="4"/>
      <c r="D754" s="4"/>
      <c r="E754" s="4"/>
      <c r="F754" s="4"/>
      <c r="G754" s="4"/>
      <c r="H754" s="4"/>
    </row>
    <row r="755" spans="1:8" x14ac:dyDescent="0.35">
      <c r="A755" s="4"/>
      <c r="D755" s="4"/>
      <c r="E755" s="4"/>
      <c r="F755" s="4"/>
      <c r="G755" s="4"/>
      <c r="H755" s="4"/>
    </row>
    <row r="756" spans="1:8" x14ac:dyDescent="0.35">
      <c r="A756" s="4"/>
      <c r="D756" s="4"/>
      <c r="E756" s="4"/>
      <c r="F756" s="4"/>
      <c r="G756" s="4"/>
      <c r="H756" s="4"/>
    </row>
    <row r="757" spans="1:8" x14ac:dyDescent="0.35">
      <c r="A757" s="4"/>
      <c r="D757" s="4"/>
      <c r="E757" s="4"/>
      <c r="F757" s="4"/>
      <c r="G757" s="4"/>
      <c r="H757" s="4"/>
    </row>
    <row r="758" spans="1:8" x14ac:dyDescent="0.35">
      <c r="A758" s="4"/>
      <c r="D758" s="4"/>
      <c r="E758" s="4"/>
      <c r="F758" s="4"/>
      <c r="G758" s="4"/>
      <c r="H758" s="4"/>
    </row>
    <row r="759" spans="1:8" x14ac:dyDescent="0.35">
      <c r="A759" s="4"/>
      <c r="D759" s="4"/>
      <c r="E759" s="4"/>
      <c r="F759" s="4"/>
      <c r="G759" s="4"/>
      <c r="H759" s="4"/>
    </row>
    <row r="760" spans="1:8" x14ac:dyDescent="0.35">
      <c r="A760" s="4"/>
      <c r="D760" s="4"/>
      <c r="E760" s="4"/>
      <c r="F760" s="4"/>
      <c r="G760" s="4"/>
      <c r="H760" s="4"/>
    </row>
    <row r="761" spans="1:8" x14ac:dyDescent="0.35">
      <c r="A761" s="4"/>
      <c r="D761" s="4"/>
      <c r="E761" s="4"/>
      <c r="F761" s="4"/>
      <c r="G761" s="4"/>
      <c r="H761" s="4"/>
    </row>
    <row r="762" spans="1:8" x14ac:dyDescent="0.35">
      <c r="A762" s="4"/>
      <c r="D762" s="4"/>
      <c r="E762" s="4"/>
      <c r="F762" s="4"/>
      <c r="G762" s="4"/>
      <c r="H762" s="4"/>
    </row>
    <row r="763" spans="1:8" x14ac:dyDescent="0.35">
      <c r="A763" s="4"/>
      <c r="D763" s="4"/>
      <c r="E763" s="4"/>
      <c r="F763" s="4"/>
      <c r="G763" s="4"/>
      <c r="H763" s="4"/>
    </row>
    <row r="764" spans="1:8" x14ac:dyDescent="0.35">
      <c r="A764" s="4"/>
      <c r="D764" s="4"/>
      <c r="E764" s="4"/>
      <c r="F764" s="4"/>
      <c r="G764" s="4"/>
      <c r="H764" s="4"/>
    </row>
    <row r="765" spans="1:8" x14ac:dyDescent="0.35">
      <c r="A765" s="4"/>
      <c r="D765" s="4"/>
      <c r="E765" s="4"/>
      <c r="F765" s="4"/>
      <c r="G765" s="4"/>
      <c r="H765" s="4"/>
    </row>
    <row r="766" spans="1:8" x14ac:dyDescent="0.35">
      <c r="A766" s="4"/>
      <c r="D766" s="4"/>
      <c r="E766" s="4"/>
      <c r="F766" s="4"/>
      <c r="G766" s="4"/>
      <c r="H766" s="4"/>
    </row>
    <row r="767" spans="1:8" x14ac:dyDescent="0.35">
      <c r="A767" s="4"/>
      <c r="D767" s="4"/>
      <c r="E767" s="4"/>
      <c r="F767" s="4"/>
      <c r="G767" s="4"/>
      <c r="H767" s="4"/>
    </row>
    <row r="768" spans="1:8" x14ac:dyDescent="0.35">
      <c r="A768" s="4"/>
      <c r="D768" s="4"/>
      <c r="E768" s="4"/>
      <c r="F768" s="4"/>
      <c r="G768" s="4"/>
      <c r="H768" s="4"/>
    </row>
    <row r="769" spans="1:8" x14ac:dyDescent="0.35">
      <c r="A769" s="4"/>
      <c r="D769" s="4"/>
      <c r="E769" s="4"/>
      <c r="F769" s="4"/>
      <c r="G769" s="4"/>
      <c r="H769" s="4"/>
    </row>
    <row r="770" spans="1:8" x14ac:dyDescent="0.35">
      <c r="A770" s="4"/>
      <c r="D770" s="4"/>
      <c r="E770" s="4"/>
      <c r="F770" s="4"/>
      <c r="G770" s="4"/>
      <c r="H770" s="4"/>
    </row>
    <row r="771" spans="1:8" x14ac:dyDescent="0.35">
      <c r="A771" s="4"/>
      <c r="D771" s="4"/>
      <c r="E771" s="4"/>
      <c r="F771" s="4"/>
      <c r="G771" s="4"/>
      <c r="H771" s="4"/>
    </row>
    <row r="772" spans="1:8" x14ac:dyDescent="0.35">
      <c r="A772" s="4"/>
      <c r="D772" s="4"/>
      <c r="E772" s="4"/>
      <c r="F772" s="4"/>
      <c r="G772" s="4"/>
      <c r="H772" s="4"/>
    </row>
    <row r="773" spans="1:8" x14ac:dyDescent="0.35">
      <c r="A773" s="4"/>
      <c r="D773" s="4"/>
      <c r="E773" s="4"/>
      <c r="F773" s="4"/>
      <c r="G773" s="4"/>
      <c r="H773" s="4"/>
    </row>
    <row r="774" spans="1:8" x14ac:dyDescent="0.35">
      <c r="A774" s="4"/>
      <c r="D774" s="4"/>
      <c r="E774" s="4"/>
      <c r="F774" s="4"/>
      <c r="G774" s="4"/>
      <c r="H774" s="4"/>
    </row>
    <row r="775" spans="1:8" x14ac:dyDescent="0.35">
      <c r="A775" s="4"/>
      <c r="D775" s="4"/>
      <c r="E775" s="4"/>
      <c r="F775" s="4"/>
      <c r="G775" s="4"/>
      <c r="H775" s="4"/>
    </row>
    <row r="776" spans="1:8" x14ac:dyDescent="0.35">
      <c r="A776" s="4"/>
      <c r="D776" s="4"/>
      <c r="E776" s="4"/>
      <c r="F776" s="4"/>
      <c r="G776" s="4"/>
      <c r="H776" s="4"/>
    </row>
    <row r="777" spans="1:8" x14ac:dyDescent="0.35">
      <c r="A777" s="4"/>
      <c r="D777" s="4"/>
      <c r="E777" s="4"/>
      <c r="F777" s="4"/>
      <c r="G777" s="4"/>
      <c r="H777" s="4"/>
    </row>
    <row r="778" spans="1:8" x14ac:dyDescent="0.35">
      <c r="A778" s="4"/>
      <c r="D778" s="4"/>
      <c r="E778" s="4"/>
      <c r="F778" s="4"/>
      <c r="G778" s="4"/>
      <c r="H778" s="4"/>
    </row>
    <row r="779" spans="1:8" x14ac:dyDescent="0.35">
      <c r="A779" s="4"/>
      <c r="D779" s="4"/>
      <c r="E779" s="4"/>
      <c r="F779" s="4"/>
      <c r="G779" s="4"/>
      <c r="H779" s="4"/>
    </row>
    <row r="780" spans="1:8" x14ac:dyDescent="0.35">
      <c r="A780" s="4"/>
      <c r="D780" s="4"/>
      <c r="E780" s="4"/>
      <c r="F780" s="4"/>
      <c r="G780" s="4"/>
      <c r="H780" s="4"/>
    </row>
    <row r="781" spans="1:8" x14ac:dyDescent="0.35">
      <c r="A781" s="4"/>
      <c r="D781" s="4"/>
      <c r="E781" s="4"/>
      <c r="F781" s="4"/>
      <c r="G781" s="4"/>
      <c r="H781" s="4"/>
    </row>
    <row r="782" spans="1:8" x14ac:dyDescent="0.35">
      <c r="A782" s="4"/>
      <c r="D782" s="4"/>
      <c r="E782" s="4"/>
      <c r="F782" s="4"/>
      <c r="G782" s="4"/>
      <c r="H782" s="4"/>
    </row>
    <row r="783" spans="1:8" x14ac:dyDescent="0.35">
      <c r="A783" s="4"/>
      <c r="D783" s="4"/>
      <c r="E783" s="4"/>
      <c r="F783" s="4"/>
      <c r="G783" s="4"/>
      <c r="H783" s="4"/>
    </row>
    <row r="784" spans="1:8" x14ac:dyDescent="0.35">
      <c r="A784" s="4"/>
      <c r="D784" s="4"/>
      <c r="E784" s="4"/>
      <c r="F784" s="4"/>
      <c r="G784" s="4"/>
      <c r="H784" s="4"/>
    </row>
    <row r="785" spans="1:8" x14ac:dyDescent="0.35">
      <c r="A785" s="4"/>
      <c r="D785" s="4"/>
      <c r="E785" s="4"/>
      <c r="F785" s="4"/>
      <c r="G785" s="4"/>
      <c r="H785" s="4"/>
    </row>
    <row r="786" spans="1:8" x14ac:dyDescent="0.35">
      <c r="A786" s="4"/>
      <c r="D786" s="4"/>
      <c r="E786" s="4"/>
      <c r="F786" s="4"/>
      <c r="G786" s="4"/>
      <c r="H786" s="4"/>
    </row>
    <row r="787" spans="1:8" x14ac:dyDescent="0.35">
      <c r="A787" s="4"/>
      <c r="D787" s="4"/>
      <c r="E787" s="4"/>
      <c r="F787" s="4"/>
      <c r="G787" s="4"/>
      <c r="H787" s="4"/>
    </row>
    <row r="788" spans="1:8" x14ac:dyDescent="0.35">
      <c r="A788" s="4"/>
      <c r="D788" s="4"/>
      <c r="E788" s="4"/>
      <c r="F788" s="4"/>
      <c r="G788" s="4"/>
      <c r="H788" s="4"/>
    </row>
    <row r="789" spans="1:8" x14ac:dyDescent="0.35">
      <c r="A789" s="4"/>
      <c r="D789" s="4"/>
      <c r="E789" s="4"/>
      <c r="F789" s="4"/>
      <c r="G789" s="4"/>
      <c r="H789" s="4"/>
    </row>
    <row r="790" spans="1:8" x14ac:dyDescent="0.35">
      <c r="A790" s="4"/>
      <c r="D790" s="4"/>
      <c r="E790" s="4"/>
      <c r="F790" s="4"/>
      <c r="G790" s="4"/>
      <c r="H790" s="4"/>
    </row>
    <row r="791" spans="1:8" x14ac:dyDescent="0.35">
      <c r="A791" s="4"/>
      <c r="D791" s="4"/>
      <c r="E791" s="4"/>
      <c r="F791" s="4"/>
      <c r="G791" s="4"/>
      <c r="H791" s="4"/>
    </row>
    <row r="792" spans="1:8" x14ac:dyDescent="0.35">
      <c r="A792" s="4"/>
      <c r="D792" s="4"/>
      <c r="E792" s="4"/>
      <c r="F792" s="4"/>
      <c r="G792" s="4"/>
      <c r="H792" s="4"/>
    </row>
    <row r="793" spans="1:8" x14ac:dyDescent="0.35">
      <c r="A793" s="4"/>
      <c r="D793" s="4"/>
      <c r="E793" s="4"/>
      <c r="F793" s="4"/>
      <c r="G793" s="4"/>
      <c r="H793" s="4"/>
    </row>
    <row r="794" spans="1:8" x14ac:dyDescent="0.35">
      <c r="A794" s="4"/>
      <c r="D794" s="4"/>
      <c r="E794" s="4"/>
      <c r="F794" s="4"/>
      <c r="G794" s="4"/>
      <c r="H794" s="4"/>
    </row>
    <row r="795" spans="1:8" x14ac:dyDescent="0.35">
      <c r="A795" s="4"/>
      <c r="D795" s="4"/>
      <c r="E795" s="4"/>
      <c r="F795" s="4"/>
      <c r="G795" s="4"/>
      <c r="H795" s="4"/>
    </row>
    <row r="796" spans="1:8" x14ac:dyDescent="0.35">
      <c r="A796" s="4"/>
      <c r="D796" s="4"/>
      <c r="E796" s="4"/>
      <c r="F796" s="4"/>
      <c r="G796" s="4"/>
      <c r="H796" s="4"/>
    </row>
    <row r="797" spans="1:8" x14ac:dyDescent="0.35">
      <c r="A797" s="4"/>
      <c r="D797" s="4"/>
      <c r="E797" s="4"/>
      <c r="F797" s="4"/>
      <c r="G797" s="4"/>
      <c r="H797" s="4"/>
    </row>
    <row r="798" spans="1:8" x14ac:dyDescent="0.35">
      <c r="A798" s="4"/>
      <c r="D798" s="4"/>
      <c r="E798" s="4"/>
      <c r="F798" s="4"/>
      <c r="G798" s="4"/>
      <c r="H798" s="4"/>
    </row>
    <row r="799" spans="1:8" x14ac:dyDescent="0.35">
      <c r="A799" s="4"/>
      <c r="D799" s="4"/>
      <c r="E799" s="4"/>
      <c r="F799" s="4"/>
      <c r="G799" s="4"/>
      <c r="H799" s="4"/>
    </row>
    <row r="800" spans="1:8" x14ac:dyDescent="0.35">
      <c r="A800" s="4"/>
      <c r="D800" s="4"/>
      <c r="E800" s="4"/>
      <c r="F800" s="4"/>
      <c r="G800" s="4"/>
      <c r="H800" s="4"/>
    </row>
    <row r="801" spans="1:8" x14ac:dyDescent="0.35">
      <c r="A801" s="4"/>
      <c r="D801" s="4"/>
      <c r="E801" s="4"/>
      <c r="F801" s="4"/>
      <c r="G801" s="4"/>
      <c r="H801" s="4"/>
    </row>
    <row r="802" spans="1:8" x14ac:dyDescent="0.35">
      <c r="A802" s="4"/>
      <c r="D802" s="4"/>
      <c r="E802" s="4"/>
      <c r="F802" s="4"/>
      <c r="G802" s="4"/>
      <c r="H802" s="4"/>
    </row>
    <row r="803" spans="1:8" x14ac:dyDescent="0.35">
      <c r="A803" s="4"/>
      <c r="D803" s="4"/>
      <c r="E803" s="4"/>
      <c r="F803" s="4"/>
      <c r="G803" s="4"/>
      <c r="H803" s="4"/>
    </row>
    <row r="804" spans="1:8" x14ac:dyDescent="0.35">
      <c r="A804" s="4"/>
      <c r="D804" s="4"/>
      <c r="E804" s="4"/>
      <c r="F804" s="4"/>
      <c r="G804" s="4"/>
      <c r="H804" s="4"/>
    </row>
    <row r="805" spans="1:8" x14ac:dyDescent="0.35">
      <c r="A805" s="4"/>
      <c r="D805" s="4"/>
      <c r="E805" s="4"/>
      <c r="F805" s="4"/>
      <c r="G805" s="4"/>
      <c r="H805" s="4"/>
    </row>
    <row r="806" spans="1:8" x14ac:dyDescent="0.35">
      <c r="A806" s="4"/>
      <c r="D806" s="4"/>
      <c r="E806" s="4"/>
      <c r="F806" s="4"/>
      <c r="G806" s="4"/>
      <c r="H806" s="4"/>
    </row>
    <row r="807" spans="1:8" x14ac:dyDescent="0.35">
      <c r="A807" s="4"/>
      <c r="D807" s="4"/>
      <c r="E807" s="4"/>
      <c r="F807" s="4"/>
      <c r="G807" s="4"/>
      <c r="H807" s="4"/>
    </row>
    <row r="808" spans="1:8" x14ac:dyDescent="0.35">
      <c r="A808" s="4"/>
      <c r="D808" s="4"/>
      <c r="E808" s="4"/>
      <c r="F808" s="4"/>
      <c r="G808" s="4"/>
      <c r="H808" s="4"/>
    </row>
    <row r="809" spans="1:8" x14ac:dyDescent="0.35">
      <c r="A809" s="4"/>
      <c r="D809" s="4"/>
      <c r="E809" s="4"/>
      <c r="F809" s="4"/>
      <c r="G809" s="4"/>
      <c r="H809" s="4"/>
    </row>
    <row r="810" spans="1:8" x14ac:dyDescent="0.35">
      <c r="A810" s="4"/>
      <c r="D810" s="4"/>
      <c r="E810" s="4"/>
      <c r="F810" s="4"/>
      <c r="G810" s="4"/>
      <c r="H810" s="4"/>
    </row>
    <row r="811" spans="1:8" x14ac:dyDescent="0.35">
      <c r="A811" s="4"/>
      <c r="D811" s="4"/>
      <c r="E811" s="4"/>
      <c r="F811" s="4"/>
      <c r="G811" s="4"/>
      <c r="H811" s="4"/>
    </row>
    <row r="812" spans="1:8" x14ac:dyDescent="0.35">
      <c r="A812" s="4"/>
      <c r="D812" s="4"/>
      <c r="E812" s="4"/>
      <c r="F812" s="4"/>
      <c r="G812" s="4"/>
      <c r="H812" s="4"/>
    </row>
    <row r="813" spans="1:8" x14ac:dyDescent="0.35">
      <c r="A813" s="4"/>
      <c r="D813" s="4"/>
      <c r="E813" s="4"/>
      <c r="F813" s="4"/>
      <c r="G813" s="4"/>
      <c r="H813" s="4"/>
    </row>
    <row r="814" spans="1:8" x14ac:dyDescent="0.35">
      <c r="A814" s="4"/>
      <c r="D814" s="4"/>
      <c r="E814" s="4"/>
      <c r="F814" s="4"/>
      <c r="G814" s="4"/>
      <c r="H814" s="4"/>
    </row>
    <row r="815" spans="1:8" x14ac:dyDescent="0.35">
      <c r="A815" s="4"/>
      <c r="D815" s="4"/>
      <c r="E815" s="4"/>
      <c r="F815" s="4"/>
      <c r="G815" s="4"/>
      <c r="H815" s="4"/>
    </row>
    <row r="816" spans="1:8" x14ac:dyDescent="0.35">
      <c r="A816" s="4"/>
      <c r="D816" s="4"/>
      <c r="E816" s="4"/>
      <c r="F816" s="4"/>
      <c r="G816" s="4"/>
      <c r="H816" s="4"/>
    </row>
    <row r="817" spans="1:8" x14ac:dyDescent="0.35">
      <c r="A817" s="4"/>
      <c r="D817" s="4"/>
      <c r="E817" s="4"/>
      <c r="F817" s="4"/>
      <c r="G817" s="4"/>
      <c r="H817" s="4"/>
    </row>
    <row r="818" spans="1:8" x14ac:dyDescent="0.35">
      <c r="A818" s="4"/>
      <c r="D818" s="4"/>
      <c r="E818" s="4"/>
      <c r="F818" s="4"/>
      <c r="G818" s="4"/>
      <c r="H818" s="4"/>
    </row>
    <row r="819" spans="1:8" x14ac:dyDescent="0.35">
      <c r="A819" s="4"/>
      <c r="D819" s="4"/>
      <c r="E819" s="4"/>
      <c r="F819" s="4"/>
      <c r="G819" s="4"/>
      <c r="H819" s="4"/>
    </row>
    <row r="820" spans="1:8" x14ac:dyDescent="0.35">
      <c r="A820" s="4"/>
      <c r="D820" s="4"/>
      <c r="E820" s="4"/>
      <c r="F820" s="4"/>
      <c r="G820" s="4"/>
      <c r="H820" s="4"/>
    </row>
    <row r="821" spans="1:8" x14ac:dyDescent="0.35">
      <c r="A821" s="4"/>
      <c r="D821" s="4"/>
      <c r="E821" s="4"/>
      <c r="F821" s="4"/>
      <c r="G821" s="4"/>
      <c r="H821" s="4"/>
    </row>
    <row r="822" spans="1:8" x14ac:dyDescent="0.35">
      <c r="A822" s="4"/>
      <c r="D822" s="4"/>
      <c r="E822" s="4"/>
      <c r="F822" s="4"/>
      <c r="G822" s="4"/>
      <c r="H822" s="4"/>
    </row>
    <row r="823" spans="1:8" x14ac:dyDescent="0.35">
      <c r="A823" s="4"/>
      <c r="D823" s="4"/>
      <c r="E823" s="4"/>
      <c r="F823" s="4"/>
      <c r="G823" s="4"/>
      <c r="H823" s="4"/>
    </row>
    <row r="824" spans="1:8" x14ac:dyDescent="0.35">
      <c r="A824" s="4"/>
      <c r="D824" s="4"/>
      <c r="E824" s="4"/>
      <c r="F824" s="4"/>
      <c r="G824" s="4"/>
      <c r="H824" s="4"/>
    </row>
    <row r="825" spans="1:8" x14ac:dyDescent="0.35">
      <c r="A825" s="4"/>
      <c r="D825" s="4"/>
      <c r="E825" s="4"/>
      <c r="F825" s="4"/>
      <c r="G825" s="4"/>
      <c r="H825" s="4"/>
    </row>
    <row r="826" spans="1:8" x14ac:dyDescent="0.35">
      <c r="A826" s="4"/>
      <c r="D826" s="4"/>
      <c r="E826" s="4"/>
      <c r="F826" s="4"/>
      <c r="G826" s="4"/>
      <c r="H826" s="4"/>
    </row>
    <row r="827" spans="1:8" x14ac:dyDescent="0.35">
      <c r="A827" s="4"/>
      <c r="D827" s="4"/>
      <c r="E827" s="4"/>
      <c r="F827" s="4"/>
      <c r="G827" s="4"/>
      <c r="H827" s="4"/>
    </row>
    <row r="828" spans="1:8" x14ac:dyDescent="0.35">
      <c r="A828" s="4"/>
      <c r="D828" s="4"/>
      <c r="E828" s="4"/>
      <c r="F828" s="4"/>
      <c r="G828" s="4"/>
      <c r="H828" s="4"/>
    </row>
    <row r="829" spans="1:8" x14ac:dyDescent="0.35">
      <c r="A829" s="4"/>
      <c r="D829" s="4"/>
      <c r="E829" s="4"/>
      <c r="F829" s="4"/>
      <c r="G829" s="4"/>
      <c r="H829" s="4"/>
    </row>
    <row r="830" spans="1:8" x14ac:dyDescent="0.35">
      <c r="A830" s="4"/>
      <c r="D830" s="4"/>
      <c r="E830" s="4"/>
      <c r="F830" s="4"/>
      <c r="G830" s="4"/>
      <c r="H830" s="4"/>
    </row>
    <row r="831" spans="1:8" x14ac:dyDescent="0.35">
      <c r="A831" s="4"/>
      <c r="D831" s="4"/>
      <c r="E831" s="4"/>
      <c r="F831" s="4"/>
      <c r="G831" s="4"/>
      <c r="H831" s="4"/>
    </row>
    <row r="832" spans="1:8" x14ac:dyDescent="0.35">
      <c r="A832" s="4"/>
      <c r="D832" s="4"/>
      <c r="E832" s="4"/>
      <c r="F832" s="4"/>
      <c r="G832" s="4"/>
      <c r="H832" s="4"/>
    </row>
    <row r="833" spans="1:8" x14ac:dyDescent="0.35">
      <c r="A833" s="4"/>
      <c r="D833" s="4"/>
      <c r="E833" s="4"/>
      <c r="F833" s="4"/>
      <c r="G833" s="4"/>
      <c r="H833" s="4"/>
    </row>
    <row r="834" spans="1:8" x14ac:dyDescent="0.35">
      <c r="A834" s="4"/>
      <c r="D834" s="4"/>
      <c r="E834" s="4"/>
      <c r="F834" s="4"/>
      <c r="G834" s="4"/>
      <c r="H834" s="4"/>
    </row>
    <row r="835" spans="1:8" x14ac:dyDescent="0.35">
      <c r="A835" s="4"/>
      <c r="D835" s="4"/>
      <c r="E835" s="4"/>
      <c r="F835" s="4"/>
      <c r="G835" s="4"/>
      <c r="H835" s="4"/>
    </row>
    <row r="836" spans="1:8" x14ac:dyDescent="0.35">
      <c r="A836" s="4"/>
      <c r="D836" s="4"/>
      <c r="E836" s="4"/>
      <c r="F836" s="4"/>
      <c r="G836" s="4"/>
      <c r="H836" s="4"/>
    </row>
    <row r="837" spans="1:8" x14ac:dyDescent="0.35">
      <c r="A837" s="4"/>
      <c r="D837" s="4"/>
      <c r="E837" s="4"/>
      <c r="F837" s="4"/>
      <c r="G837" s="4"/>
      <c r="H837" s="4"/>
    </row>
    <row r="838" spans="1:8" x14ac:dyDescent="0.35">
      <c r="A838" s="4"/>
      <c r="D838" s="4"/>
      <c r="E838" s="4"/>
      <c r="F838" s="4"/>
      <c r="G838" s="4"/>
      <c r="H838" s="4"/>
    </row>
    <row r="839" spans="1:8" x14ac:dyDescent="0.35">
      <c r="A839" s="4"/>
      <c r="D839" s="4"/>
      <c r="E839" s="4"/>
      <c r="F839" s="4"/>
      <c r="G839" s="4"/>
      <c r="H839" s="4"/>
    </row>
    <row r="840" spans="1:8" x14ac:dyDescent="0.35">
      <c r="A840" s="4"/>
      <c r="D840" s="4"/>
      <c r="E840" s="4"/>
      <c r="F840" s="4"/>
      <c r="G840" s="4"/>
      <c r="H840" s="4"/>
    </row>
    <row r="841" spans="1:8" x14ac:dyDescent="0.35">
      <c r="A841" s="4"/>
      <c r="D841" s="4"/>
      <c r="E841" s="4"/>
      <c r="F841" s="4"/>
      <c r="G841" s="4"/>
      <c r="H841" s="4"/>
    </row>
    <row r="842" spans="1:8" x14ac:dyDescent="0.35">
      <c r="A842" s="4"/>
      <c r="D842" s="4"/>
      <c r="E842" s="4"/>
      <c r="F842" s="4"/>
      <c r="G842" s="4"/>
      <c r="H842" s="4"/>
    </row>
    <row r="843" spans="1:8" x14ac:dyDescent="0.35">
      <c r="A843" s="4"/>
      <c r="D843" s="4"/>
      <c r="E843" s="4"/>
      <c r="F843" s="4"/>
      <c r="G843" s="4"/>
      <c r="H843" s="4"/>
    </row>
    <row r="844" spans="1:8" x14ac:dyDescent="0.35">
      <c r="A844" s="4"/>
      <c r="D844" s="4"/>
      <c r="E844" s="4"/>
      <c r="F844" s="4"/>
      <c r="G844" s="4"/>
      <c r="H844" s="4"/>
    </row>
    <row r="845" spans="1:8" x14ac:dyDescent="0.35">
      <c r="A845" s="4"/>
      <c r="D845" s="4"/>
      <c r="E845" s="4"/>
      <c r="F845" s="4"/>
      <c r="G845" s="4"/>
      <c r="H845" s="4"/>
    </row>
    <row r="846" spans="1:8" x14ac:dyDescent="0.35">
      <c r="A846" s="4"/>
      <c r="D846" s="4"/>
      <c r="E846" s="4"/>
      <c r="F846" s="4"/>
      <c r="G846" s="4"/>
      <c r="H846" s="4"/>
    </row>
    <row r="847" spans="1:8" x14ac:dyDescent="0.35">
      <c r="A847" s="4"/>
      <c r="D847" s="4"/>
      <c r="E847" s="4"/>
      <c r="F847" s="4"/>
      <c r="G847" s="4"/>
      <c r="H847" s="4"/>
    </row>
    <row r="848" spans="1:8" x14ac:dyDescent="0.35">
      <c r="A848" s="4"/>
      <c r="D848" s="4"/>
      <c r="E848" s="4"/>
      <c r="F848" s="4"/>
      <c r="G848" s="4"/>
      <c r="H848" s="4"/>
    </row>
    <row r="849" spans="1:8" x14ac:dyDescent="0.35">
      <c r="A849" s="4"/>
      <c r="D849" s="4"/>
      <c r="E849" s="4"/>
      <c r="F849" s="4"/>
      <c r="G849" s="4"/>
      <c r="H849" s="4"/>
    </row>
    <row r="850" spans="1:8" x14ac:dyDescent="0.35">
      <c r="A850" s="4"/>
      <c r="D850" s="4"/>
      <c r="E850" s="4"/>
      <c r="F850" s="4"/>
      <c r="G850" s="4"/>
      <c r="H850" s="4"/>
    </row>
    <row r="851" spans="1:8" x14ac:dyDescent="0.35">
      <c r="A851" s="4"/>
      <c r="D851" s="4"/>
      <c r="E851" s="4"/>
      <c r="F851" s="4"/>
      <c r="G851" s="4"/>
      <c r="H851" s="4"/>
    </row>
    <row r="852" spans="1:8" x14ac:dyDescent="0.35">
      <c r="A852" s="4"/>
      <c r="D852" s="4"/>
      <c r="E852" s="4"/>
      <c r="F852" s="4"/>
      <c r="G852" s="4"/>
      <c r="H852" s="4"/>
    </row>
    <row r="853" spans="1:8" x14ac:dyDescent="0.35">
      <c r="A853" s="4"/>
      <c r="D853" s="4"/>
      <c r="E853" s="4"/>
      <c r="F853" s="4"/>
      <c r="G853" s="4"/>
      <c r="H853" s="4"/>
    </row>
    <row r="854" spans="1:8" x14ac:dyDescent="0.35">
      <c r="A854" s="4"/>
      <c r="D854" s="4"/>
      <c r="E854" s="4"/>
      <c r="F854" s="4"/>
      <c r="G854" s="4"/>
      <c r="H854" s="4"/>
    </row>
    <row r="855" spans="1:8" x14ac:dyDescent="0.35">
      <c r="A855" s="4"/>
      <c r="D855" s="4"/>
      <c r="E855" s="4"/>
      <c r="F855" s="4"/>
      <c r="G855" s="4"/>
      <c r="H855" s="4"/>
    </row>
    <row r="856" spans="1:8" x14ac:dyDescent="0.35">
      <c r="A856" s="4"/>
      <c r="D856" s="4"/>
      <c r="E856" s="4"/>
      <c r="F856" s="4"/>
      <c r="G856" s="4"/>
      <c r="H856" s="4"/>
    </row>
    <row r="857" spans="1:8" x14ac:dyDescent="0.35">
      <c r="A857" s="4"/>
      <c r="D857" s="4"/>
      <c r="E857" s="4"/>
      <c r="F857" s="4"/>
      <c r="G857" s="4"/>
      <c r="H857" s="4"/>
    </row>
    <row r="858" spans="1:8" x14ac:dyDescent="0.35">
      <c r="A858" s="4"/>
      <c r="D858" s="4"/>
      <c r="E858" s="4"/>
      <c r="F858" s="4"/>
      <c r="G858" s="4"/>
      <c r="H858" s="4"/>
    </row>
    <row r="859" spans="1:8" x14ac:dyDescent="0.35">
      <c r="A859" s="4"/>
      <c r="D859" s="4"/>
      <c r="E859" s="4"/>
      <c r="F859" s="4"/>
      <c r="G859" s="4"/>
      <c r="H859" s="4"/>
    </row>
    <row r="860" spans="1:8" x14ac:dyDescent="0.35">
      <c r="A860" s="4"/>
      <c r="D860" s="4"/>
      <c r="E860" s="4"/>
      <c r="F860" s="4"/>
      <c r="G860" s="4"/>
      <c r="H860" s="4"/>
    </row>
    <row r="861" spans="1:8" x14ac:dyDescent="0.35">
      <c r="A861" s="4"/>
      <c r="D861" s="4"/>
      <c r="E861" s="4"/>
      <c r="F861" s="4"/>
      <c r="G861" s="4"/>
      <c r="H861" s="4"/>
    </row>
    <row r="862" spans="1:8" x14ac:dyDescent="0.35">
      <c r="A862" s="4"/>
      <c r="D862" s="4"/>
      <c r="E862" s="4"/>
      <c r="F862" s="4"/>
      <c r="G862" s="4"/>
      <c r="H862" s="4"/>
    </row>
    <row r="863" spans="1:8" x14ac:dyDescent="0.35">
      <c r="A863" s="4"/>
      <c r="D863" s="4"/>
      <c r="E863" s="4"/>
      <c r="F863" s="4"/>
      <c r="G863" s="4"/>
      <c r="H863" s="4"/>
    </row>
    <row r="864" spans="1:8" x14ac:dyDescent="0.35">
      <c r="A864" s="4"/>
      <c r="D864" s="4"/>
      <c r="E864" s="4"/>
      <c r="F864" s="4"/>
      <c r="G864" s="4"/>
      <c r="H864" s="4"/>
    </row>
    <row r="865" spans="1:8" x14ac:dyDescent="0.35">
      <c r="A865" s="4"/>
      <c r="D865" s="4"/>
      <c r="E865" s="4"/>
      <c r="F865" s="4"/>
      <c r="G865" s="4"/>
      <c r="H865" s="4"/>
    </row>
    <row r="866" spans="1:8" x14ac:dyDescent="0.35">
      <c r="A866" s="4"/>
      <c r="D866" s="4"/>
      <c r="E866" s="4"/>
      <c r="F866" s="4"/>
      <c r="G866" s="4"/>
      <c r="H866" s="4"/>
    </row>
    <row r="867" spans="1:8" x14ac:dyDescent="0.35">
      <c r="A867" s="4"/>
      <c r="D867" s="4"/>
      <c r="E867" s="4"/>
      <c r="F867" s="4"/>
      <c r="G867" s="4"/>
      <c r="H867" s="4"/>
    </row>
    <row r="868" spans="1:8" x14ac:dyDescent="0.35">
      <c r="A868" s="4"/>
      <c r="D868" s="4"/>
      <c r="E868" s="4"/>
      <c r="F868" s="4"/>
      <c r="G868" s="4"/>
      <c r="H868" s="4"/>
    </row>
    <row r="869" spans="1:8" x14ac:dyDescent="0.35">
      <c r="A869" s="4"/>
      <c r="D869" s="4"/>
      <c r="E869" s="4"/>
      <c r="F869" s="4"/>
      <c r="G869" s="4"/>
      <c r="H869" s="4"/>
    </row>
    <row r="870" spans="1:8" x14ac:dyDescent="0.35">
      <c r="A870" s="4"/>
      <c r="D870" s="4"/>
      <c r="E870" s="4"/>
      <c r="F870" s="4"/>
      <c r="G870" s="4"/>
      <c r="H870" s="4"/>
    </row>
    <row r="871" spans="1:8" x14ac:dyDescent="0.35">
      <c r="A871" s="4"/>
      <c r="D871" s="4"/>
      <c r="E871" s="4"/>
      <c r="F871" s="4"/>
      <c r="G871" s="4"/>
      <c r="H871" s="4"/>
    </row>
    <row r="872" spans="1:8" x14ac:dyDescent="0.35">
      <c r="A872" s="4"/>
      <c r="D872" s="4"/>
      <c r="E872" s="4"/>
      <c r="F872" s="4"/>
      <c r="G872" s="4"/>
      <c r="H872" s="4"/>
    </row>
    <row r="873" spans="1:8" x14ac:dyDescent="0.35">
      <c r="A873" s="4"/>
      <c r="D873" s="4"/>
      <c r="E873" s="4"/>
      <c r="F873" s="4"/>
      <c r="G873" s="4"/>
      <c r="H873" s="4"/>
    </row>
    <row r="874" spans="1:8" x14ac:dyDescent="0.35">
      <c r="A874" s="4"/>
      <c r="D874" s="4"/>
      <c r="E874" s="4"/>
      <c r="F874" s="4"/>
      <c r="G874" s="4"/>
      <c r="H874" s="4"/>
    </row>
    <row r="875" spans="1:8" x14ac:dyDescent="0.35">
      <c r="A875" s="4"/>
      <c r="D875" s="4"/>
      <c r="E875" s="4"/>
      <c r="F875" s="4"/>
      <c r="G875" s="4"/>
      <c r="H875" s="4"/>
    </row>
    <row r="876" spans="1:8" x14ac:dyDescent="0.35">
      <c r="A876" s="4"/>
      <c r="D876" s="4"/>
      <c r="E876" s="4"/>
      <c r="F876" s="4"/>
      <c r="G876" s="4"/>
      <c r="H876" s="4"/>
    </row>
    <row r="877" spans="1:8" x14ac:dyDescent="0.35">
      <c r="A877" s="4"/>
      <c r="D877" s="4"/>
      <c r="E877" s="4"/>
      <c r="F877" s="4"/>
      <c r="G877" s="4"/>
      <c r="H877" s="4"/>
    </row>
    <row r="878" spans="1:8" x14ac:dyDescent="0.35">
      <c r="A878" s="4"/>
      <c r="D878" s="4"/>
      <c r="E878" s="4"/>
      <c r="F878" s="4"/>
      <c r="G878" s="4"/>
      <c r="H878" s="4"/>
    </row>
    <row r="879" spans="1:8" x14ac:dyDescent="0.35">
      <c r="A879" s="4"/>
      <c r="D879" s="4"/>
      <c r="E879" s="4"/>
      <c r="F879" s="4"/>
      <c r="G879" s="4"/>
      <c r="H879" s="4"/>
    </row>
    <row r="880" spans="1:8" x14ac:dyDescent="0.35">
      <c r="A880" s="4"/>
      <c r="D880" s="4"/>
      <c r="E880" s="4"/>
      <c r="F880" s="4"/>
      <c r="G880" s="4"/>
      <c r="H880" s="4"/>
    </row>
    <row r="881" spans="1:8" x14ac:dyDescent="0.35">
      <c r="A881" s="4"/>
      <c r="D881" s="4"/>
      <c r="E881" s="4"/>
      <c r="F881" s="4"/>
      <c r="G881" s="4"/>
      <c r="H881" s="4"/>
    </row>
    <row r="882" spans="1:8" x14ac:dyDescent="0.35">
      <c r="A882" s="4"/>
      <c r="D882" s="4"/>
      <c r="E882" s="4"/>
      <c r="F882" s="4"/>
      <c r="G882" s="4"/>
      <c r="H882" s="4"/>
    </row>
    <row r="883" spans="1:8" x14ac:dyDescent="0.35">
      <c r="A883" s="4"/>
      <c r="D883" s="4"/>
      <c r="E883" s="4"/>
      <c r="F883" s="4"/>
      <c r="G883" s="4"/>
      <c r="H883" s="4"/>
    </row>
    <row r="884" spans="1:8" x14ac:dyDescent="0.35">
      <c r="A884" s="4"/>
      <c r="D884" s="4"/>
      <c r="E884" s="4"/>
      <c r="F884" s="4"/>
      <c r="G884" s="4"/>
      <c r="H884" s="4"/>
    </row>
    <row r="885" spans="1:8" x14ac:dyDescent="0.35">
      <c r="A885" s="4"/>
      <c r="D885" s="4"/>
      <c r="E885" s="4"/>
      <c r="F885" s="4"/>
      <c r="G885" s="4"/>
      <c r="H885" s="4"/>
    </row>
    <row r="886" spans="1:8" x14ac:dyDescent="0.35">
      <c r="A886" s="4"/>
      <c r="D886" s="4"/>
      <c r="E886" s="4"/>
      <c r="F886" s="4"/>
      <c r="G886" s="4"/>
      <c r="H886" s="4"/>
    </row>
    <row r="887" spans="1:8" x14ac:dyDescent="0.35">
      <c r="A887" s="4"/>
      <c r="D887" s="4"/>
      <c r="E887" s="4"/>
      <c r="F887" s="4"/>
      <c r="G887" s="4"/>
      <c r="H887" s="4"/>
    </row>
    <row r="888" spans="1:8" x14ac:dyDescent="0.35">
      <c r="A888" s="4"/>
      <c r="D888" s="4"/>
      <c r="E888" s="4"/>
      <c r="F888" s="4"/>
      <c r="G888" s="4"/>
      <c r="H888" s="4"/>
    </row>
    <row r="889" spans="1:8" x14ac:dyDescent="0.35">
      <c r="A889" s="4"/>
      <c r="D889" s="4"/>
      <c r="E889" s="4"/>
      <c r="F889" s="4"/>
      <c r="G889" s="4"/>
      <c r="H889" s="4"/>
    </row>
    <row r="890" spans="1:8" x14ac:dyDescent="0.35">
      <c r="A890" s="4"/>
      <c r="D890" s="4"/>
      <c r="E890" s="4"/>
      <c r="F890" s="4"/>
      <c r="G890" s="4"/>
      <c r="H890" s="4"/>
    </row>
    <row r="891" spans="1:8" x14ac:dyDescent="0.35">
      <c r="A891" s="4"/>
      <c r="D891" s="4"/>
      <c r="E891" s="4"/>
      <c r="F891" s="4"/>
      <c r="G891" s="4"/>
      <c r="H891" s="4"/>
    </row>
    <row r="892" spans="1:8" x14ac:dyDescent="0.35">
      <c r="A892" s="4"/>
      <c r="D892" s="4"/>
      <c r="E892" s="4"/>
      <c r="F892" s="4"/>
      <c r="G892" s="4"/>
      <c r="H892" s="4"/>
    </row>
    <row r="893" spans="1:8" x14ac:dyDescent="0.35">
      <c r="A893" s="4"/>
      <c r="D893" s="4"/>
      <c r="E893" s="4"/>
      <c r="F893" s="4"/>
      <c r="G893" s="4"/>
      <c r="H893" s="4"/>
    </row>
    <row r="894" spans="1:8" x14ac:dyDescent="0.35">
      <c r="A894" s="4"/>
      <c r="D894" s="4"/>
      <c r="E894" s="4"/>
      <c r="F894" s="4"/>
      <c r="G894" s="4"/>
      <c r="H894" s="4"/>
    </row>
    <row r="895" spans="1:8" x14ac:dyDescent="0.35">
      <c r="A895" s="4"/>
      <c r="D895" s="4"/>
      <c r="E895" s="4"/>
      <c r="F895" s="4"/>
      <c r="G895" s="4"/>
      <c r="H895" s="4"/>
    </row>
    <row r="896" spans="1:8" x14ac:dyDescent="0.35">
      <c r="A896" s="4"/>
      <c r="D896" s="4"/>
      <c r="E896" s="4"/>
      <c r="F896" s="4"/>
      <c r="G896" s="4"/>
      <c r="H896" s="4"/>
    </row>
    <row r="897" spans="1:8" x14ac:dyDescent="0.35">
      <c r="A897" s="4"/>
      <c r="D897" s="4"/>
      <c r="E897" s="4"/>
      <c r="F897" s="4"/>
      <c r="G897" s="4"/>
      <c r="H897" s="4"/>
    </row>
    <row r="898" spans="1:8" x14ac:dyDescent="0.35">
      <c r="A898" s="4"/>
      <c r="D898" s="4"/>
      <c r="E898" s="4"/>
      <c r="F898" s="4"/>
      <c r="G898" s="4"/>
      <c r="H898" s="4"/>
    </row>
    <row r="899" spans="1:8" x14ac:dyDescent="0.35">
      <c r="A899" s="4"/>
      <c r="D899" s="4"/>
      <c r="E899" s="4"/>
      <c r="F899" s="4"/>
      <c r="G899" s="4"/>
      <c r="H899" s="4"/>
    </row>
    <row r="900" spans="1:8" x14ac:dyDescent="0.35">
      <c r="A900" s="4"/>
      <c r="D900" s="4"/>
      <c r="E900" s="4"/>
      <c r="F900" s="4"/>
      <c r="G900" s="4"/>
      <c r="H900" s="4"/>
    </row>
    <row r="901" spans="1:8" x14ac:dyDescent="0.35">
      <c r="A901" s="4"/>
      <c r="D901" s="4"/>
      <c r="E901" s="4"/>
      <c r="F901" s="4"/>
      <c r="G901" s="4"/>
      <c r="H901" s="4"/>
    </row>
    <row r="902" spans="1:8" x14ac:dyDescent="0.35">
      <c r="A902" s="4"/>
      <c r="D902" s="4"/>
      <c r="E902" s="4"/>
      <c r="F902" s="4"/>
      <c r="G902" s="4"/>
      <c r="H902" s="4"/>
    </row>
    <row r="903" spans="1:8" x14ac:dyDescent="0.35">
      <c r="A903" s="4"/>
      <c r="D903" s="4"/>
      <c r="E903" s="4"/>
      <c r="F903" s="4"/>
      <c r="G903" s="4"/>
      <c r="H903" s="4"/>
    </row>
    <row r="904" spans="1:8" x14ac:dyDescent="0.35">
      <c r="A904" s="4"/>
      <c r="D904" s="4"/>
      <c r="E904" s="4"/>
      <c r="F904" s="4"/>
      <c r="G904" s="4"/>
      <c r="H904" s="4"/>
    </row>
    <row r="905" spans="1:8" x14ac:dyDescent="0.35">
      <c r="A905" s="4"/>
      <c r="D905" s="4"/>
      <c r="E905" s="4"/>
      <c r="F905" s="4"/>
      <c r="G905" s="4"/>
      <c r="H905" s="4"/>
    </row>
    <row r="906" spans="1:8" x14ac:dyDescent="0.35">
      <c r="A906" s="4"/>
      <c r="D906" s="4"/>
      <c r="E906" s="4"/>
      <c r="F906" s="4"/>
      <c r="G906" s="4"/>
      <c r="H906" s="4"/>
    </row>
    <row r="907" spans="1:8" x14ac:dyDescent="0.35">
      <c r="A907" s="4"/>
      <c r="D907" s="4"/>
      <c r="E907" s="4"/>
      <c r="F907" s="4"/>
      <c r="G907" s="4"/>
      <c r="H907" s="4"/>
    </row>
    <row r="908" spans="1:8" x14ac:dyDescent="0.35">
      <c r="A908" s="4"/>
      <c r="D908" s="4"/>
      <c r="E908" s="4"/>
      <c r="F908" s="4"/>
      <c r="G908" s="4"/>
      <c r="H908" s="4"/>
    </row>
    <row r="909" spans="1:8" x14ac:dyDescent="0.35">
      <c r="A909" s="4"/>
      <c r="D909" s="4"/>
      <c r="E909" s="4"/>
      <c r="F909" s="4"/>
      <c r="G909" s="4"/>
      <c r="H909" s="4"/>
    </row>
    <row r="910" spans="1:8" x14ac:dyDescent="0.35">
      <c r="A910" s="4"/>
      <c r="D910" s="4"/>
      <c r="E910" s="4"/>
      <c r="F910" s="4"/>
      <c r="G910" s="4"/>
      <c r="H910" s="4"/>
    </row>
    <row r="911" spans="1:8" x14ac:dyDescent="0.35">
      <c r="A911" s="4"/>
      <c r="D911" s="4"/>
      <c r="E911" s="4"/>
      <c r="F911" s="4"/>
      <c r="G911" s="4"/>
      <c r="H911" s="4"/>
    </row>
    <row r="912" spans="1:8" x14ac:dyDescent="0.35">
      <c r="A912" s="4"/>
      <c r="D912" s="4"/>
      <c r="E912" s="4"/>
      <c r="F912" s="4"/>
      <c r="G912" s="4"/>
      <c r="H912" s="4"/>
    </row>
    <row r="913" spans="1:8" x14ac:dyDescent="0.35">
      <c r="A913" s="4"/>
      <c r="D913" s="4"/>
      <c r="E913" s="4"/>
      <c r="F913" s="4"/>
      <c r="G913" s="4"/>
      <c r="H913" s="4"/>
    </row>
    <row r="914" spans="1:8" x14ac:dyDescent="0.35">
      <c r="A914" s="4"/>
      <c r="D914" s="4"/>
      <c r="E914" s="4"/>
      <c r="F914" s="4"/>
      <c r="G914" s="4"/>
      <c r="H914" s="4"/>
    </row>
    <row r="915" spans="1:8" x14ac:dyDescent="0.35">
      <c r="A915" s="4"/>
      <c r="D915" s="4"/>
      <c r="E915" s="4"/>
      <c r="F915" s="4"/>
      <c r="G915" s="4"/>
      <c r="H915" s="4"/>
    </row>
    <row r="916" spans="1:8" x14ac:dyDescent="0.35">
      <c r="A916" s="4"/>
      <c r="D916" s="4"/>
      <c r="E916" s="4"/>
      <c r="F916" s="4"/>
      <c r="G916" s="4"/>
      <c r="H916" s="4"/>
    </row>
    <row r="917" spans="1:8" x14ac:dyDescent="0.35">
      <c r="A917" s="4"/>
      <c r="D917" s="4"/>
      <c r="E917" s="4"/>
      <c r="F917" s="4"/>
      <c r="G917" s="4"/>
      <c r="H917" s="4"/>
    </row>
    <row r="918" spans="1:8" x14ac:dyDescent="0.35">
      <c r="A918" s="4"/>
      <c r="D918" s="4"/>
      <c r="E918" s="4"/>
      <c r="F918" s="4"/>
      <c r="G918" s="4"/>
      <c r="H918" s="4"/>
    </row>
    <row r="919" spans="1:8" x14ac:dyDescent="0.35">
      <c r="A919" s="4"/>
      <c r="D919" s="4"/>
      <c r="E919" s="4"/>
      <c r="F919" s="4"/>
      <c r="G919" s="4"/>
      <c r="H919" s="4"/>
    </row>
    <row r="920" spans="1:8" x14ac:dyDescent="0.35">
      <c r="A920" s="4"/>
      <c r="D920" s="4"/>
      <c r="E920" s="4"/>
      <c r="F920" s="4"/>
      <c r="G920" s="4"/>
      <c r="H920" s="4"/>
    </row>
    <row r="921" spans="1:8" x14ac:dyDescent="0.35">
      <c r="A921" s="4"/>
      <c r="D921" s="4"/>
      <c r="E921" s="4"/>
      <c r="F921" s="4"/>
      <c r="G921" s="4"/>
      <c r="H921" s="4"/>
    </row>
    <row r="922" spans="1:8" x14ac:dyDescent="0.35">
      <c r="A922" s="4"/>
      <c r="D922" s="4"/>
      <c r="E922" s="4"/>
      <c r="F922" s="4"/>
      <c r="G922" s="4"/>
      <c r="H922" s="4"/>
    </row>
    <row r="923" spans="1:8" x14ac:dyDescent="0.35">
      <c r="A923" s="4"/>
      <c r="D923" s="4"/>
      <c r="E923" s="4"/>
      <c r="F923" s="4"/>
      <c r="G923" s="4"/>
      <c r="H923" s="4"/>
    </row>
    <row r="924" spans="1:8" x14ac:dyDescent="0.35">
      <c r="A924" s="4"/>
      <c r="D924" s="4"/>
      <c r="E924" s="4"/>
      <c r="F924" s="4"/>
      <c r="G924" s="4"/>
      <c r="H924" s="4"/>
    </row>
    <row r="925" spans="1:8" x14ac:dyDescent="0.35">
      <c r="A925" s="4"/>
      <c r="D925" s="4"/>
      <c r="E925" s="4"/>
      <c r="F925" s="4"/>
      <c r="G925" s="4"/>
      <c r="H925" s="4"/>
    </row>
    <row r="926" spans="1:8" x14ac:dyDescent="0.35">
      <c r="A926" s="4"/>
      <c r="D926" s="4"/>
      <c r="E926" s="4"/>
      <c r="F926" s="4"/>
      <c r="G926" s="4"/>
      <c r="H926" s="4"/>
    </row>
    <row r="927" spans="1:8" x14ac:dyDescent="0.35">
      <c r="A927" s="4"/>
      <c r="D927" s="4"/>
      <c r="E927" s="4"/>
      <c r="F927" s="4"/>
      <c r="G927" s="4"/>
      <c r="H927" s="4"/>
    </row>
    <row r="928" spans="1:8" x14ac:dyDescent="0.35">
      <c r="A928" s="4"/>
      <c r="D928" s="4"/>
      <c r="E928" s="4"/>
      <c r="F928" s="4"/>
      <c r="G928" s="4"/>
      <c r="H928" s="4"/>
    </row>
    <row r="929" spans="1:8" x14ac:dyDescent="0.35">
      <c r="A929" s="4"/>
      <c r="D929" s="4"/>
      <c r="E929" s="4"/>
      <c r="F929" s="4"/>
      <c r="G929" s="4"/>
      <c r="H929" s="4"/>
    </row>
    <row r="930" spans="1:8" x14ac:dyDescent="0.35">
      <c r="A930" s="4"/>
      <c r="D930" s="4"/>
      <c r="E930" s="4"/>
      <c r="F930" s="4"/>
      <c r="G930" s="4"/>
      <c r="H930" s="4"/>
    </row>
    <row r="931" spans="1:8" x14ac:dyDescent="0.35">
      <c r="A931" s="4"/>
      <c r="D931" s="4"/>
      <c r="E931" s="4"/>
      <c r="F931" s="4"/>
      <c r="G931" s="4"/>
      <c r="H931" s="4"/>
    </row>
    <row r="932" spans="1:8" x14ac:dyDescent="0.35">
      <c r="A932" s="4"/>
      <c r="D932" s="4"/>
      <c r="E932" s="4"/>
      <c r="F932" s="4"/>
      <c r="G932" s="4"/>
      <c r="H932" s="4"/>
    </row>
    <row r="933" spans="1:8" x14ac:dyDescent="0.35">
      <c r="A933" s="4"/>
      <c r="D933" s="4"/>
      <c r="E933" s="4"/>
      <c r="F933" s="4"/>
      <c r="G933" s="4"/>
      <c r="H933" s="4"/>
    </row>
    <row r="934" spans="1:8" x14ac:dyDescent="0.35">
      <c r="A934" s="4"/>
      <c r="D934" s="4"/>
      <c r="E934" s="4"/>
      <c r="F934" s="4"/>
      <c r="G934" s="4"/>
      <c r="H934" s="4"/>
    </row>
    <row r="935" spans="1:8" x14ac:dyDescent="0.35">
      <c r="A935" s="4"/>
      <c r="D935" s="4"/>
      <c r="E935" s="4"/>
      <c r="F935" s="4"/>
      <c r="G935" s="4"/>
      <c r="H935" s="4"/>
    </row>
    <row r="936" spans="1:8" x14ac:dyDescent="0.35">
      <c r="A936" s="4"/>
      <c r="D936" s="4"/>
      <c r="E936" s="4"/>
      <c r="F936" s="4"/>
      <c r="G936" s="4"/>
      <c r="H936" s="4"/>
    </row>
    <row r="937" spans="1:8" x14ac:dyDescent="0.35">
      <c r="A937" s="4"/>
      <c r="D937" s="4"/>
      <c r="E937" s="4"/>
      <c r="F937" s="4"/>
      <c r="G937" s="4"/>
      <c r="H937" s="4"/>
    </row>
    <row r="938" spans="1:8" x14ac:dyDescent="0.35">
      <c r="A938" s="4"/>
      <c r="D938" s="4"/>
      <c r="E938" s="4"/>
      <c r="F938" s="4"/>
      <c r="G938" s="4"/>
      <c r="H938" s="4"/>
    </row>
    <row r="939" spans="1:8" x14ac:dyDescent="0.35">
      <c r="A939" s="4"/>
      <c r="D939" s="4"/>
      <c r="E939" s="4"/>
      <c r="F939" s="4"/>
      <c r="G939" s="4"/>
      <c r="H939" s="4"/>
    </row>
    <row r="940" spans="1:8" x14ac:dyDescent="0.35">
      <c r="A940" s="4"/>
      <c r="D940" s="4"/>
      <c r="E940" s="4"/>
      <c r="F940" s="4"/>
      <c r="G940" s="4"/>
      <c r="H940" s="4"/>
    </row>
    <row r="941" spans="1:8" x14ac:dyDescent="0.35">
      <c r="A941" s="4"/>
      <c r="D941" s="4"/>
      <c r="E941" s="4"/>
      <c r="F941" s="4"/>
      <c r="G941" s="4"/>
      <c r="H941" s="4"/>
    </row>
    <row r="942" spans="1:8" x14ac:dyDescent="0.35">
      <c r="A942" s="4"/>
      <c r="D942" s="4"/>
      <c r="E942" s="4"/>
      <c r="F942" s="4"/>
      <c r="G942" s="4"/>
      <c r="H942" s="4"/>
    </row>
    <row r="943" spans="1:8" x14ac:dyDescent="0.35">
      <c r="A943" s="4"/>
      <c r="D943" s="4"/>
      <c r="E943" s="4"/>
      <c r="F943" s="4"/>
      <c r="G943" s="4"/>
      <c r="H943" s="4"/>
    </row>
    <row r="944" spans="1:8" x14ac:dyDescent="0.35">
      <c r="A944" s="4"/>
      <c r="D944" s="4"/>
      <c r="E944" s="4"/>
      <c r="F944" s="4"/>
      <c r="G944" s="4"/>
      <c r="H944" s="4"/>
    </row>
    <row r="945" spans="1:8" x14ac:dyDescent="0.35">
      <c r="A945" s="4"/>
      <c r="D945" s="4"/>
      <c r="E945" s="4"/>
      <c r="F945" s="4"/>
      <c r="G945" s="4"/>
      <c r="H945" s="4"/>
    </row>
    <row r="946" spans="1:8" x14ac:dyDescent="0.35">
      <c r="A946" s="4"/>
      <c r="D946" s="4"/>
      <c r="E946" s="4"/>
      <c r="F946" s="4"/>
      <c r="G946" s="4"/>
      <c r="H946" s="4"/>
    </row>
    <row r="947" spans="1:8" x14ac:dyDescent="0.35">
      <c r="A947" s="4"/>
      <c r="D947" s="4"/>
      <c r="E947" s="4"/>
      <c r="F947" s="4"/>
      <c r="G947" s="4"/>
      <c r="H947" s="4"/>
    </row>
    <row r="948" spans="1:8" x14ac:dyDescent="0.35">
      <c r="A948" s="4"/>
      <c r="D948" s="4"/>
      <c r="E948" s="4"/>
      <c r="F948" s="4"/>
      <c r="G948" s="4"/>
      <c r="H948" s="4"/>
    </row>
    <row r="949" spans="1:8" x14ac:dyDescent="0.35">
      <c r="A949" s="4"/>
      <c r="D949" s="4"/>
      <c r="E949" s="4"/>
      <c r="F949" s="4"/>
      <c r="G949" s="4"/>
      <c r="H949" s="4"/>
    </row>
    <row r="950" spans="1:8" x14ac:dyDescent="0.35">
      <c r="A950" s="4"/>
      <c r="D950" s="4"/>
      <c r="E950" s="4"/>
      <c r="F950" s="4"/>
      <c r="G950" s="4"/>
      <c r="H950" s="4"/>
    </row>
    <row r="951" spans="1:8" x14ac:dyDescent="0.35">
      <c r="A951" s="4"/>
      <c r="D951" s="4"/>
      <c r="E951" s="4"/>
      <c r="F951" s="4"/>
      <c r="G951" s="4"/>
      <c r="H951" s="4"/>
    </row>
    <row r="952" spans="1:8" x14ac:dyDescent="0.35">
      <c r="A952" s="4"/>
      <c r="D952" s="4"/>
      <c r="E952" s="4"/>
      <c r="F952" s="4"/>
      <c r="G952" s="4"/>
      <c r="H952" s="4"/>
    </row>
    <row r="953" spans="1:8" x14ac:dyDescent="0.35">
      <c r="A953" s="4"/>
      <c r="D953" s="4"/>
      <c r="E953" s="4"/>
      <c r="F953" s="4"/>
      <c r="G953" s="4"/>
      <c r="H953" s="4"/>
    </row>
    <row r="954" spans="1:8" x14ac:dyDescent="0.35">
      <c r="A954" s="4"/>
      <c r="D954" s="4"/>
      <c r="E954" s="4"/>
      <c r="F954" s="4"/>
      <c r="G954" s="4"/>
      <c r="H954" s="4"/>
    </row>
    <row r="955" spans="1:8" x14ac:dyDescent="0.35">
      <c r="A955" s="4"/>
      <c r="D955" s="4"/>
      <c r="E955" s="4"/>
      <c r="F955" s="4"/>
      <c r="G955" s="4"/>
      <c r="H955" s="4"/>
    </row>
    <row r="956" spans="1:8" x14ac:dyDescent="0.35">
      <c r="A956" s="4"/>
      <c r="D956" s="4"/>
      <c r="E956" s="4"/>
      <c r="F956" s="4"/>
      <c r="G956" s="4"/>
      <c r="H956" s="4"/>
    </row>
    <row r="957" spans="1:8" x14ac:dyDescent="0.35">
      <c r="A957" s="4"/>
      <c r="D957" s="4"/>
      <c r="E957" s="4"/>
      <c r="F957" s="4"/>
      <c r="G957" s="4"/>
      <c r="H957" s="4"/>
    </row>
    <row r="958" spans="1:8" x14ac:dyDescent="0.35">
      <c r="A958" s="4"/>
      <c r="D958" s="4"/>
      <c r="E958" s="4"/>
      <c r="F958" s="4"/>
      <c r="G958" s="4"/>
      <c r="H958" s="4"/>
    </row>
    <row r="959" spans="1:8" x14ac:dyDescent="0.35">
      <c r="A959" s="4"/>
      <c r="D959" s="4"/>
      <c r="E959" s="4"/>
      <c r="F959" s="4"/>
      <c r="G959" s="4"/>
      <c r="H959" s="4"/>
    </row>
    <row r="960" spans="1:8" x14ac:dyDescent="0.35">
      <c r="A960" s="4"/>
      <c r="D960" s="4"/>
      <c r="E960" s="4"/>
      <c r="F960" s="4"/>
      <c r="G960" s="4"/>
      <c r="H960" s="4"/>
    </row>
    <row r="961" spans="1:8" x14ac:dyDescent="0.35">
      <c r="A961" s="4"/>
      <c r="D961" s="4"/>
      <c r="E961" s="4"/>
      <c r="F961" s="4"/>
      <c r="G961" s="4"/>
      <c r="H961" s="4"/>
    </row>
    <row r="962" spans="1:8" x14ac:dyDescent="0.35">
      <c r="A962" s="4"/>
      <c r="D962" s="4"/>
      <c r="E962" s="4"/>
      <c r="F962" s="4"/>
      <c r="G962" s="4"/>
      <c r="H962" s="4"/>
    </row>
    <row r="963" spans="1:8" x14ac:dyDescent="0.35">
      <c r="A963" s="4"/>
      <c r="D963" s="4"/>
      <c r="E963" s="4"/>
      <c r="F963" s="4"/>
      <c r="G963" s="4"/>
      <c r="H963" s="4"/>
    </row>
    <row r="964" spans="1:8" x14ac:dyDescent="0.35">
      <c r="A964" s="4"/>
      <c r="D964" s="4"/>
      <c r="E964" s="4"/>
      <c r="F964" s="4"/>
      <c r="G964" s="4"/>
      <c r="H964" s="4"/>
    </row>
    <row r="965" spans="1:8" x14ac:dyDescent="0.35">
      <c r="A965" s="4"/>
      <c r="D965" s="4"/>
      <c r="E965" s="4"/>
      <c r="F965" s="4"/>
      <c r="G965" s="4"/>
      <c r="H965" s="4"/>
    </row>
    <row r="966" spans="1:8" x14ac:dyDescent="0.35">
      <c r="A966" s="4"/>
      <c r="D966" s="4"/>
      <c r="E966" s="4"/>
      <c r="F966" s="4"/>
      <c r="G966" s="4"/>
      <c r="H966" s="4"/>
    </row>
    <row r="967" spans="1:8" x14ac:dyDescent="0.35">
      <c r="A967" s="4"/>
      <c r="D967" s="4"/>
      <c r="E967" s="4"/>
      <c r="F967" s="4"/>
      <c r="G967" s="4"/>
      <c r="H967" s="4"/>
    </row>
    <row r="968" spans="1:8" x14ac:dyDescent="0.35">
      <c r="A968" s="4"/>
      <c r="D968" s="4"/>
      <c r="E968" s="4"/>
      <c r="F968" s="4"/>
      <c r="G968" s="4"/>
      <c r="H968" s="4"/>
    </row>
    <row r="969" spans="1:8" x14ac:dyDescent="0.35">
      <c r="A969" s="4"/>
      <c r="D969" s="4"/>
      <c r="E969" s="4"/>
      <c r="F969" s="4"/>
      <c r="G969" s="4"/>
      <c r="H969" s="4"/>
    </row>
    <row r="970" spans="1:8" x14ac:dyDescent="0.35">
      <c r="A970" s="4"/>
      <c r="D970" s="4"/>
      <c r="E970" s="4"/>
      <c r="F970" s="4"/>
      <c r="G970" s="4"/>
      <c r="H970" s="4"/>
    </row>
    <row r="971" spans="1:8" x14ac:dyDescent="0.35">
      <c r="A971" s="4"/>
      <c r="D971" s="4"/>
      <c r="E971" s="4"/>
      <c r="F971" s="4"/>
      <c r="G971" s="4"/>
      <c r="H971" s="4"/>
    </row>
    <row r="972" spans="1:8" x14ac:dyDescent="0.35">
      <c r="A972" s="4"/>
      <c r="D972" s="4"/>
      <c r="E972" s="4"/>
      <c r="F972" s="4"/>
      <c r="G972" s="4"/>
      <c r="H972" s="4"/>
    </row>
    <row r="973" spans="1:8" x14ac:dyDescent="0.35">
      <c r="A973" s="4"/>
      <c r="D973" s="4"/>
      <c r="E973" s="4"/>
      <c r="F973" s="4"/>
      <c r="G973" s="4"/>
      <c r="H973" s="4"/>
    </row>
    <row r="974" spans="1:8" x14ac:dyDescent="0.35">
      <c r="A974" s="4"/>
      <c r="D974" s="4"/>
      <c r="E974" s="4"/>
      <c r="F974" s="4"/>
      <c r="G974" s="4"/>
      <c r="H974" s="4"/>
    </row>
    <row r="975" spans="1:8" x14ac:dyDescent="0.35">
      <c r="A975" s="4"/>
      <c r="D975" s="4"/>
      <c r="E975" s="4"/>
      <c r="F975" s="4"/>
      <c r="G975" s="4"/>
      <c r="H975" s="4"/>
    </row>
    <row r="976" spans="1:8" x14ac:dyDescent="0.35">
      <c r="A976" s="4"/>
      <c r="D976" s="4"/>
      <c r="E976" s="4"/>
      <c r="F976" s="4"/>
      <c r="G976" s="4"/>
      <c r="H976" s="4"/>
    </row>
    <row r="977" spans="1:8" x14ac:dyDescent="0.35">
      <c r="A977" s="4"/>
      <c r="D977" s="4"/>
      <c r="E977" s="4"/>
      <c r="F977" s="4"/>
      <c r="G977" s="4"/>
      <c r="H977" s="4"/>
    </row>
    <row r="978" spans="1:8" x14ac:dyDescent="0.35">
      <c r="A978" s="4"/>
      <c r="D978" s="4"/>
      <c r="E978" s="4"/>
      <c r="F978" s="4"/>
      <c r="G978" s="4"/>
      <c r="H978" s="4"/>
    </row>
    <row r="979" spans="1:8" x14ac:dyDescent="0.35">
      <c r="A979" s="4"/>
      <c r="D979" s="4"/>
      <c r="E979" s="4"/>
      <c r="F979" s="4"/>
      <c r="G979" s="4"/>
      <c r="H979" s="4"/>
    </row>
    <row r="980" spans="1:8" x14ac:dyDescent="0.35">
      <c r="A980" s="4"/>
      <c r="D980" s="4"/>
      <c r="E980" s="4"/>
      <c r="F980" s="4"/>
      <c r="G980" s="4"/>
      <c r="H980" s="4"/>
    </row>
    <row r="981" spans="1:8" x14ac:dyDescent="0.35">
      <c r="A981" s="4"/>
      <c r="D981" s="4"/>
      <c r="E981" s="4"/>
      <c r="F981" s="4"/>
      <c r="G981" s="4"/>
      <c r="H981" s="4"/>
    </row>
    <row r="982" spans="1:8" x14ac:dyDescent="0.35">
      <c r="A982" s="4"/>
      <c r="D982" s="4"/>
      <c r="E982" s="4"/>
      <c r="F982" s="4"/>
      <c r="G982" s="4"/>
      <c r="H982" s="4"/>
    </row>
    <row r="983" spans="1:8" x14ac:dyDescent="0.35">
      <c r="A983" s="4"/>
      <c r="D983" s="4"/>
      <c r="E983" s="4"/>
      <c r="F983" s="4"/>
      <c r="G983" s="4"/>
      <c r="H983" s="4"/>
    </row>
    <row r="984" spans="1:8" x14ac:dyDescent="0.35">
      <c r="A984" s="4"/>
      <c r="D984" s="4"/>
      <c r="E984" s="4"/>
      <c r="F984" s="4"/>
      <c r="G984" s="4"/>
      <c r="H984" s="4"/>
    </row>
    <row r="985" spans="1:8" x14ac:dyDescent="0.35">
      <c r="A985" s="4"/>
      <c r="D985" s="4"/>
      <c r="E985" s="4"/>
      <c r="F985" s="4"/>
      <c r="G985" s="4"/>
      <c r="H985" s="4"/>
    </row>
    <row r="986" spans="1:8" x14ac:dyDescent="0.35">
      <c r="A986" s="4"/>
      <c r="D986" s="4"/>
      <c r="E986" s="4"/>
      <c r="F986" s="4"/>
      <c r="G986" s="4"/>
      <c r="H986" s="4"/>
    </row>
    <row r="987" spans="1:8" x14ac:dyDescent="0.35">
      <c r="A987" s="4"/>
      <c r="D987" s="4"/>
      <c r="E987" s="4"/>
      <c r="F987" s="4"/>
      <c r="G987" s="4"/>
      <c r="H987" s="4"/>
    </row>
    <row r="988" spans="1:8" x14ac:dyDescent="0.35">
      <c r="A988" s="4"/>
      <c r="D988" s="4"/>
      <c r="E988" s="4"/>
      <c r="F988" s="4"/>
      <c r="G988" s="4"/>
      <c r="H988" s="4"/>
    </row>
    <row r="989" spans="1:8" x14ac:dyDescent="0.35">
      <c r="A989" s="4"/>
      <c r="D989" s="4"/>
      <c r="E989" s="4"/>
      <c r="F989" s="4"/>
      <c r="G989" s="4"/>
      <c r="H989" s="4"/>
    </row>
    <row r="990" spans="1:8" x14ac:dyDescent="0.35">
      <c r="A990" s="4"/>
      <c r="D990" s="4"/>
      <c r="E990" s="4"/>
      <c r="F990" s="4"/>
      <c r="G990" s="4"/>
      <c r="H990" s="4"/>
    </row>
    <row r="991" spans="1:8" x14ac:dyDescent="0.35">
      <c r="A991" s="4"/>
      <c r="D991" s="4"/>
      <c r="E991" s="4"/>
      <c r="F991" s="4"/>
      <c r="G991" s="4"/>
      <c r="H991" s="4"/>
    </row>
    <row r="992" spans="1:8" x14ac:dyDescent="0.35">
      <c r="A992" s="4"/>
      <c r="D992" s="4"/>
      <c r="E992" s="4"/>
      <c r="F992" s="4"/>
      <c r="G992" s="4"/>
      <c r="H992" s="4"/>
    </row>
    <row r="993" spans="1:8" x14ac:dyDescent="0.35">
      <c r="A993" s="4"/>
      <c r="D993" s="4"/>
      <c r="E993" s="4"/>
      <c r="F993" s="4"/>
      <c r="G993" s="4"/>
      <c r="H993" s="4"/>
    </row>
    <row r="994" spans="1:8" x14ac:dyDescent="0.35">
      <c r="A994" s="4"/>
      <c r="D994" s="4"/>
      <c r="E994" s="4"/>
      <c r="F994" s="4"/>
      <c r="G994" s="4"/>
      <c r="H994" s="4"/>
    </row>
    <row r="995" spans="1:8" x14ac:dyDescent="0.35">
      <c r="A995" s="4"/>
      <c r="D995" s="4"/>
      <c r="E995" s="4"/>
      <c r="F995" s="4"/>
      <c r="G995" s="4"/>
      <c r="H995" s="4"/>
    </row>
    <row r="996" spans="1:8" x14ac:dyDescent="0.35">
      <c r="A996" s="4"/>
      <c r="D996" s="4"/>
      <c r="E996" s="4"/>
      <c r="F996" s="4"/>
      <c r="G996" s="4"/>
      <c r="H996" s="4"/>
    </row>
    <row r="997" spans="1:8" x14ac:dyDescent="0.35">
      <c r="A997" s="4"/>
      <c r="D997" s="4"/>
      <c r="E997" s="4"/>
      <c r="F997" s="4"/>
      <c r="G997" s="4"/>
      <c r="H997" s="4"/>
    </row>
    <row r="998" spans="1:8" x14ac:dyDescent="0.35">
      <c r="A998" s="4"/>
      <c r="D998" s="4"/>
      <c r="E998" s="4"/>
      <c r="F998" s="4"/>
      <c r="G998" s="4"/>
      <c r="H998" s="4"/>
    </row>
    <row r="999" spans="1:8" x14ac:dyDescent="0.35">
      <c r="A999" s="4"/>
      <c r="D999" s="4"/>
      <c r="E999" s="4"/>
      <c r="F999" s="4"/>
      <c r="G999" s="4"/>
      <c r="H999" s="4"/>
    </row>
    <row r="1000" spans="1:8" x14ac:dyDescent="0.35">
      <c r="A1000" s="4"/>
      <c r="D1000" s="4"/>
      <c r="E1000" s="4"/>
      <c r="F1000" s="4"/>
      <c r="G1000" s="4"/>
      <c r="H1000" s="4"/>
    </row>
    <row r="1001" spans="1:8" x14ac:dyDescent="0.35">
      <c r="A1001" s="4"/>
      <c r="D1001" s="4"/>
      <c r="E1001" s="4"/>
      <c r="F1001" s="4"/>
      <c r="G1001" s="4"/>
      <c r="H1001" s="4"/>
    </row>
    <row r="1002" spans="1:8" x14ac:dyDescent="0.35">
      <c r="A1002" s="4"/>
      <c r="D1002" s="4"/>
      <c r="E1002" s="4"/>
      <c r="F1002" s="4"/>
      <c r="G1002" s="4"/>
      <c r="H1002" s="4"/>
    </row>
    <row r="1003" spans="1:8" x14ac:dyDescent="0.35">
      <c r="A1003" s="4"/>
      <c r="D1003" s="4"/>
      <c r="E1003" s="4"/>
      <c r="F1003" s="4"/>
      <c r="G1003" s="4"/>
      <c r="H1003" s="4"/>
    </row>
    <row r="1004" spans="1:8" x14ac:dyDescent="0.35">
      <c r="A1004" s="4"/>
      <c r="D1004" s="4"/>
      <c r="E1004" s="4"/>
      <c r="F1004" s="4"/>
      <c r="G1004" s="4"/>
      <c r="H1004" s="4"/>
    </row>
    <row r="1005" spans="1:8" x14ac:dyDescent="0.35">
      <c r="A1005" s="4"/>
      <c r="D1005" s="4"/>
      <c r="E1005" s="4"/>
      <c r="F1005" s="4"/>
      <c r="G1005" s="4"/>
      <c r="H1005" s="4"/>
    </row>
    <row r="1006" spans="1:8" x14ac:dyDescent="0.35">
      <c r="A1006" s="4"/>
      <c r="D1006" s="4"/>
      <c r="E1006" s="4"/>
      <c r="F1006" s="4"/>
      <c r="G1006" s="4"/>
      <c r="H1006" s="4"/>
    </row>
    <row r="1007" spans="1:8" x14ac:dyDescent="0.35">
      <c r="A1007" s="4"/>
      <c r="D1007" s="4"/>
      <c r="E1007" s="4"/>
      <c r="F1007" s="4"/>
      <c r="G1007" s="4"/>
      <c r="H1007" s="4"/>
    </row>
    <row r="1008" spans="1:8" x14ac:dyDescent="0.35">
      <c r="A1008" s="4"/>
      <c r="D1008" s="4"/>
      <c r="E1008" s="4"/>
      <c r="F1008" s="4"/>
      <c r="G1008" s="4"/>
      <c r="H1008" s="4"/>
    </row>
    <row r="1009" spans="1:8" x14ac:dyDescent="0.35">
      <c r="A1009" s="4"/>
      <c r="D1009" s="4"/>
      <c r="E1009" s="4"/>
      <c r="F1009" s="4"/>
      <c r="G1009" s="4"/>
      <c r="H1009" s="4"/>
    </row>
    <row r="1010" spans="1:8" x14ac:dyDescent="0.35">
      <c r="A1010" s="4"/>
      <c r="D1010" s="4"/>
      <c r="E1010" s="4"/>
      <c r="F1010" s="4"/>
      <c r="G1010" s="4"/>
      <c r="H1010" s="4"/>
    </row>
    <row r="1011" spans="1:8" x14ac:dyDescent="0.35">
      <c r="A1011" s="4"/>
      <c r="D1011" s="4"/>
      <c r="E1011" s="4"/>
      <c r="F1011" s="4"/>
      <c r="G1011" s="4"/>
      <c r="H1011" s="4"/>
    </row>
    <row r="1012" spans="1:8" x14ac:dyDescent="0.35">
      <c r="A1012" s="4"/>
      <c r="D1012" s="4"/>
      <c r="E1012" s="4"/>
      <c r="F1012" s="4"/>
      <c r="G1012" s="4"/>
      <c r="H1012" s="4"/>
    </row>
    <row r="1013" spans="1:8" x14ac:dyDescent="0.35">
      <c r="A1013" s="4"/>
      <c r="D1013" s="4"/>
      <c r="E1013" s="4"/>
      <c r="F1013" s="4"/>
      <c r="G1013" s="4"/>
      <c r="H1013" s="4"/>
    </row>
    <row r="1014" spans="1:8" x14ac:dyDescent="0.35">
      <c r="A1014" s="4"/>
      <c r="D1014" s="4"/>
      <c r="E1014" s="4"/>
      <c r="F1014" s="4"/>
      <c r="G1014" s="4"/>
      <c r="H1014" s="4"/>
    </row>
    <row r="1015" spans="1:8" x14ac:dyDescent="0.35">
      <c r="A1015" s="4"/>
      <c r="D1015" s="4"/>
      <c r="E1015" s="4"/>
      <c r="F1015" s="4"/>
      <c r="G1015" s="4"/>
      <c r="H1015" s="4"/>
    </row>
    <row r="1016" spans="1:8" x14ac:dyDescent="0.35">
      <c r="A1016" s="4"/>
      <c r="D1016" s="4"/>
      <c r="E1016" s="4"/>
      <c r="F1016" s="4"/>
      <c r="G1016" s="4"/>
      <c r="H1016" s="4"/>
    </row>
    <row r="1017" spans="1:8" x14ac:dyDescent="0.35">
      <c r="A1017" s="4"/>
      <c r="D1017" s="4"/>
      <c r="E1017" s="4"/>
      <c r="F1017" s="4"/>
      <c r="G1017" s="4"/>
      <c r="H1017" s="4"/>
    </row>
    <row r="1018" spans="1:8" x14ac:dyDescent="0.35">
      <c r="A1018" s="4"/>
      <c r="D1018" s="4"/>
      <c r="E1018" s="4"/>
      <c r="F1018" s="4"/>
      <c r="G1018" s="4"/>
      <c r="H1018" s="4"/>
    </row>
    <row r="1019" spans="1:8" x14ac:dyDescent="0.35">
      <c r="A1019" s="4"/>
      <c r="D1019" s="4"/>
      <c r="E1019" s="4"/>
      <c r="F1019" s="4"/>
      <c r="G1019" s="4"/>
      <c r="H1019" s="4"/>
    </row>
    <row r="1020" spans="1:8" x14ac:dyDescent="0.35">
      <c r="A1020" s="4"/>
      <c r="D1020" s="4"/>
      <c r="E1020" s="4"/>
      <c r="F1020" s="4"/>
      <c r="G1020" s="4"/>
      <c r="H1020" s="4"/>
    </row>
    <row r="1021" spans="1:8" x14ac:dyDescent="0.35">
      <c r="A1021" s="4"/>
      <c r="D1021" s="4"/>
      <c r="E1021" s="4"/>
      <c r="F1021" s="4"/>
      <c r="G1021" s="4"/>
      <c r="H1021" s="4"/>
    </row>
    <row r="1022" spans="1:8" x14ac:dyDescent="0.35">
      <c r="A1022" s="4"/>
      <c r="D1022" s="4"/>
      <c r="E1022" s="4"/>
      <c r="F1022" s="4"/>
      <c r="G1022" s="4"/>
      <c r="H1022" s="4"/>
    </row>
    <row r="1023" spans="1:8" x14ac:dyDescent="0.35">
      <c r="A1023" s="4"/>
      <c r="D1023" s="4"/>
      <c r="E1023" s="4"/>
      <c r="F1023" s="4"/>
      <c r="G1023" s="4"/>
      <c r="H1023" s="4"/>
    </row>
    <row r="1024" spans="1:8" x14ac:dyDescent="0.35">
      <c r="A1024" s="4"/>
      <c r="D1024" s="4"/>
      <c r="E1024" s="4"/>
      <c r="F1024" s="4"/>
      <c r="G1024" s="4"/>
      <c r="H1024" s="4"/>
    </row>
    <row r="1025" spans="1:8" x14ac:dyDescent="0.35">
      <c r="A1025" s="4"/>
      <c r="D1025" s="4"/>
      <c r="E1025" s="4"/>
      <c r="F1025" s="4"/>
      <c r="G1025" s="4"/>
      <c r="H1025" s="4"/>
    </row>
    <row r="1026" spans="1:8" x14ac:dyDescent="0.35">
      <c r="A1026" s="4"/>
      <c r="D1026" s="4"/>
      <c r="E1026" s="4"/>
      <c r="F1026" s="4"/>
      <c r="G1026" s="4"/>
      <c r="H1026" s="4"/>
    </row>
    <row r="1027" spans="1:8" x14ac:dyDescent="0.35">
      <c r="A1027" s="4"/>
      <c r="D1027" s="4"/>
      <c r="E1027" s="4"/>
      <c r="F1027" s="4"/>
      <c r="G1027" s="4"/>
      <c r="H1027" s="4"/>
    </row>
    <row r="1028" spans="1:8" x14ac:dyDescent="0.35">
      <c r="A1028" s="4"/>
      <c r="D1028" s="4"/>
      <c r="E1028" s="4"/>
      <c r="F1028" s="4"/>
      <c r="G1028" s="4"/>
      <c r="H1028" s="4"/>
    </row>
    <row r="1029" spans="1:8" x14ac:dyDescent="0.35">
      <c r="A1029" s="4"/>
      <c r="D1029" s="4"/>
      <c r="E1029" s="4"/>
      <c r="F1029" s="4"/>
      <c r="G1029" s="4"/>
      <c r="H1029" s="4"/>
    </row>
    <row r="1030" spans="1:8" x14ac:dyDescent="0.35">
      <c r="A1030" s="4"/>
      <c r="D1030" s="4"/>
      <c r="E1030" s="4"/>
      <c r="F1030" s="4"/>
      <c r="G1030" s="4"/>
      <c r="H1030" s="4"/>
    </row>
    <row r="1031" spans="1:8" x14ac:dyDescent="0.35">
      <c r="A1031" s="4"/>
      <c r="D1031" s="4"/>
      <c r="E1031" s="4"/>
      <c r="F1031" s="4"/>
      <c r="G1031" s="4"/>
      <c r="H1031" s="4"/>
    </row>
    <row r="1032" spans="1:8" x14ac:dyDescent="0.35">
      <c r="A1032" s="4"/>
      <c r="D1032" s="4"/>
      <c r="E1032" s="4"/>
      <c r="F1032" s="4"/>
      <c r="G1032" s="4"/>
      <c r="H1032" s="4"/>
    </row>
    <row r="1033" spans="1:8" x14ac:dyDescent="0.35">
      <c r="A1033" s="4"/>
      <c r="D1033" s="4"/>
      <c r="E1033" s="4"/>
      <c r="F1033" s="4"/>
      <c r="G1033" s="4"/>
      <c r="H1033" s="4"/>
    </row>
    <row r="1034" spans="1:8" x14ac:dyDescent="0.35">
      <c r="A1034" s="4"/>
      <c r="D1034" s="4"/>
      <c r="E1034" s="4"/>
      <c r="F1034" s="4"/>
      <c r="G1034" s="4"/>
      <c r="H1034" s="4"/>
    </row>
    <row r="1035" spans="1:8" x14ac:dyDescent="0.35">
      <c r="A1035" s="4"/>
      <c r="D1035" s="4"/>
      <c r="E1035" s="4"/>
      <c r="F1035" s="4"/>
      <c r="G1035" s="4"/>
      <c r="H1035" s="4"/>
    </row>
    <row r="1036" spans="1:8" x14ac:dyDescent="0.35">
      <c r="A1036" s="4"/>
      <c r="D1036" s="4"/>
      <c r="E1036" s="4"/>
      <c r="F1036" s="4"/>
      <c r="G1036" s="4"/>
      <c r="H1036" s="4"/>
    </row>
    <row r="1037" spans="1:8" x14ac:dyDescent="0.35">
      <c r="A1037" s="4"/>
      <c r="D1037" s="4"/>
      <c r="E1037" s="4"/>
      <c r="F1037" s="4"/>
      <c r="G1037" s="4"/>
      <c r="H1037" s="4"/>
    </row>
    <row r="1038" spans="1:8" x14ac:dyDescent="0.35">
      <c r="A1038" s="4"/>
      <c r="D1038" s="4"/>
      <c r="E1038" s="4"/>
      <c r="F1038" s="4"/>
      <c r="G1038" s="4"/>
      <c r="H1038" s="4"/>
    </row>
    <row r="1039" spans="1:8" x14ac:dyDescent="0.35">
      <c r="A1039" s="4"/>
      <c r="D1039" s="4"/>
      <c r="E1039" s="4"/>
      <c r="F1039" s="4"/>
      <c r="G1039" s="4"/>
      <c r="H1039" s="4"/>
    </row>
    <row r="1040" spans="1:8" x14ac:dyDescent="0.35">
      <c r="A1040" s="4"/>
      <c r="D1040" s="4"/>
      <c r="E1040" s="4"/>
      <c r="F1040" s="4"/>
      <c r="G1040" s="4"/>
      <c r="H1040" s="4"/>
    </row>
    <row r="1041" spans="1:8" x14ac:dyDescent="0.35">
      <c r="A1041" s="4"/>
      <c r="D1041" s="4"/>
      <c r="E1041" s="4"/>
      <c r="F1041" s="4"/>
      <c r="G1041" s="4"/>
      <c r="H1041" s="4"/>
    </row>
    <row r="1042" spans="1:8" x14ac:dyDescent="0.35">
      <c r="A1042" s="4"/>
      <c r="D1042" s="4"/>
      <c r="E1042" s="4"/>
      <c r="F1042" s="4"/>
      <c r="G1042" s="4"/>
      <c r="H1042" s="4"/>
    </row>
    <row r="1043" spans="1:8" x14ac:dyDescent="0.35">
      <c r="A1043" s="4"/>
      <c r="D1043" s="4"/>
      <c r="E1043" s="4"/>
      <c r="F1043" s="4"/>
      <c r="G1043" s="4"/>
      <c r="H1043" s="4"/>
    </row>
    <row r="1044" spans="1:8" x14ac:dyDescent="0.35">
      <c r="A1044" s="4"/>
      <c r="D1044" s="4"/>
      <c r="E1044" s="4"/>
      <c r="F1044" s="4"/>
      <c r="G1044" s="4"/>
      <c r="H1044" s="4"/>
    </row>
    <row r="1045" spans="1:8" x14ac:dyDescent="0.35">
      <c r="A1045" s="4"/>
      <c r="D1045" s="4"/>
      <c r="E1045" s="4"/>
      <c r="F1045" s="4"/>
      <c r="G1045" s="4"/>
      <c r="H1045" s="4"/>
    </row>
    <row r="1046" spans="1:8" x14ac:dyDescent="0.35">
      <c r="A1046" s="4"/>
      <c r="D1046" s="4"/>
      <c r="E1046" s="4"/>
      <c r="F1046" s="4"/>
      <c r="G1046" s="4"/>
      <c r="H1046" s="4"/>
    </row>
    <row r="1047" spans="1:8" x14ac:dyDescent="0.35">
      <c r="A1047" s="4"/>
      <c r="D1047" s="4"/>
      <c r="E1047" s="4"/>
      <c r="F1047" s="4"/>
      <c r="G1047" s="4"/>
      <c r="H1047" s="4"/>
    </row>
    <row r="1048" spans="1:8" x14ac:dyDescent="0.35">
      <c r="A1048" s="4"/>
      <c r="D1048" s="4"/>
      <c r="E1048" s="4"/>
      <c r="F1048" s="4"/>
      <c r="G1048" s="4"/>
      <c r="H1048" s="4"/>
    </row>
    <row r="1049" spans="1:8" x14ac:dyDescent="0.35">
      <c r="A1049" s="4"/>
      <c r="D1049" s="4"/>
      <c r="E1049" s="4"/>
      <c r="F1049" s="4"/>
      <c r="G1049" s="4"/>
      <c r="H1049" s="4"/>
    </row>
    <row r="1050" spans="1:8" x14ac:dyDescent="0.35">
      <c r="A1050" s="4"/>
      <c r="D1050" s="4"/>
      <c r="E1050" s="4"/>
      <c r="F1050" s="4"/>
      <c r="G1050" s="4"/>
      <c r="H1050" s="4"/>
    </row>
    <row r="1051" spans="1:8" x14ac:dyDescent="0.35">
      <c r="A1051" s="4"/>
      <c r="D1051" s="4"/>
      <c r="E1051" s="4"/>
      <c r="F1051" s="4"/>
      <c r="G1051" s="4"/>
      <c r="H1051" s="4"/>
    </row>
    <row r="1052" spans="1:8" x14ac:dyDescent="0.35">
      <c r="A1052" s="4"/>
      <c r="D1052" s="4"/>
      <c r="E1052" s="4"/>
      <c r="F1052" s="4"/>
      <c r="G1052" s="4"/>
      <c r="H1052" s="4"/>
    </row>
    <row r="1053" spans="1:8" x14ac:dyDescent="0.35">
      <c r="A1053" s="4"/>
      <c r="D1053" s="4"/>
      <c r="E1053" s="4"/>
      <c r="F1053" s="4"/>
      <c r="G1053" s="4"/>
      <c r="H1053" s="4"/>
    </row>
    <row r="1054" spans="1:8" x14ac:dyDescent="0.35">
      <c r="A1054" s="4"/>
      <c r="D1054" s="4"/>
      <c r="E1054" s="4"/>
      <c r="F1054" s="4"/>
      <c r="G1054" s="4"/>
      <c r="H1054" s="4"/>
    </row>
    <row r="1055" spans="1:8" x14ac:dyDescent="0.35">
      <c r="A1055" s="4"/>
      <c r="D1055" s="4"/>
      <c r="E1055" s="4"/>
      <c r="F1055" s="4"/>
      <c r="G1055" s="4"/>
      <c r="H1055" s="4"/>
    </row>
    <row r="1056" spans="1:8" x14ac:dyDescent="0.35">
      <c r="A1056" s="4"/>
      <c r="D1056" s="4"/>
      <c r="E1056" s="4"/>
      <c r="F1056" s="4"/>
      <c r="G1056" s="4"/>
      <c r="H1056" s="4"/>
    </row>
    <row r="1057" spans="1:8" x14ac:dyDescent="0.35">
      <c r="A1057" s="4"/>
      <c r="D1057" s="4"/>
      <c r="E1057" s="4"/>
      <c r="F1057" s="4"/>
      <c r="G1057" s="4"/>
      <c r="H1057" s="4"/>
    </row>
    <row r="1058" spans="1:8" x14ac:dyDescent="0.35">
      <c r="A1058" s="4"/>
      <c r="D1058" s="4"/>
      <c r="E1058" s="4"/>
      <c r="F1058" s="4"/>
      <c r="G1058" s="4"/>
      <c r="H1058" s="4"/>
    </row>
    <row r="1059" spans="1:8" x14ac:dyDescent="0.35">
      <c r="A1059" s="4"/>
      <c r="D1059" s="4"/>
      <c r="E1059" s="4"/>
      <c r="F1059" s="4"/>
      <c r="G1059" s="4"/>
      <c r="H1059" s="4"/>
    </row>
    <row r="1060" spans="1:8" x14ac:dyDescent="0.35">
      <c r="A1060" s="4"/>
      <c r="D1060" s="4"/>
      <c r="E1060" s="4"/>
      <c r="F1060" s="4"/>
      <c r="G1060" s="4"/>
      <c r="H1060" s="4"/>
    </row>
    <row r="1061" spans="1:8" x14ac:dyDescent="0.35">
      <c r="A1061" s="4"/>
      <c r="D1061" s="4"/>
      <c r="E1061" s="4"/>
      <c r="F1061" s="4"/>
      <c r="G1061" s="4"/>
      <c r="H1061" s="4"/>
    </row>
    <row r="1062" spans="1:8" x14ac:dyDescent="0.35">
      <c r="A1062" s="4"/>
      <c r="D1062" s="4"/>
      <c r="E1062" s="4"/>
      <c r="F1062" s="4"/>
      <c r="G1062" s="4"/>
      <c r="H1062" s="4"/>
    </row>
    <row r="1063" spans="1:8" x14ac:dyDescent="0.35">
      <c r="A1063" s="4"/>
      <c r="D1063" s="4"/>
      <c r="E1063" s="4"/>
      <c r="F1063" s="4"/>
      <c r="G1063" s="4"/>
      <c r="H1063" s="4"/>
    </row>
    <row r="1064" spans="1:8" x14ac:dyDescent="0.35">
      <c r="A1064" s="4"/>
      <c r="D1064" s="4"/>
      <c r="E1064" s="4"/>
      <c r="F1064" s="4"/>
      <c r="G1064" s="4"/>
      <c r="H1064" s="4"/>
    </row>
    <row r="1065" spans="1:8" x14ac:dyDescent="0.35">
      <c r="A1065" s="4"/>
      <c r="D1065" s="4"/>
      <c r="E1065" s="4"/>
      <c r="F1065" s="4"/>
      <c r="G1065" s="4"/>
      <c r="H1065" s="4"/>
    </row>
    <row r="1066" spans="1:8" x14ac:dyDescent="0.35">
      <c r="A1066" s="4"/>
      <c r="D1066" s="4"/>
      <c r="E1066" s="4"/>
      <c r="F1066" s="4"/>
      <c r="G1066" s="4"/>
      <c r="H1066" s="4"/>
    </row>
    <row r="1067" spans="1:8" x14ac:dyDescent="0.35">
      <c r="A1067" s="4"/>
      <c r="D1067" s="4"/>
      <c r="E1067" s="4"/>
      <c r="F1067" s="4"/>
      <c r="G1067" s="4"/>
      <c r="H1067" s="4"/>
    </row>
    <row r="1068" spans="1:8" x14ac:dyDescent="0.35">
      <c r="A1068" s="4"/>
      <c r="D1068" s="4"/>
      <c r="E1068" s="4"/>
      <c r="F1068" s="4"/>
      <c r="G1068" s="4"/>
      <c r="H1068" s="4"/>
    </row>
    <row r="1069" spans="1:8" x14ac:dyDescent="0.35">
      <c r="A1069" s="4"/>
      <c r="D1069" s="4"/>
      <c r="E1069" s="4"/>
      <c r="F1069" s="4"/>
      <c r="G1069" s="4"/>
      <c r="H1069" s="4"/>
    </row>
    <row r="1070" spans="1:8" x14ac:dyDescent="0.35">
      <c r="A1070" s="4"/>
      <c r="D1070" s="4"/>
      <c r="E1070" s="4"/>
      <c r="F1070" s="4"/>
      <c r="G1070" s="4"/>
      <c r="H1070" s="4"/>
    </row>
    <row r="1071" spans="1:8" x14ac:dyDescent="0.35">
      <c r="A1071" s="4"/>
      <c r="D1071" s="4"/>
      <c r="E1071" s="4"/>
      <c r="F1071" s="4"/>
      <c r="G1071" s="4"/>
      <c r="H1071" s="4"/>
    </row>
    <row r="1072" spans="1:8" x14ac:dyDescent="0.35">
      <c r="A1072" s="4"/>
      <c r="D1072" s="4"/>
      <c r="E1072" s="4"/>
      <c r="F1072" s="4"/>
      <c r="G1072" s="4"/>
      <c r="H1072" s="4"/>
    </row>
    <row r="1073" spans="1:8" x14ac:dyDescent="0.35">
      <c r="A1073" s="4"/>
      <c r="D1073" s="4"/>
      <c r="E1073" s="4"/>
      <c r="F1073" s="4"/>
      <c r="G1073" s="4"/>
      <c r="H1073" s="4"/>
    </row>
    <row r="1074" spans="1:8" x14ac:dyDescent="0.35">
      <c r="A1074" s="4"/>
      <c r="D1074" s="4"/>
      <c r="E1074" s="4"/>
      <c r="F1074" s="4"/>
      <c r="G1074" s="4"/>
      <c r="H1074" s="4"/>
    </row>
    <row r="1075" spans="1:8" x14ac:dyDescent="0.35">
      <c r="A1075" s="4"/>
      <c r="D1075" s="4"/>
      <c r="E1075" s="4"/>
      <c r="F1075" s="4"/>
      <c r="G1075" s="4"/>
      <c r="H1075" s="4"/>
    </row>
    <row r="1076" spans="1:8" x14ac:dyDescent="0.35">
      <c r="A1076" s="4"/>
      <c r="D1076" s="4"/>
      <c r="E1076" s="4"/>
      <c r="F1076" s="4"/>
      <c r="G1076" s="4"/>
      <c r="H1076" s="4"/>
    </row>
    <row r="1077" spans="1:8" x14ac:dyDescent="0.35">
      <c r="A1077" s="4"/>
      <c r="D1077" s="4"/>
      <c r="E1077" s="4"/>
      <c r="F1077" s="4"/>
      <c r="G1077" s="4"/>
      <c r="H1077" s="4"/>
    </row>
    <row r="1078" spans="1:8" x14ac:dyDescent="0.35">
      <c r="A1078" s="4"/>
      <c r="D1078" s="4"/>
      <c r="E1078" s="4"/>
      <c r="F1078" s="4"/>
      <c r="G1078" s="4"/>
      <c r="H1078" s="4"/>
    </row>
    <row r="1079" spans="1:8" x14ac:dyDescent="0.35">
      <c r="A1079" s="4"/>
      <c r="D1079" s="4"/>
      <c r="E1079" s="4"/>
      <c r="F1079" s="4"/>
      <c r="G1079" s="4"/>
      <c r="H1079" s="4"/>
    </row>
    <row r="1080" spans="1:8" x14ac:dyDescent="0.35">
      <c r="A1080" s="4"/>
      <c r="D1080" s="4"/>
      <c r="E1080" s="4"/>
      <c r="F1080" s="4"/>
      <c r="G1080" s="4"/>
      <c r="H1080" s="4"/>
    </row>
    <row r="1081" spans="1:8" x14ac:dyDescent="0.35">
      <c r="A1081" s="4"/>
      <c r="D1081" s="4"/>
      <c r="E1081" s="4"/>
      <c r="F1081" s="4"/>
      <c r="G1081" s="4"/>
      <c r="H1081" s="4"/>
    </row>
    <row r="1082" spans="1:8" x14ac:dyDescent="0.35">
      <c r="A1082" s="4"/>
      <c r="D1082" s="4"/>
      <c r="E1082" s="4"/>
      <c r="F1082" s="4"/>
      <c r="G1082" s="4"/>
      <c r="H1082" s="4"/>
    </row>
    <row r="1083" spans="1:8" x14ac:dyDescent="0.35">
      <c r="A1083" s="4"/>
      <c r="D1083" s="4"/>
      <c r="E1083" s="4"/>
      <c r="F1083" s="4"/>
      <c r="G1083" s="4"/>
      <c r="H1083" s="4"/>
    </row>
    <row r="1084" spans="1:8" x14ac:dyDescent="0.35">
      <c r="A1084" s="4"/>
      <c r="D1084" s="4"/>
      <c r="E1084" s="4"/>
      <c r="F1084" s="4"/>
      <c r="G1084" s="4"/>
      <c r="H1084" s="4"/>
    </row>
    <row r="1085" spans="1:8" x14ac:dyDescent="0.35">
      <c r="A1085" s="4"/>
      <c r="D1085" s="4"/>
      <c r="E1085" s="4"/>
      <c r="F1085" s="4"/>
      <c r="G1085" s="4"/>
      <c r="H1085" s="4"/>
    </row>
    <row r="1086" spans="1:8" x14ac:dyDescent="0.35">
      <c r="A1086" s="4"/>
      <c r="D1086" s="4"/>
      <c r="E1086" s="4"/>
      <c r="F1086" s="4"/>
      <c r="G1086" s="4"/>
      <c r="H1086" s="4"/>
    </row>
    <row r="1087" spans="1:8" x14ac:dyDescent="0.35">
      <c r="A1087" s="4"/>
      <c r="D1087" s="4"/>
      <c r="E1087" s="4"/>
      <c r="F1087" s="4"/>
      <c r="G1087" s="4"/>
      <c r="H1087" s="4"/>
    </row>
    <row r="1088" spans="1:8" x14ac:dyDescent="0.35">
      <c r="A1088" s="4"/>
      <c r="D1088" s="4"/>
      <c r="E1088" s="4"/>
      <c r="F1088" s="4"/>
      <c r="G1088" s="4"/>
      <c r="H1088" s="4"/>
    </row>
    <row r="1089" spans="1:8" x14ac:dyDescent="0.35">
      <c r="A1089" s="4"/>
      <c r="D1089" s="4"/>
      <c r="E1089" s="4"/>
      <c r="F1089" s="4"/>
      <c r="G1089" s="4"/>
      <c r="H1089" s="4"/>
    </row>
    <row r="1090" spans="1:8" x14ac:dyDescent="0.35">
      <c r="A1090" s="4"/>
      <c r="D1090" s="4"/>
      <c r="E1090" s="4"/>
      <c r="F1090" s="4"/>
      <c r="G1090" s="4"/>
      <c r="H1090" s="4"/>
    </row>
    <row r="1091" spans="1:8" x14ac:dyDescent="0.35">
      <c r="A1091" s="4"/>
      <c r="D1091" s="4"/>
      <c r="E1091" s="4"/>
      <c r="F1091" s="4"/>
      <c r="G1091" s="4"/>
      <c r="H1091" s="4"/>
    </row>
    <row r="1092" spans="1:8" x14ac:dyDescent="0.35">
      <c r="A1092" s="4"/>
      <c r="D1092" s="4"/>
      <c r="E1092" s="4"/>
      <c r="F1092" s="4"/>
      <c r="G1092" s="4"/>
      <c r="H1092" s="4"/>
    </row>
    <row r="1093" spans="1:8" x14ac:dyDescent="0.35">
      <c r="A1093" s="4"/>
      <c r="D1093" s="4"/>
      <c r="E1093" s="4"/>
      <c r="F1093" s="4"/>
      <c r="G1093" s="4"/>
      <c r="H1093" s="4"/>
    </row>
    <row r="1094" spans="1:8" x14ac:dyDescent="0.35">
      <c r="A1094" s="4"/>
      <c r="D1094" s="4"/>
      <c r="E1094" s="4"/>
      <c r="F1094" s="4"/>
      <c r="G1094" s="4"/>
      <c r="H1094" s="4"/>
    </row>
    <row r="1095" spans="1:8" x14ac:dyDescent="0.35">
      <c r="A1095" s="4"/>
      <c r="D1095" s="4"/>
      <c r="E1095" s="4"/>
      <c r="F1095" s="4"/>
      <c r="G1095" s="4"/>
      <c r="H1095" s="4"/>
    </row>
    <row r="1096" spans="1:8" x14ac:dyDescent="0.35">
      <c r="A1096" s="4"/>
      <c r="D1096" s="4"/>
      <c r="E1096" s="4"/>
      <c r="F1096" s="4"/>
      <c r="G1096" s="4"/>
      <c r="H1096" s="4"/>
    </row>
    <row r="1097" spans="1:8" x14ac:dyDescent="0.35">
      <c r="A1097" s="4"/>
      <c r="D1097" s="4"/>
      <c r="E1097" s="4"/>
      <c r="F1097" s="4"/>
      <c r="G1097" s="4"/>
      <c r="H1097" s="4"/>
    </row>
    <row r="1098" spans="1:8" x14ac:dyDescent="0.35">
      <c r="A1098" s="4"/>
      <c r="D1098" s="4"/>
      <c r="E1098" s="4"/>
      <c r="F1098" s="4"/>
      <c r="G1098" s="4"/>
      <c r="H1098" s="4"/>
    </row>
    <row r="1099" spans="1:8" x14ac:dyDescent="0.35">
      <c r="A1099" s="4"/>
      <c r="D1099" s="4"/>
      <c r="E1099" s="4"/>
      <c r="F1099" s="4"/>
      <c r="G1099" s="4"/>
      <c r="H1099" s="4"/>
    </row>
    <row r="1100" spans="1:8" x14ac:dyDescent="0.35">
      <c r="A1100" s="4"/>
      <c r="D1100" s="4"/>
      <c r="E1100" s="4"/>
      <c r="F1100" s="4"/>
      <c r="G1100" s="4"/>
      <c r="H1100" s="4"/>
    </row>
    <row r="1101" spans="1:8" x14ac:dyDescent="0.35">
      <c r="A1101" s="4"/>
      <c r="D1101" s="4"/>
      <c r="E1101" s="4"/>
      <c r="F1101" s="4"/>
      <c r="G1101" s="4"/>
      <c r="H1101" s="4"/>
    </row>
    <row r="1102" spans="1:8" x14ac:dyDescent="0.35">
      <c r="A1102" s="4"/>
      <c r="D1102" s="4"/>
      <c r="E1102" s="4"/>
      <c r="F1102" s="4"/>
      <c r="G1102" s="4"/>
      <c r="H1102" s="4"/>
    </row>
    <row r="1103" spans="1:8" x14ac:dyDescent="0.35">
      <c r="A1103" s="4"/>
      <c r="D1103" s="4"/>
      <c r="E1103" s="4"/>
      <c r="F1103" s="4"/>
      <c r="G1103" s="4"/>
      <c r="H1103" s="4"/>
    </row>
    <row r="1104" spans="1:8" x14ac:dyDescent="0.35">
      <c r="A1104" s="4"/>
      <c r="D1104" s="4"/>
      <c r="E1104" s="4"/>
      <c r="F1104" s="4"/>
      <c r="G1104" s="4"/>
      <c r="H1104" s="4"/>
    </row>
    <row r="1105" spans="1:8" x14ac:dyDescent="0.35">
      <c r="A1105" s="4"/>
      <c r="D1105" s="4"/>
      <c r="E1105" s="4"/>
      <c r="F1105" s="4"/>
      <c r="G1105" s="4"/>
      <c r="H1105" s="4"/>
    </row>
    <row r="1106" spans="1:8" x14ac:dyDescent="0.35">
      <c r="A1106" s="4"/>
      <c r="D1106" s="4"/>
      <c r="E1106" s="4"/>
      <c r="F1106" s="4"/>
      <c r="G1106" s="4"/>
      <c r="H1106" s="4"/>
    </row>
    <row r="1107" spans="1:8" x14ac:dyDescent="0.35">
      <c r="A1107" s="4"/>
      <c r="D1107" s="4"/>
      <c r="E1107" s="4"/>
      <c r="F1107" s="4"/>
      <c r="G1107" s="4"/>
      <c r="H1107" s="4"/>
    </row>
    <row r="1108" spans="1:8" x14ac:dyDescent="0.35">
      <c r="A1108" s="4"/>
      <c r="D1108" s="4"/>
      <c r="E1108" s="4"/>
      <c r="F1108" s="4"/>
      <c r="G1108" s="4"/>
      <c r="H1108" s="4"/>
    </row>
    <row r="1109" spans="1:8" x14ac:dyDescent="0.35">
      <c r="A1109" s="4"/>
      <c r="D1109" s="4"/>
      <c r="E1109" s="4"/>
      <c r="F1109" s="4"/>
      <c r="G1109" s="4"/>
      <c r="H1109" s="4"/>
    </row>
    <row r="1110" spans="1:8" x14ac:dyDescent="0.35">
      <c r="A1110" s="4"/>
      <c r="D1110" s="4"/>
      <c r="E1110" s="4"/>
      <c r="F1110" s="4"/>
      <c r="G1110" s="4"/>
      <c r="H1110" s="4"/>
    </row>
    <row r="1111" spans="1:8" x14ac:dyDescent="0.35">
      <c r="A1111" s="4"/>
      <c r="D1111" s="4"/>
      <c r="E1111" s="4"/>
      <c r="F1111" s="4"/>
      <c r="G1111" s="4"/>
      <c r="H1111" s="4"/>
    </row>
    <row r="1112" spans="1:8" x14ac:dyDescent="0.35">
      <c r="A1112" s="4"/>
      <c r="D1112" s="4"/>
      <c r="E1112" s="4"/>
      <c r="F1112" s="4"/>
      <c r="G1112" s="4"/>
      <c r="H1112" s="4"/>
    </row>
    <row r="1113" spans="1:8" x14ac:dyDescent="0.35">
      <c r="A1113" s="4"/>
      <c r="D1113" s="4"/>
      <c r="E1113" s="4"/>
      <c r="F1113" s="4"/>
      <c r="G1113" s="4"/>
      <c r="H1113" s="4"/>
    </row>
    <row r="1114" spans="1:8" x14ac:dyDescent="0.35">
      <c r="A1114" s="4"/>
      <c r="D1114" s="4"/>
      <c r="E1114" s="4"/>
      <c r="F1114" s="4"/>
      <c r="G1114" s="4"/>
      <c r="H1114" s="4"/>
    </row>
    <row r="1115" spans="1:8" x14ac:dyDescent="0.35">
      <c r="A1115" s="4"/>
      <c r="D1115" s="4"/>
      <c r="E1115" s="4"/>
      <c r="F1115" s="4"/>
      <c r="G1115" s="4"/>
      <c r="H1115" s="4"/>
    </row>
    <row r="1116" spans="1:8" x14ac:dyDescent="0.35">
      <c r="A1116" s="4"/>
      <c r="D1116" s="4"/>
      <c r="E1116" s="4"/>
      <c r="F1116" s="4"/>
      <c r="G1116" s="4"/>
      <c r="H1116" s="4"/>
    </row>
    <row r="1117" spans="1:8" x14ac:dyDescent="0.35">
      <c r="A1117" s="4"/>
      <c r="D1117" s="4"/>
      <c r="E1117" s="4"/>
      <c r="F1117" s="4"/>
      <c r="G1117" s="4"/>
      <c r="H1117" s="4"/>
    </row>
    <row r="1118" spans="1:8" x14ac:dyDescent="0.35">
      <c r="A1118" s="4"/>
      <c r="D1118" s="4"/>
      <c r="E1118" s="4"/>
      <c r="F1118" s="4"/>
      <c r="G1118" s="4"/>
      <c r="H1118" s="4"/>
    </row>
    <row r="1119" spans="1:8" x14ac:dyDescent="0.35">
      <c r="A1119" s="4"/>
      <c r="D1119" s="4"/>
      <c r="E1119" s="4"/>
      <c r="F1119" s="4"/>
      <c r="G1119" s="4"/>
      <c r="H1119" s="4"/>
    </row>
    <row r="1120" spans="1:8" x14ac:dyDescent="0.35">
      <c r="A1120" s="4"/>
      <c r="D1120" s="4"/>
      <c r="E1120" s="4"/>
      <c r="F1120" s="4"/>
      <c r="G1120" s="4"/>
      <c r="H1120" s="4"/>
    </row>
    <row r="1121" spans="1:8" x14ac:dyDescent="0.35">
      <c r="A1121" s="4"/>
      <c r="D1121" s="4"/>
      <c r="E1121" s="4"/>
      <c r="F1121" s="4"/>
      <c r="G1121" s="4"/>
      <c r="H1121" s="4"/>
    </row>
    <row r="1122" spans="1:8" x14ac:dyDescent="0.35">
      <c r="A1122" s="4"/>
      <c r="D1122" s="4"/>
      <c r="E1122" s="4"/>
      <c r="F1122" s="4"/>
      <c r="G1122" s="4"/>
      <c r="H1122" s="4"/>
    </row>
    <row r="1123" spans="1:8" x14ac:dyDescent="0.35">
      <c r="A1123" s="4"/>
      <c r="D1123" s="4"/>
      <c r="E1123" s="4"/>
      <c r="F1123" s="4"/>
      <c r="G1123" s="4"/>
      <c r="H1123" s="4"/>
    </row>
    <row r="1124" spans="1:8" x14ac:dyDescent="0.35">
      <c r="A1124" s="4"/>
      <c r="D1124" s="4"/>
      <c r="E1124" s="4"/>
      <c r="F1124" s="4"/>
      <c r="G1124" s="4"/>
      <c r="H1124" s="4"/>
    </row>
    <row r="1125" spans="1:8" x14ac:dyDescent="0.35">
      <c r="A1125" s="4"/>
      <c r="D1125" s="4"/>
      <c r="E1125" s="4"/>
      <c r="F1125" s="4"/>
      <c r="G1125" s="4"/>
      <c r="H1125" s="4"/>
    </row>
    <row r="1126" spans="1:8" x14ac:dyDescent="0.35">
      <c r="A1126" s="4"/>
      <c r="D1126" s="4"/>
      <c r="E1126" s="4"/>
      <c r="F1126" s="4"/>
      <c r="G1126" s="4"/>
      <c r="H1126" s="4"/>
    </row>
    <row r="1127" spans="1:8" x14ac:dyDescent="0.35">
      <c r="A1127" s="4"/>
      <c r="D1127" s="4"/>
      <c r="E1127" s="4"/>
      <c r="F1127" s="4"/>
      <c r="G1127" s="4"/>
      <c r="H1127" s="4"/>
    </row>
    <row r="1128" spans="1:8" x14ac:dyDescent="0.35">
      <c r="A1128" s="4"/>
      <c r="D1128" s="4"/>
      <c r="E1128" s="4"/>
      <c r="F1128" s="4"/>
      <c r="G1128" s="4"/>
      <c r="H1128" s="4"/>
    </row>
    <row r="1129" spans="1:8" x14ac:dyDescent="0.35">
      <c r="A1129" s="4"/>
      <c r="D1129" s="4"/>
      <c r="E1129" s="4"/>
      <c r="F1129" s="4"/>
      <c r="G1129" s="4"/>
      <c r="H1129" s="4"/>
    </row>
    <row r="1130" spans="1:8" x14ac:dyDescent="0.35">
      <c r="A1130" s="4"/>
      <c r="D1130" s="4"/>
      <c r="E1130" s="4"/>
      <c r="F1130" s="4"/>
      <c r="G1130" s="4"/>
      <c r="H1130" s="4"/>
    </row>
    <row r="1131" spans="1:8" x14ac:dyDescent="0.35">
      <c r="A1131" s="4"/>
      <c r="D1131" s="4"/>
      <c r="E1131" s="4"/>
      <c r="F1131" s="4"/>
      <c r="G1131" s="4"/>
      <c r="H1131" s="4"/>
    </row>
    <row r="1132" spans="1:8" x14ac:dyDescent="0.35">
      <c r="A1132" s="4"/>
      <c r="D1132" s="4"/>
      <c r="E1132" s="4"/>
      <c r="F1132" s="4"/>
      <c r="G1132" s="4"/>
      <c r="H1132" s="4"/>
    </row>
    <row r="1133" spans="1:8" x14ac:dyDescent="0.35">
      <c r="A1133" s="4"/>
      <c r="D1133" s="4"/>
      <c r="E1133" s="4"/>
      <c r="F1133" s="4"/>
      <c r="G1133" s="4"/>
      <c r="H1133" s="4"/>
    </row>
    <row r="1134" spans="1:8" x14ac:dyDescent="0.35">
      <c r="A1134" s="4"/>
      <c r="D1134" s="4"/>
      <c r="E1134" s="4"/>
      <c r="F1134" s="4"/>
      <c r="G1134" s="4"/>
      <c r="H1134" s="4"/>
    </row>
    <row r="1135" spans="1:8" x14ac:dyDescent="0.35">
      <c r="A1135" s="4"/>
      <c r="D1135" s="4"/>
      <c r="E1135" s="4"/>
      <c r="F1135" s="4"/>
      <c r="G1135" s="4"/>
      <c r="H1135" s="4"/>
    </row>
    <row r="1136" spans="1:8" x14ac:dyDescent="0.35">
      <c r="A1136" s="4"/>
      <c r="D1136" s="4"/>
      <c r="E1136" s="4"/>
      <c r="F1136" s="4"/>
      <c r="G1136" s="4"/>
      <c r="H1136" s="4"/>
    </row>
    <row r="1137" spans="1:8" x14ac:dyDescent="0.35">
      <c r="A1137" s="4"/>
      <c r="D1137" s="4"/>
      <c r="E1137" s="4"/>
      <c r="F1137" s="4"/>
      <c r="G1137" s="4"/>
      <c r="H1137" s="4"/>
    </row>
    <row r="1138" spans="1:8" x14ac:dyDescent="0.35">
      <c r="A1138" s="4"/>
      <c r="D1138" s="4"/>
      <c r="E1138" s="4"/>
      <c r="F1138" s="4"/>
      <c r="G1138" s="4"/>
      <c r="H1138" s="4"/>
    </row>
    <row r="1139" spans="1:8" x14ac:dyDescent="0.35">
      <c r="A1139" s="4"/>
      <c r="D1139" s="4"/>
      <c r="E1139" s="4"/>
      <c r="F1139" s="4"/>
      <c r="G1139" s="4"/>
      <c r="H1139" s="4"/>
    </row>
    <row r="1140" spans="1:8" x14ac:dyDescent="0.35">
      <c r="A1140" s="4"/>
      <c r="D1140" s="4"/>
      <c r="E1140" s="4"/>
      <c r="F1140" s="4"/>
      <c r="G1140" s="4"/>
      <c r="H1140" s="4"/>
    </row>
    <row r="1141" spans="1:8" x14ac:dyDescent="0.35">
      <c r="A1141" s="4"/>
      <c r="D1141" s="4"/>
      <c r="E1141" s="4"/>
      <c r="F1141" s="4"/>
      <c r="G1141" s="4"/>
      <c r="H1141" s="4"/>
    </row>
    <row r="1142" spans="1:8" x14ac:dyDescent="0.35">
      <c r="A1142" s="4"/>
      <c r="D1142" s="4"/>
      <c r="E1142" s="4"/>
      <c r="F1142" s="4"/>
      <c r="G1142" s="4"/>
      <c r="H1142" s="4"/>
    </row>
    <row r="1143" spans="1:8" x14ac:dyDescent="0.35">
      <c r="A1143" s="4"/>
      <c r="D1143" s="4"/>
      <c r="E1143" s="4"/>
      <c r="F1143" s="4"/>
      <c r="G1143" s="4"/>
      <c r="H1143" s="4"/>
    </row>
    <row r="1144" spans="1:8" x14ac:dyDescent="0.35">
      <c r="A1144" s="4"/>
      <c r="D1144" s="4"/>
      <c r="E1144" s="4"/>
      <c r="F1144" s="4"/>
      <c r="G1144" s="4"/>
      <c r="H1144" s="4"/>
    </row>
    <row r="1145" spans="1:8" x14ac:dyDescent="0.35">
      <c r="A1145" s="4"/>
      <c r="D1145" s="4"/>
      <c r="E1145" s="4"/>
      <c r="F1145" s="4"/>
      <c r="G1145" s="4"/>
      <c r="H1145" s="4"/>
    </row>
    <row r="1146" spans="1:8" x14ac:dyDescent="0.35">
      <c r="A1146" s="4"/>
      <c r="D1146" s="4"/>
      <c r="E1146" s="4"/>
      <c r="F1146" s="4"/>
      <c r="G1146" s="4"/>
      <c r="H1146" s="4"/>
    </row>
    <row r="1147" spans="1:8" x14ac:dyDescent="0.35">
      <c r="A1147" s="4"/>
      <c r="D1147" s="4"/>
      <c r="E1147" s="4"/>
      <c r="F1147" s="4"/>
      <c r="G1147" s="4"/>
      <c r="H1147" s="4"/>
    </row>
    <row r="1148" spans="1:8" x14ac:dyDescent="0.35">
      <c r="A1148" s="4"/>
      <c r="D1148" s="4"/>
      <c r="E1148" s="4"/>
      <c r="F1148" s="4"/>
      <c r="G1148" s="4"/>
      <c r="H1148" s="4"/>
    </row>
    <row r="1149" spans="1:8" x14ac:dyDescent="0.35">
      <c r="A1149" s="4"/>
      <c r="D1149" s="4"/>
      <c r="E1149" s="4"/>
      <c r="F1149" s="4"/>
      <c r="G1149" s="4"/>
      <c r="H1149" s="4"/>
    </row>
    <row r="1150" spans="1:8" x14ac:dyDescent="0.35">
      <c r="A1150" s="4"/>
      <c r="D1150" s="4"/>
      <c r="E1150" s="4"/>
      <c r="F1150" s="4"/>
      <c r="G1150" s="4"/>
      <c r="H1150" s="4"/>
    </row>
    <row r="1151" spans="1:8" x14ac:dyDescent="0.35">
      <c r="A1151" s="4"/>
      <c r="D1151" s="4"/>
      <c r="E1151" s="4"/>
      <c r="F1151" s="4"/>
      <c r="G1151" s="4"/>
      <c r="H1151" s="4"/>
    </row>
    <row r="1152" spans="1:8" x14ac:dyDescent="0.35">
      <c r="A1152" s="4"/>
      <c r="D1152" s="4"/>
      <c r="E1152" s="4"/>
      <c r="F1152" s="4"/>
      <c r="G1152" s="4"/>
      <c r="H1152" s="4"/>
    </row>
    <row r="1153" spans="1:8" x14ac:dyDescent="0.35">
      <c r="A1153" s="4"/>
      <c r="D1153" s="4"/>
      <c r="E1153" s="4"/>
      <c r="F1153" s="4"/>
      <c r="G1153" s="4"/>
      <c r="H1153" s="4"/>
    </row>
    <row r="1154" spans="1:8" x14ac:dyDescent="0.35">
      <c r="A1154" s="4"/>
      <c r="D1154" s="4"/>
      <c r="E1154" s="4"/>
      <c r="F1154" s="4"/>
      <c r="G1154" s="4"/>
      <c r="H1154" s="4"/>
    </row>
    <row r="1155" spans="1:8" x14ac:dyDescent="0.35">
      <c r="A1155" s="4"/>
      <c r="D1155" s="4"/>
      <c r="E1155" s="4"/>
      <c r="F1155" s="4"/>
      <c r="G1155" s="4"/>
      <c r="H1155" s="4"/>
    </row>
    <row r="1156" spans="1:8" x14ac:dyDescent="0.35">
      <c r="A1156" s="4"/>
      <c r="D1156" s="4"/>
      <c r="E1156" s="4"/>
      <c r="F1156" s="4"/>
      <c r="G1156" s="4"/>
      <c r="H1156" s="4"/>
    </row>
    <row r="1157" spans="1:8" x14ac:dyDescent="0.35">
      <c r="A1157" s="4"/>
      <c r="D1157" s="4"/>
      <c r="E1157" s="4"/>
      <c r="F1157" s="4"/>
      <c r="G1157" s="4"/>
      <c r="H1157" s="4"/>
    </row>
    <row r="1158" spans="1:8" x14ac:dyDescent="0.35">
      <c r="A1158" s="4"/>
      <c r="D1158" s="4"/>
      <c r="E1158" s="4"/>
      <c r="F1158" s="4"/>
      <c r="G1158" s="4"/>
      <c r="H1158" s="4"/>
    </row>
    <row r="1159" spans="1:8" x14ac:dyDescent="0.35">
      <c r="A1159" s="4"/>
      <c r="D1159" s="4"/>
      <c r="E1159" s="4"/>
      <c r="F1159" s="4"/>
      <c r="G1159" s="4"/>
      <c r="H1159" s="4"/>
    </row>
    <row r="1160" spans="1:8" x14ac:dyDescent="0.35">
      <c r="A1160" s="4"/>
      <c r="D1160" s="4"/>
      <c r="E1160" s="4"/>
      <c r="F1160" s="4"/>
      <c r="G1160" s="4"/>
      <c r="H1160" s="4"/>
    </row>
    <row r="1161" spans="1:8" x14ac:dyDescent="0.35">
      <c r="A1161" s="4"/>
      <c r="D1161" s="4"/>
      <c r="E1161" s="4"/>
      <c r="F1161" s="4"/>
      <c r="G1161" s="4"/>
      <c r="H1161" s="4"/>
    </row>
    <row r="1162" spans="1:8" x14ac:dyDescent="0.35">
      <c r="A1162" s="4"/>
      <c r="D1162" s="4"/>
      <c r="E1162" s="4"/>
      <c r="F1162" s="4"/>
      <c r="G1162" s="4"/>
      <c r="H1162" s="4"/>
    </row>
    <row r="1163" spans="1:8" x14ac:dyDescent="0.35">
      <c r="A1163" s="4"/>
      <c r="D1163" s="4"/>
      <c r="E1163" s="4"/>
      <c r="F1163" s="4"/>
      <c r="G1163" s="4"/>
      <c r="H1163" s="4"/>
    </row>
    <row r="1164" spans="1:8" x14ac:dyDescent="0.35">
      <c r="A1164" s="4"/>
      <c r="D1164" s="4"/>
      <c r="E1164" s="4"/>
      <c r="F1164" s="4"/>
      <c r="G1164" s="4"/>
      <c r="H1164" s="4"/>
    </row>
    <row r="1165" spans="1:8" x14ac:dyDescent="0.35">
      <c r="A1165" s="4"/>
      <c r="D1165" s="4"/>
      <c r="E1165" s="4"/>
      <c r="F1165" s="4"/>
      <c r="G1165" s="4"/>
      <c r="H1165" s="4"/>
    </row>
    <row r="1166" spans="1:8" x14ac:dyDescent="0.35">
      <c r="A1166" s="4"/>
      <c r="D1166" s="4"/>
      <c r="E1166" s="4"/>
      <c r="F1166" s="4"/>
      <c r="G1166" s="4"/>
      <c r="H1166" s="4"/>
    </row>
    <row r="1167" spans="1:8" x14ac:dyDescent="0.35">
      <c r="A1167" s="4"/>
      <c r="D1167" s="4"/>
      <c r="E1167" s="4"/>
      <c r="F1167" s="4"/>
      <c r="G1167" s="4"/>
      <c r="H1167" s="4"/>
    </row>
    <row r="1168" spans="1:8" x14ac:dyDescent="0.35">
      <c r="A1168" s="4"/>
      <c r="D1168" s="4"/>
      <c r="E1168" s="4"/>
      <c r="F1168" s="4"/>
      <c r="G1168" s="4"/>
      <c r="H1168" s="4"/>
    </row>
    <row r="1169" spans="1:8" x14ac:dyDescent="0.35">
      <c r="A1169" s="4"/>
      <c r="D1169" s="4"/>
      <c r="E1169" s="4"/>
      <c r="F1169" s="4"/>
      <c r="G1169" s="4"/>
      <c r="H1169" s="4"/>
    </row>
    <row r="1170" spans="1:8" x14ac:dyDescent="0.35">
      <c r="A1170" s="4"/>
      <c r="D1170" s="4"/>
      <c r="E1170" s="4"/>
      <c r="F1170" s="4"/>
      <c r="G1170" s="4"/>
      <c r="H1170" s="4"/>
    </row>
    <row r="1171" spans="1:8" x14ac:dyDescent="0.35">
      <c r="A1171" s="4"/>
      <c r="D1171" s="4"/>
      <c r="E1171" s="4"/>
      <c r="F1171" s="4"/>
      <c r="G1171" s="4"/>
      <c r="H1171" s="4"/>
    </row>
    <row r="1172" spans="1:8" x14ac:dyDescent="0.35">
      <c r="A1172" s="4"/>
      <c r="D1172" s="4"/>
      <c r="E1172" s="4"/>
      <c r="F1172" s="4"/>
      <c r="G1172" s="4"/>
      <c r="H1172" s="4"/>
    </row>
    <row r="1173" spans="1:8" x14ac:dyDescent="0.35">
      <c r="A1173" s="4"/>
      <c r="D1173" s="4"/>
      <c r="E1173" s="4"/>
      <c r="F1173" s="4"/>
      <c r="G1173" s="4"/>
      <c r="H1173" s="4"/>
    </row>
    <row r="1174" spans="1:8" x14ac:dyDescent="0.35">
      <c r="A1174" s="4"/>
      <c r="D1174" s="4"/>
      <c r="E1174" s="4"/>
      <c r="F1174" s="4"/>
      <c r="G1174" s="4"/>
      <c r="H1174" s="4"/>
    </row>
    <row r="1175" spans="1:8" x14ac:dyDescent="0.35">
      <c r="A1175" s="4"/>
      <c r="D1175" s="4"/>
      <c r="E1175" s="4"/>
      <c r="F1175" s="4"/>
      <c r="G1175" s="4"/>
      <c r="H1175" s="4"/>
    </row>
    <row r="1176" spans="1:8" x14ac:dyDescent="0.35">
      <c r="A1176" s="4"/>
      <c r="D1176" s="4"/>
      <c r="E1176" s="4"/>
      <c r="F1176" s="4"/>
      <c r="G1176" s="4"/>
      <c r="H1176" s="4"/>
    </row>
    <row r="1177" spans="1:8" x14ac:dyDescent="0.35">
      <c r="A1177" s="4"/>
      <c r="D1177" s="4"/>
      <c r="E1177" s="4"/>
      <c r="F1177" s="4"/>
      <c r="G1177" s="4"/>
      <c r="H1177" s="4"/>
    </row>
    <row r="1178" spans="1:8" x14ac:dyDescent="0.35">
      <c r="A1178" s="4"/>
      <c r="D1178" s="4"/>
      <c r="E1178" s="4"/>
      <c r="F1178" s="4"/>
      <c r="G1178" s="4"/>
      <c r="H1178" s="4"/>
    </row>
    <row r="1179" spans="1:8" x14ac:dyDescent="0.35">
      <c r="A1179" s="4"/>
      <c r="D1179" s="4"/>
      <c r="E1179" s="4"/>
      <c r="F1179" s="4"/>
      <c r="G1179" s="4"/>
      <c r="H1179" s="4"/>
    </row>
    <row r="1180" spans="1:8" x14ac:dyDescent="0.35">
      <c r="A1180" s="4"/>
      <c r="D1180" s="4"/>
      <c r="E1180" s="4"/>
      <c r="F1180" s="4"/>
      <c r="G1180" s="4"/>
      <c r="H1180" s="4"/>
    </row>
    <row r="1181" spans="1:8" x14ac:dyDescent="0.35">
      <c r="A1181" s="4"/>
      <c r="D1181" s="4"/>
      <c r="E1181" s="4"/>
      <c r="F1181" s="4"/>
      <c r="G1181" s="4"/>
      <c r="H1181" s="4"/>
    </row>
    <row r="1182" spans="1:8" x14ac:dyDescent="0.35">
      <c r="A1182" s="4"/>
      <c r="D1182" s="4"/>
      <c r="E1182" s="4"/>
      <c r="F1182" s="4"/>
      <c r="G1182" s="4"/>
      <c r="H1182" s="4"/>
    </row>
    <row r="1183" spans="1:8" x14ac:dyDescent="0.35">
      <c r="A1183" s="4"/>
      <c r="D1183" s="4"/>
      <c r="E1183" s="4"/>
      <c r="F1183" s="4"/>
      <c r="G1183" s="4"/>
      <c r="H1183" s="4"/>
    </row>
    <row r="1184" spans="1:8" x14ac:dyDescent="0.35">
      <c r="A1184" s="4"/>
      <c r="D1184" s="4"/>
      <c r="E1184" s="4"/>
      <c r="F1184" s="4"/>
      <c r="G1184" s="4"/>
      <c r="H1184" s="4"/>
    </row>
    <row r="1185" spans="1:8" x14ac:dyDescent="0.35">
      <c r="A1185" s="4"/>
      <c r="D1185" s="4"/>
      <c r="E1185" s="4"/>
      <c r="F1185" s="4"/>
      <c r="G1185" s="4"/>
      <c r="H1185" s="4"/>
    </row>
    <row r="1186" spans="1:8" x14ac:dyDescent="0.35">
      <c r="A1186" s="4"/>
      <c r="D1186" s="4"/>
      <c r="E1186" s="4"/>
      <c r="F1186" s="4"/>
      <c r="G1186" s="4"/>
      <c r="H1186" s="4"/>
    </row>
    <row r="1187" spans="1:8" x14ac:dyDescent="0.35">
      <c r="A1187" s="4"/>
      <c r="D1187" s="4"/>
      <c r="E1187" s="4"/>
      <c r="F1187" s="4"/>
      <c r="G1187" s="4"/>
      <c r="H1187" s="4"/>
    </row>
    <row r="1188" spans="1:8" x14ac:dyDescent="0.35">
      <c r="A1188" s="4"/>
      <c r="D1188" s="4"/>
      <c r="E1188" s="4"/>
      <c r="F1188" s="4"/>
      <c r="G1188" s="4"/>
      <c r="H1188" s="4"/>
    </row>
    <row r="1189" spans="1:8" x14ac:dyDescent="0.35">
      <c r="A1189" s="4"/>
      <c r="D1189" s="4"/>
      <c r="E1189" s="4"/>
      <c r="F1189" s="4"/>
      <c r="G1189" s="4"/>
      <c r="H1189" s="4"/>
    </row>
    <row r="1190" spans="1:8" x14ac:dyDescent="0.35">
      <c r="A1190" s="4"/>
      <c r="D1190" s="4"/>
      <c r="E1190" s="4"/>
      <c r="F1190" s="4"/>
      <c r="G1190" s="4"/>
      <c r="H1190" s="4"/>
    </row>
    <row r="1191" spans="1:8" x14ac:dyDescent="0.35">
      <c r="A1191" s="4"/>
      <c r="D1191" s="4"/>
      <c r="E1191" s="4"/>
      <c r="F1191" s="4"/>
      <c r="G1191" s="4"/>
      <c r="H1191" s="4"/>
    </row>
    <row r="1192" spans="1:8" x14ac:dyDescent="0.35">
      <c r="A1192" s="4"/>
      <c r="D1192" s="4"/>
      <c r="E1192" s="4"/>
      <c r="F1192" s="4"/>
      <c r="G1192" s="4"/>
      <c r="H1192" s="4"/>
    </row>
    <row r="1193" spans="1:8" x14ac:dyDescent="0.35">
      <c r="A1193" s="4"/>
      <c r="D1193" s="4"/>
      <c r="E1193" s="4"/>
      <c r="F1193" s="4"/>
      <c r="G1193" s="4"/>
      <c r="H1193" s="4"/>
    </row>
    <row r="1194" spans="1:8" x14ac:dyDescent="0.35">
      <c r="A1194" s="4"/>
      <c r="D1194" s="4"/>
      <c r="E1194" s="4"/>
      <c r="F1194" s="4"/>
      <c r="G1194" s="4"/>
      <c r="H1194" s="4"/>
    </row>
    <row r="1195" spans="1:8" x14ac:dyDescent="0.35">
      <c r="A1195" s="4"/>
      <c r="D1195" s="4"/>
      <c r="E1195" s="4"/>
      <c r="F1195" s="4"/>
      <c r="G1195" s="4"/>
      <c r="H1195" s="4"/>
    </row>
    <row r="1196" spans="1:8" x14ac:dyDescent="0.35">
      <c r="A1196" s="4"/>
      <c r="D1196" s="4"/>
      <c r="E1196" s="4"/>
      <c r="F1196" s="4"/>
      <c r="G1196" s="4"/>
      <c r="H1196" s="4"/>
    </row>
    <row r="1197" spans="1:8" x14ac:dyDescent="0.35">
      <c r="A1197" s="4"/>
      <c r="D1197" s="4"/>
      <c r="E1197" s="4"/>
      <c r="F1197" s="4"/>
      <c r="G1197" s="4"/>
      <c r="H1197" s="4"/>
    </row>
    <row r="1198" spans="1:8" x14ac:dyDescent="0.35">
      <c r="A1198" s="4"/>
      <c r="D1198" s="4"/>
      <c r="E1198" s="4"/>
      <c r="F1198" s="4"/>
      <c r="G1198" s="4"/>
      <c r="H1198" s="4"/>
    </row>
    <row r="1199" spans="1:8" x14ac:dyDescent="0.35">
      <c r="A1199" s="4"/>
      <c r="D1199" s="4"/>
      <c r="E1199" s="4"/>
      <c r="F1199" s="4"/>
      <c r="G1199" s="4"/>
      <c r="H1199" s="4"/>
    </row>
    <row r="1200" spans="1:8" x14ac:dyDescent="0.35">
      <c r="A1200" s="4"/>
      <c r="D1200" s="4"/>
      <c r="E1200" s="4"/>
      <c r="F1200" s="4"/>
      <c r="G1200" s="4"/>
      <c r="H1200" s="4"/>
    </row>
    <row r="1201" spans="1:8" x14ac:dyDescent="0.35">
      <c r="A1201" s="4"/>
      <c r="D1201" s="4"/>
      <c r="E1201" s="4"/>
      <c r="F1201" s="4"/>
      <c r="G1201" s="4"/>
      <c r="H1201" s="4"/>
    </row>
    <row r="1202" spans="1:8" x14ac:dyDescent="0.35">
      <c r="A1202" s="4"/>
      <c r="D1202" s="4"/>
      <c r="E1202" s="4"/>
      <c r="F1202" s="4"/>
      <c r="G1202" s="4"/>
      <c r="H1202" s="4"/>
    </row>
    <row r="1203" spans="1:8" x14ac:dyDescent="0.35">
      <c r="A1203" s="4"/>
      <c r="D1203" s="4"/>
      <c r="E1203" s="4"/>
      <c r="F1203" s="4"/>
      <c r="G1203" s="4"/>
      <c r="H1203" s="4"/>
    </row>
    <row r="1204" spans="1:8" x14ac:dyDescent="0.35">
      <c r="A1204" s="4"/>
      <c r="D1204" s="4"/>
      <c r="E1204" s="4"/>
      <c r="F1204" s="4"/>
      <c r="G1204" s="4"/>
      <c r="H1204" s="4"/>
    </row>
    <row r="1205" spans="1:8" x14ac:dyDescent="0.35">
      <c r="A1205" s="4"/>
      <c r="D1205" s="4"/>
      <c r="E1205" s="4"/>
      <c r="F1205" s="4"/>
      <c r="G1205" s="4"/>
      <c r="H1205" s="4"/>
    </row>
    <row r="1206" spans="1:8" x14ac:dyDescent="0.35">
      <c r="A1206" s="4"/>
      <c r="D1206" s="4"/>
      <c r="E1206" s="4"/>
      <c r="F1206" s="4"/>
      <c r="G1206" s="4"/>
      <c r="H1206" s="4"/>
    </row>
    <row r="1207" spans="1:8" x14ac:dyDescent="0.35">
      <c r="A1207" s="4"/>
      <c r="D1207" s="4"/>
      <c r="E1207" s="4"/>
      <c r="F1207" s="4"/>
      <c r="G1207" s="4"/>
      <c r="H1207" s="4"/>
    </row>
    <row r="1208" spans="1:8" x14ac:dyDescent="0.35">
      <c r="A1208" s="4"/>
      <c r="D1208" s="4"/>
      <c r="E1208" s="4"/>
      <c r="F1208" s="4"/>
      <c r="G1208" s="4"/>
      <c r="H1208" s="4"/>
    </row>
    <row r="1209" spans="1:8" x14ac:dyDescent="0.35">
      <c r="A1209" s="4"/>
      <c r="D1209" s="4"/>
      <c r="E1209" s="4"/>
      <c r="F1209" s="4"/>
      <c r="G1209" s="4"/>
      <c r="H1209" s="4"/>
    </row>
    <row r="1210" spans="1:8" x14ac:dyDescent="0.35">
      <c r="A1210" s="4"/>
      <c r="D1210" s="4"/>
      <c r="E1210" s="4"/>
      <c r="F1210" s="4"/>
      <c r="G1210" s="4"/>
      <c r="H1210" s="4"/>
    </row>
    <row r="1211" spans="1:8" x14ac:dyDescent="0.35">
      <c r="A1211" s="4"/>
      <c r="D1211" s="4"/>
      <c r="E1211" s="4"/>
      <c r="F1211" s="4"/>
      <c r="G1211" s="4"/>
      <c r="H1211" s="4"/>
    </row>
    <row r="1212" spans="1:8" x14ac:dyDescent="0.35">
      <c r="A1212" s="4"/>
      <c r="D1212" s="4"/>
      <c r="E1212" s="4"/>
      <c r="F1212" s="4"/>
      <c r="G1212" s="4"/>
      <c r="H1212" s="4"/>
    </row>
    <row r="1213" spans="1:8" x14ac:dyDescent="0.35">
      <c r="A1213" s="4"/>
      <c r="D1213" s="4"/>
      <c r="E1213" s="4"/>
      <c r="F1213" s="4"/>
      <c r="G1213" s="4"/>
      <c r="H1213" s="4"/>
    </row>
    <row r="1214" spans="1:8" x14ac:dyDescent="0.35">
      <c r="A1214" s="4"/>
      <c r="D1214" s="4"/>
      <c r="E1214" s="4"/>
      <c r="F1214" s="4"/>
      <c r="G1214" s="4"/>
      <c r="H1214" s="4"/>
    </row>
    <row r="1215" spans="1:8" x14ac:dyDescent="0.35">
      <c r="A1215" s="4"/>
      <c r="D1215" s="4"/>
      <c r="E1215" s="4"/>
      <c r="F1215" s="4"/>
      <c r="G1215" s="4"/>
      <c r="H1215" s="4"/>
    </row>
    <row r="1216" spans="1:8" x14ac:dyDescent="0.35">
      <c r="A1216" s="4"/>
      <c r="D1216" s="4"/>
      <c r="E1216" s="4"/>
      <c r="F1216" s="4"/>
      <c r="G1216" s="4"/>
      <c r="H1216" s="4"/>
    </row>
    <row r="1217" spans="1:8" x14ac:dyDescent="0.35">
      <c r="A1217" s="4"/>
      <c r="D1217" s="4"/>
      <c r="E1217" s="4"/>
      <c r="F1217" s="4"/>
      <c r="G1217" s="4"/>
      <c r="H1217" s="4"/>
    </row>
    <row r="1218" spans="1:8" x14ac:dyDescent="0.35">
      <c r="A1218" s="4"/>
      <c r="D1218" s="4"/>
      <c r="E1218" s="4"/>
      <c r="F1218" s="4"/>
      <c r="G1218" s="4"/>
      <c r="H1218" s="4"/>
    </row>
    <row r="1219" spans="1:8" x14ac:dyDescent="0.35">
      <c r="A1219" s="4"/>
      <c r="D1219" s="4"/>
      <c r="E1219" s="4"/>
      <c r="F1219" s="4"/>
      <c r="G1219" s="4"/>
      <c r="H1219" s="4"/>
    </row>
    <row r="1220" spans="1:8" x14ac:dyDescent="0.35">
      <c r="A1220" s="4"/>
      <c r="D1220" s="4"/>
      <c r="E1220" s="4"/>
      <c r="F1220" s="4"/>
      <c r="G1220" s="4"/>
      <c r="H1220" s="4"/>
    </row>
    <row r="1221" spans="1:8" x14ac:dyDescent="0.35">
      <c r="A1221" s="4"/>
      <c r="D1221" s="4"/>
      <c r="E1221" s="4"/>
      <c r="F1221" s="4"/>
      <c r="G1221" s="4"/>
      <c r="H1221" s="4"/>
    </row>
    <row r="1222" spans="1:8" x14ac:dyDescent="0.35">
      <c r="A1222" s="4"/>
      <c r="D1222" s="4"/>
      <c r="E1222" s="4"/>
      <c r="F1222" s="4"/>
      <c r="G1222" s="4"/>
      <c r="H1222" s="4"/>
    </row>
    <row r="1223" spans="1:8" x14ac:dyDescent="0.35">
      <c r="A1223" s="4"/>
      <c r="D1223" s="4"/>
      <c r="E1223" s="4"/>
      <c r="F1223" s="4"/>
      <c r="G1223" s="4"/>
      <c r="H1223" s="4"/>
    </row>
    <row r="1224" spans="1:8" x14ac:dyDescent="0.35">
      <c r="A1224" s="4"/>
      <c r="D1224" s="4"/>
      <c r="E1224" s="4"/>
      <c r="F1224" s="4"/>
      <c r="G1224" s="4"/>
      <c r="H1224" s="4"/>
    </row>
    <row r="1225" spans="1:8" x14ac:dyDescent="0.35">
      <c r="A1225" s="4"/>
      <c r="D1225" s="4"/>
      <c r="E1225" s="4"/>
      <c r="F1225" s="4"/>
      <c r="G1225" s="4"/>
      <c r="H1225" s="4"/>
    </row>
    <row r="1226" spans="1:8" x14ac:dyDescent="0.35">
      <c r="A1226" s="4"/>
      <c r="D1226" s="4"/>
      <c r="E1226" s="4"/>
      <c r="F1226" s="4"/>
      <c r="G1226" s="4"/>
      <c r="H1226" s="4"/>
    </row>
    <row r="1227" spans="1:8" x14ac:dyDescent="0.35">
      <c r="A1227" s="4"/>
      <c r="D1227" s="4"/>
      <c r="E1227" s="4"/>
      <c r="F1227" s="4"/>
      <c r="G1227" s="4"/>
      <c r="H1227" s="4"/>
    </row>
    <row r="1228" spans="1:8" x14ac:dyDescent="0.35">
      <c r="A1228" s="4"/>
      <c r="D1228" s="4"/>
      <c r="E1228" s="4"/>
      <c r="F1228" s="4"/>
      <c r="G1228" s="4"/>
      <c r="H1228" s="4"/>
    </row>
    <row r="1229" spans="1:8" x14ac:dyDescent="0.35">
      <c r="A1229" s="4"/>
      <c r="D1229" s="4"/>
      <c r="E1229" s="4"/>
      <c r="F1229" s="4"/>
      <c r="G1229" s="4"/>
      <c r="H1229" s="4"/>
    </row>
    <row r="1230" spans="1:8" x14ac:dyDescent="0.35">
      <c r="A1230" s="4"/>
      <c r="D1230" s="4"/>
      <c r="E1230" s="4"/>
      <c r="F1230" s="4"/>
      <c r="G1230" s="4"/>
      <c r="H1230" s="4"/>
    </row>
    <row r="1231" spans="1:8" x14ac:dyDescent="0.35">
      <c r="A1231" s="4"/>
      <c r="D1231" s="4"/>
      <c r="E1231" s="4"/>
      <c r="F1231" s="4"/>
      <c r="G1231" s="4"/>
      <c r="H1231" s="4"/>
    </row>
    <row r="1232" spans="1:8" x14ac:dyDescent="0.35">
      <c r="A1232" s="4"/>
      <c r="D1232" s="4"/>
      <c r="E1232" s="4"/>
      <c r="F1232" s="4"/>
      <c r="G1232" s="4"/>
      <c r="H1232" s="4"/>
    </row>
    <row r="1233" spans="1:8" x14ac:dyDescent="0.35">
      <c r="A1233" s="4"/>
      <c r="D1233" s="4"/>
      <c r="E1233" s="4"/>
      <c r="F1233" s="4"/>
      <c r="G1233" s="4"/>
      <c r="H1233" s="4"/>
    </row>
    <row r="1234" spans="1:8" x14ac:dyDescent="0.35">
      <c r="A1234" s="4"/>
      <c r="D1234" s="4"/>
      <c r="E1234" s="4"/>
      <c r="F1234" s="4"/>
      <c r="G1234" s="4"/>
      <c r="H1234" s="4"/>
    </row>
    <row r="1235" spans="1:8" x14ac:dyDescent="0.35">
      <c r="A1235" s="4"/>
      <c r="D1235" s="4"/>
      <c r="E1235" s="4"/>
      <c r="F1235" s="4"/>
      <c r="G1235" s="4"/>
      <c r="H1235" s="4"/>
    </row>
    <row r="1236" spans="1:8" x14ac:dyDescent="0.35">
      <c r="A1236" s="4"/>
      <c r="D1236" s="4"/>
      <c r="E1236" s="4"/>
      <c r="F1236" s="4"/>
      <c r="G1236" s="4"/>
      <c r="H1236" s="4"/>
    </row>
    <row r="1237" spans="1:8" x14ac:dyDescent="0.35">
      <c r="A1237" s="4"/>
      <c r="D1237" s="4"/>
      <c r="E1237" s="4"/>
      <c r="F1237" s="4"/>
      <c r="G1237" s="4"/>
      <c r="H1237" s="4"/>
    </row>
    <row r="1238" spans="1:8" x14ac:dyDescent="0.35">
      <c r="A1238" s="4"/>
      <c r="D1238" s="4"/>
      <c r="E1238" s="4"/>
      <c r="F1238" s="4"/>
      <c r="G1238" s="4"/>
      <c r="H1238" s="4"/>
    </row>
    <row r="1239" spans="1:8" x14ac:dyDescent="0.35">
      <c r="A1239" s="4"/>
      <c r="D1239" s="4"/>
      <c r="E1239" s="4"/>
      <c r="F1239" s="4"/>
      <c r="G1239" s="4"/>
      <c r="H1239" s="4"/>
    </row>
    <row r="1240" spans="1:8" x14ac:dyDescent="0.35">
      <c r="A1240" s="4"/>
      <c r="D1240" s="4"/>
      <c r="E1240" s="4"/>
      <c r="F1240" s="4"/>
      <c r="G1240" s="4"/>
      <c r="H1240" s="4"/>
    </row>
    <row r="1241" spans="1:8" x14ac:dyDescent="0.35">
      <c r="A1241" s="4"/>
      <c r="D1241" s="4"/>
      <c r="E1241" s="4"/>
      <c r="F1241" s="4"/>
      <c r="G1241" s="4"/>
      <c r="H1241" s="4"/>
    </row>
    <row r="1242" spans="1:8" x14ac:dyDescent="0.35">
      <c r="A1242" s="4"/>
      <c r="D1242" s="4"/>
      <c r="E1242" s="4"/>
      <c r="F1242" s="4"/>
      <c r="G1242" s="4"/>
      <c r="H1242" s="4"/>
    </row>
    <row r="1243" spans="1:8" x14ac:dyDescent="0.35">
      <c r="A1243" s="4"/>
      <c r="D1243" s="4"/>
      <c r="E1243" s="4"/>
      <c r="F1243" s="4"/>
      <c r="G1243" s="4"/>
      <c r="H1243" s="4"/>
    </row>
    <row r="1244" spans="1:8" x14ac:dyDescent="0.35">
      <c r="A1244" s="4"/>
      <c r="D1244" s="4"/>
      <c r="E1244" s="4"/>
      <c r="F1244" s="4"/>
      <c r="G1244" s="4"/>
      <c r="H1244" s="4"/>
    </row>
    <row r="1245" spans="1:8" x14ac:dyDescent="0.35">
      <c r="A1245" s="4"/>
      <c r="D1245" s="4"/>
      <c r="E1245" s="4"/>
      <c r="F1245" s="4"/>
      <c r="G1245" s="4"/>
      <c r="H1245" s="4"/>
    </row>
    <row r="1246" spans="1:8" x14ac:dyDescent="0.35">
      <c r="A1246" s="4"/>
      <c r="D1246" s="4"/>
      <c r="E1246" s="4"/>
      <c r="F1246" s="4"/>
      <c r="G1246" s="4"/>
      <c r="H1246" s="4"/>
    </row>
    <row r="1247" spans="1:8" x14ac:dyDescent="0.35">
      <c r="A1247" s="4"/>
      <c r="D1247" s="4"/>
      <c r="E1247" s="4"/>
      <c r="F1247" s="4"/>
      <c r="G1247" s="4"/>
      <c r="H1247" s="4"/>
    </row>
    <row r="1248" spans="1:8" x14ac:dyDescent="0.35">
      <c r="A1248" s="4"/>
      <c r="D1248" s="4"/>
      <c r="E1248" s="4"/>
      <c r="F1248" s="4"/>
      <c r="G1248" s="4"/>
      <c r="H1248" s="4"/>
    </row>
    <row r="1249" spans="1:8" x14ac:dyDescent="0.35">
      <c r="A1249" s="4"/>
      <c r="D1249" s="4"/>
      <c r="E1249" s="4"/>
      <c r="F1249" s="4"/>
      <c r="G1249" s="4"/>
      <c r="H1249" s="4"/>
    </row>
    <row r="1250" spans="1:8" x14ac:dyDescent="0.35">
      <c r="A1250" s="4"/>
      <c r="D1250" s="4"/>
      <c r="E1250" s="4"/>
      <c r="F1250" s="4"/>
      <c r="G1250" s="4"/>
      <c r="H1250" s="4"/>
    </row>
    <row r="1251" spans="1:8" x14ac:dyDescent="0.35">
      <c r="A1251" s="4"/>
      <c r="D1251" s="4"/>
      <c r="E1251" s="4"/>
      <c r="F1251" s="4"/>
      <c r="G1251" s="4"/>
      <c r="H1251" s="4"/>
    </row>
    <row r="1252" spans="1:8" x14ac:dyDescent="0.35">
      <c r="A1252" s="4"/>
      <c r="D1252" s="4"/>
      <c r="E1252" s="4"/>
      <c r="F1252" s="4"/>
      <c r="G1252" s="4"/>
      <c r="H1252" s="4"/>
    </row>
    <row r="1253" spans="1:8" x14ac:dyDescent="0.35">
      <c r="A1253" s="4"/>
      <c r="D1253" s="4"/>
      <c r="E1253" s="4"/>
      <c r="F1253" s="4"/>
      <c r="G1253" s="4"/>
      <c r="H1253" s="4"/>
    </row>
    <row r="1254" spans="1:8" x14ac:dyDescent="0.35">
      <c r="A1254" s="4"/>
      <c r="D1254" s="4"/>
      <c r="E1254" s="4"/>
      <c r="F1254" s="4"/>
      <c r="G1254" s="4"/>
      <c r="H1254" s="4"/>
    </row>
    <row r="1255" spans="1:8" x14ac:dyDescent="0.35">
      <c r="A1255" s="4"/>
      <c r="D1255" s="4"/>
      <c r="E1255" s="4"/>
      <c r="F1255" s="4"/>
      <c r="G1255" s="4"/>
      <c r="H1255" s="4"/>
    </row>
    <row r="1256" spans="1:8" x14ac:dyDescent="0.35">
      <c r="A1256" s="4"/>
      <c r="D1256" s="4"/>
      <c r="E1256" s="4"/>
      <c r="F1256" s="4"/>
      <c r="G1256" s="4"/>
      <c r="H1256" s="4"/>
    </row>
    <row r="1257" spans="1:8" x14ac:dyDescent="0.35">
      <c r="A1257" s="4"/>
      <c r="D1257" s="4"/>
      <c r="E1257" s="4"/>
      <c r="F1257" s="4"/>
      <c r="G1257" s="4"/>
      <c r="H1257" s="4"/>
    </row>
    <row r="1258" spans="1:8" x14ac:dyDescent="0.35">
      <c r="A1258" s="4"/>
      <c r="D1258" s="4"/>
      <c r="E1258" s="4"/>
      <c r="F1258" s="4"/>
      <c r="G1258" s="4"/>
      <c r="H1258" s="4"/>
    </row>
    <row r="1259" spans="1:8" x14ac:dyDescent="0.35">
      <c r="A1259" s="4"/>
      <c r="D1259" s="4"/>
      <c r="E1259" s="4"/>
      <c r="F1259" s="4"/>
      <c r="G1259" s="4"/>
      <c r="H1259" s="4"/>
    </row>
    <row r="1260" spans="1:8" x14ac:dyDescent="0.35">
      <c r="A1260" s="4"/>
      <c r="D1260" s="4"/>
      <c r="E1260" s="4"/>
      <c r="F1260" s="4"/>
      <c r="G1260" s="4"/>
      <c r="H1260" s="4"/>
    </row>
    <row r="1261" spans="1:8" x14ac:dyDescent="0.35">
      <c r="A1261" s="4"/>
      <c r="D1261" s="4"/>
      <c r="E1261" s="4"/>
      <c r="F1261" s="4"/>
      <c r="G1261" s="4"/>
      <c r="H1261" s="4"/>
    </row>
    <row r="1262" spans="1:8" x14ac:dyDescent="0.35">
      <c r="A1262" s="4"/>
      <c r="D1262" s="4"/>
      <c r="E1262" s="4"/>
      <c r="F1262" s="4"/>
      <c r="G1262" s="4"/>
      <c r="H1262" s="4"/>
    </row>
    <row r="1263" spans="1:8" x14ac:dyDescent="0.35">
      <c r="A1263" s="4"/>
      <c r="D1263" s="4"/>
      <c r="E1263" s="4"/>
      <c r="F1263" s="4"/>
      <c r="G1263" s="4"/>
      <c r="H1263" s="4"/>
    </row>
    <row r="1264" spans="1:8" x14ac:dyDescent="0.35">
      <c r="A1264" s="4"/>
      <c r="D1264" s="4"/>
      <c r="E1264" s="4"/>
      <c r="F1264" s="4"/>
      <c r="G1264" s="4"/>
      <c r="H1264" s="4"/>
    </row>
    <row r="1265" spans="1:8" x14ac:dyDescent="0.35">
      <c r="A1265" s="4"/>
      <c r="D1265" s="4"/>
      <c r="E1265" s="4"/>
      <c r="F1265" s="4"/>
      <c r="G1265" s="4"/>
      <c r="H1265" s="4"/>
    </row>
    <row r="1266" spans="1:8" x14ac:dyDescent="0.35">
      <c r="A1266" s="4"/>
      <c r="D1266" s="4"/>
      <c r="E1266" s="4"/>
      <c r="F1266" s="4"/>
      <c r="G1266" s="4"/>
      <c r="H1266" s="4"/>
    </row>
    <row r="1267" spans="1:8" x14ac:dyDescent="0.35">
      <c r="A1267" s="4"/>
      <c r="D1267" s="4"/>
      <c r="E1267" s="4"/>
      <c r="F1267" s="4"/>
      <c r="G1267" s="4"/>
      <c r="H1267" s="4"/>
    </row>
    <row r="1268" spans="1:8" x14ac:dyDescent="0.35">
      <c r="A1268" s="4"/>
      <c r="D1268" s="4"/>
      <c r="E1268" s="4"/>
      <c r="F1268" s="4"/>
      <c r="G1268" s="4"/>
      <c r="H1268" s="4"/>
    </row>
    <row r="1269" spans="1:8" x14ac:dyDescent="0.35">
      <c r="A1269" s="4"/>
      <c r="D1269" s="4"/>
      <c r="E1269" s="4"/>
      <c r="F1269" s="4"/>
      <c r="G1269" s="4"/>
      <c r="H1269" s="4"/>
    </row>
    <row r="1270" spans="1:8" x14ac:dyDescent="0.35">
      <c r="A1270" s="4"/>
      <c r="D1270" s="4"/>
      <c r="E1270" s="4"/>
      <c r="F1270" s="4"/>
      <c r="G1270" s="4"/>
      <c r="H1270" s="4"/>
    </row>
    <row r="1271" spans="1:8" x14ac:dyDescent="0.35">
      <c r="A1271" s="4"/>
      <c r="D1271" s="4"/>
      <c r="E1271" s="4"/>
      <c r="F1271" s="4"/>
      <c r="G1271" s="4"/>
      <c r="H1271" s="4"/>
    </row>
    <row r="1272" spans="1:8" x14ac:dyDescent="0.35">
      <c r="A1272" s="4"/>
      <c r="D1272" s="4"/>
      <c r="E1272" s="4"/>
      <c r="F1272" s="4"/>
      <c r="G1272" s="4"/>
      <c r="H1272" s="4"/>
    </row>
    <row r="1273" spans="1:8" x14ac:dyDescent="0.35">
      <c r="A1273" s="4"/>
      <c r="D1273" s="4"/>
      <c r="E1273" s="4"/>
      <c r="F1273" s="4"/>
      <c r="G1273" s="4"/>
      <c r="H1273" s="4"/>
    </row>
    <row r="1274" spans="1:8" x14ac:dyDescent="0.35">
      <c r="A1274" s="4"/>
      <c r="D1274" s="4"/>
      <c r="E1274" s="4"/>
      <c r="F1274" s="4"/>
      <c r="G1274" s="4"/>
      <c r="H1274" s="4"/>
    </row>
    <row r="1275" spans="1:8" x14ac:dyDescent="0.35">
      <c r="A1275" s="4"/>
      <c r="D1275" s="4"/>
      <c r="E1275" s="4"/>
      <c r="F1275" s="4"/>
      <c r="G1275" s="4"/>
      <c r="H1275" s="4"/>
    </row>
    <row r="1276" spans="1:8" x14ac:dyDescent="0.35">
      <c r="A1276" s="4"/>
      <c r="D1276" s="4"/>
      <c r="E1276" s="4"/>
      <c r="F1276" s="4"/>
      <c r="G1276" s="4"/>
      <c r="H1276" s="4"/>
    </row>
    <row r="1277" spans="1:8" x14ac:dyDescent="0.35">
      <c r="A1277" s="4"/>
      <c r="D1277" s="4"/>
      <c r="E1277" s="4"/>
      <c r="F1277" s="4"/>
      <c r="G1277" s="4"/>
      <c r="H1277" s="4"/>
    </row>
    <row r="1278" spans="1:8" x14ac:dyDescent="0.35">
      <c r="A1278" s="4"/>
      <c r="D1278" s="4"/>
      <c r="E1278" s="4"/>
      <c r="F1278" s="4"/>
      <c r="G1278" s="4"/>
      <c r="H1278" s="4"/>
    </row>
    <row r="1279" spans="1:8" x14ac:dyDescent="0.35">
      <c r="A1279" s="4"/>
      <c r="D1279" s="4"/>
      <c r="E1279" s="4"/>
      <c r="F1279" s="4"/>
      <c r="G1279" s="4"/>
      <c r="H1279" s="4"/>
    </row>
    <row r="1280" spans="1:8" x14ac:dyDescent="0.35">
      <c r="A1280" s="4"/>
      <c r="D1280" s="4"/>
      <c r="E1280" s="4"/>
      <c r="F1280" s="4"/>
      <c r="G1280" s="4"/>
      <c r="H1280" s="4"/>
    </row>
    <row r="1281" spans="1:8" x14ac:dyDescent="0.35">
      <c r="A1281" s="4"/>
      <c r="D1281" s="4"/>
      <c r="E1281" s="4"/>
      <c r="F1281" s="4"/>
      <c r="G1281" s="4"/>
      <c r="H1281" s="4"/>
    </row>
    <row r="1282" spans="1:8" x14ac:dyDescent="0.35">
      <c r="A1282" s="4"/>
      <c r="D1282" s="4"/>
      <c r="E1282" s="4"/>
      <c r="F1282" s="4"/>
      <c r="G1282" s="4"/>
      <c r="H1282" s="4"/>
    </row>
    <row r="1283" spans="1:8" x14ac:dyDescent="0.35">
      <c r="A1283" s="4"/>
      <c r="D1283" s="4"/>
      <c r="E1283" s="4"/>
      <c r="F1283" s="4"/>
      <c r="G1283" s="4"/>
      <c r="H1283" s="4"/>
    </row>
    <row r="1284" spans="1:8" x14ac:dyDescent="0.35">
      <c r="A1284" s="4"/>
      <c r="D1284" s="4"/>
      <c r="E1284" s="4"/>
      <c r="F1284" s="4"/>
      <c r="G1284" s="4"/>
      <c r="H1284" s="4"/>
    </row>
    <row r="1285" spans="1:8" x14ac:dyDescent="0.35">
      <c r="A1285" s="4"/>
      <c r="D1285" s="4"/>
      <c r="E1285" s="4"/>
      <c r="F1285" s="4"/>
      <c r="G1285" s="4"/>
      <c r="H1285" s="4"/>
    </row>
    <row r="1286" spans="1:8" x14ac:dyDescent="0.35">
      <c r="A1286" s="4"/>
      <c r="D1286" s="4"/>
      <c r="E1286" s="4"/>
      <c r="F1286" s="4"/>
      <c r="G1286" s="4"/>
      <c r="H1286" s="4"/>
    </row>
    <row r="1287" spans="1:8" x14ac:dyDescent="0.35">
      <c r="A1287" s="4"/>
      <c r="D1287" s="4"/>
      <c r="E1287" s="4"/>
      <c r="F1287" s="4"/>
      <c r="G1287" s="4"/>
      <c r="H1287" s="4"/>
    </row>
    <row r="1288" spans="1:8" x14ac:dyDescent="0.35">
      <c r="A1288" s="4"/>
      <c r="D1288" s="4"/>
      <c r="E1288" s="4"/>
      <c r="F1288" s="4"/>
      <c r="G1288" s="4"/>
      <c r="H1288" s="4"/>
    </row>
    <row r="1289" spans="1:8" x14ac:dyDescent="0.35">
      <c r="A1289" s="4"/>
      <c r="D1289" s="4"/>
      <c r="E1289" s="4"/>
      <c r="F1289" s="4"/>
      <c r="G1289" s="4"/>
      <c r="H1289" s="4"/>
    </row>
    <row r="1290" spans="1:8" x14ac:dyDescent="0.35">
      <c r="A1290" s="4"/>
      <c r="D1290" s="4"/>
      <c r="E1290" s="4"/>
      <c r="F1290" s="4"/>
      <c r="G1290" s="4"/>
      <c r="H1290" s="4"/>
    </row>
    <row r="1291" spans="1:8" x14ac:dyDescent="0.35">
      <c r="A1291" s="4"/>
      <c r="D1291" s="4"/>
      <c r="E1291" s="4"/>
      <c r="F1291" s="4"/>
      <c r="G1291" s="4"/>
      <c r="H1291" s="4"/>
    </row>
    <row r="1292" spans="1:8" x14ac:dyDescent="0.35">
      <c r="A1292" s="4"/>
      <c r="D1292" s="4"/>
      <c r="E1292" s="4"/>
      <c r="F1292" s="4"/>
      <c r="G1292" s="4"/>
      <c r="H1292" s="4"/>
    </row>
    <row r="1293" spans="1:8" x14ac:dyDescent="0.35">
      <c r="A1293" s="4"/>
      <c r="D1293" s="4"/>
      <c r="E1293" s="4"/>
      <c r="F1293" s="4"/>
      <c r="G1293" s="4"/>
      <c r="H1293" s="4"/>
    </row>
    <row r="1294" spans="1:8" x14ac:dyDescent="0.35">
      <c r="A1294" s="4"/>
      <c r="D1294" s="4"/>
      <c r="E1294" s="4"/>
      <c r="F1294" s="4"/>
      <c r="G1294" s="4"/>
      <c r="H1294" s="4"/>
    </row>
    <row r="1295" spans="1:8" x14ac:dyDescent="0.35">
      <c r="A1295" s="4"/>
      <c r="D1295" s="4"/>
      <c r="E1295" s="4"/>
      <c r="F1295" s="4"/>
      <c r="G1295" s="4"/>
      <c r="H1295" s="4"/>
    </row>
    <row r="1296" spans="1:8" x14ac:dyDescent="0.35">
      <c r="A1296" s="4"/>
      <c r="D1296" s="4"/>
      <c r="E1296" s="4"/>
      <c r="F1296" s="4"/>
      <c r="G1296" s="4"/>
      <c r="H1296" s="4"/>
    </row>
    <row r="1297" spans="1:8" x14ac:dyDescent="0.35">
      <c r="A1297" s="4"/>
      <c r="D1297" s="4"/>
      <c r="E1297" s="4"/>
      <c r="F1297" s="4"/>
      <c r="G1297" s="4"/>
      <c r="H1297" s="4"/>
    </row>
    <row r="1298" spans="1:8" x14ac:dyDescent="0.35">
      <c r="A1298" s="4"/>
      <c r="D1298" s="4"/>
      <c r="E1298" s="4"/>
      <c r="F1298" s="4"/>
      <c r="G1298" s="4"/>
      <c r="H1298" s="4"/>
    </row>
    <row r="1299" spans="1:8" x14ac:dyDescent="0.35">
      <c r="A1299" s="4"/>
      <c r="D1299" s="4"/>
      <c r="E1299" s="4"/>
      <c r="F1299" s="4"/>
      <c r="G1299" s="4"/>
      <c r="H1299" s="4"/>
    </row>
    <row r="1300" spans="1:8" x14ac:dyDescent="0.35">
      <c r="A1300" s="4"/>
      <c r="D1300" s="4"/>
      <c r="E1300" s="4"/>
      <c r="F1300" s="4"/>
      <c r="G1300" s="4"/>
      <c r="H1300" s="4"/>
    </row>
    <row r="1301" spans="1:8" x14ac:dyDescent="0.35">
      <c r="A1301" s="4"/>
      <c r="D1301" s="4"/>
      <c r="E1301" s="4"/>
      <c r="F1301" s="4"/>
      <c r="G1301" s="4"/>
      <c r="H1301" s="4"/>
    </row>
    <row r="1302" spans="1:8" x14ac:dyDescent="0.35">
      <c r="A1302" s="4"/>
      <c r="D1302" s="4"/>
      <c r="E1302" s="4"/>
      <c r="F1302" s="4"/>
      <c r="G1302" s="4"/>
      <c r="H1302" s="4"/>
    </row>
    <row r="1303" spans="1:8" x14ac:dyDescent="0.35">
      <c r="A1303" s="4"/>
      <c r="D1303" s="4"/>
      <c r="E1303" s="4"/>
      <c r="F1303" s="4"/>
      <c r="G1303" s="4"/>
      <c r="H1303" s="4"/>
    </row>
    <row r="1304" spans="1:8" x14ac:dyDescent="0.35">
      <c r="A1304" s="4"/>
      <c r="D1304" s="4"/>
      <c r="E1304" s="4"/>
      <c r="F1304" s="4"/>
      <c r="G1304" s="4"/>
      <c r="H1304" s="4"/>
    </row>
    <row r="1305" spans="1:8" x14ac:dyDescent="0.35">
      <c r="A1305" s="4"/>
      <c r="D1305" s="4"/>
      <c r="E1305" s="4"/>
      <c r="F1305" s="4"/>
      <c r="G1305" s="4"/>
      <c r="H1305" s="4"/>
    </row>
    <row r="1306" spans="1:8" x14ac:dyDescent="0.35">
      <c r="A1306" s="4"/>
      <c r="D1306" s="4"/>
      <c r="E1306" s="4"/>
      <c r="F1306" s="4"/>
      <c r="G1306" s="4"/>
      <c r="H1306" s="4"/>
    </row>
    <row r="1307" spans="1:8" x14ac:dyDescent="0.35">
      <c r="A1307" s="4"/>
      <c r="D1307" s="4"/>
      <c r="E1307" s="4"/>
      <c r="F1307" s="4"/>
      <c r="G1307" s="4"/>
      <c r="H1307" s="4"/>
    </row>
    <row r="1308" spans="1:8" x14ac:dyDescent="0.35">
      <c r="A1308" s="4"/>
      <c r="D1308" s="4"/>
      <c r="E1308" s="4"/>
      <c r="F1308" s="4"/>
      <c r="G1308" s="4"/>
      <c r="H1308" s="4"/>
    </row>
    <row r="1309" spans="1:8" x14ac:dyDescent="0.35">
      <c r="A1309" s="4"/>
      <c r="D1309" s="4"/>
      <c r="E1309" s="4"/>
      <c r="F1309" s="4"/>
      <c r="G1309" s="4"/>
      <c r="H1309" s="4"/>
    </row>
    <row r="1310" spans="1:8" x14ac:dyDescent="0.35">
      <c r="A1310" s="4"/>
      <c r="D1310" s="4"/>
      <c r="E1310" s="4"/>
      <c r="F1310" s="4"/>
      <c r="G1310" s="4"/>
      <c r="H1310" s="4"/>
    </row>
    <row r="1311" spans="1:8" x14ac:dyDescent="0.35">
      <c r="A1311" s="4"/>
      <c r="D1311" s="4"/>
      <c r="E1311" s="4"/>
      <c r="F1311" s="4"/>
      <c r="G1311" s="4"/>
      <c r="H1311" s="4"/>
    </row>
    <row r="1312" spans="1:8" x14ac:dyDescent="0.35">
      <c r="A1312" s="4"/>
      <c r="D1312" s="4"/>
      <c r="E1312" s="4"/>
      <c r="F1312" s="4"/>
      <c r="G1312" s="4"/>
      <c r="H1312" s="4"/>
    </row>
    <row r="1313" spans="1:8" x14ac:dyDescent="0.35">
      <c r="A1313" s="4"/>
      <c r="D1313" s="4"/>
      <c r="E1313" s="4"/>
      <c r="F1313" s="4"/>
      <c r="G1313" s="4"/>
      <c r="H1313" s="4"/>
    </row>
    <row r="1314" spans="1:8" x14ac:dyDescent="0.35">
      <c r="A1314" s="4"/>
      <c r="D1314" s="4"/>
      <c r="E1314" s="4"/>
      <c r="F1314" s="4"/>
      <c r="G1314" s="4"/>
      <c r="H1314" s="4"/>
    </row>
    <row r="1315" spans="1:8" x14ac:dyDescent="0.35">
      <c r="A1315" s="4"/>
      <c r="D1315" s="4"/>
      <c r="E1315" s="4"/>
      <c r="F1315" s="4"/>
      <c r="G1315" s="4"/>
      <c r="H1315" s="4"/>
    </row>
    <row r="1316" spans="1:8" x14ac:dyDescent="0.35">
      <c r="A1316" s="4"/>
      <c r="D1316" s="4"/>
      <c r="E1316" s="4"/>
      <c r="F1316" s="4"/>
      <c r="G1316" s="4"/>
      <c r="H1316" s="4"/>
    </row>
    <row r="1317" spans="1:8" x14ac:dyDescent="0.35">
      <c r="A1317" s="4"/>
      <c r="D1317" s="4"/>
      <c r="E1317" s="4"/>
      <c r="F1317" s="4"/>
      <c r="G1317" s="4"/>
      <c r="H1317" s="4"/>
    </row>
    <row r="1318" spans="1:8" x14ac:dyDescent="0.35">
      <c r="A1318" s="4"/>
      <c r="D1318" s="4"/>
      <c r="E1318" s="4"/>
      <c r="F1318" s="4"/>
      <c r="G1318" s="4"/>
      <c r="H1318" s="4"/>
    </row>
    <row r="1319" spans="1:8" x14ac:dyDescent="0.35">
      <c r="A1319" s="4"/>
      <c r="D1319" s="4"/>
      <c r="E1319" s="4"/>
      <c r="F1319" s="4"/>
      <c r="G1319" s="4"/>
      <c r="H1319" s="4"/>
    </row>
    <row r="1320" spans="1:8" x14ac:dyDescent="0.35">
      <c r="A1320" s="4"/>
      <c r="D1320" s="4"/>
      <c r="E1320" s="4"/>
      <c r="F1320" s="4"/>
      <c r="G1320" s="4"/>
      <c r="H1320" s="4"/>
    </row>
    <row r="1321" spans="1:8" x14ac:dyDescent="0.35">
      <c r="A1321" s="4"/>
      <c r="D1321" s="4"/>
      <c r="E1321" s="4"/>
      <c r="F1321" s="4"/>
      <c r="G1321" s="4"/>
      <c r="H1321" s="4"/>
    </row>
    <row r="1322" spans="1:8" x14ac:dyDescent="0.35">
      <c r="A1322" s="4"/>
      <c r="D1322" s="4"/>
      <c r="E1322" s="4"/>
      <c r="F1322" s="4"/>
      <c r="G1322" s="4"/>
      <c r="H1322" s="4"/>
    </row>
    <row r="1323" spans="1:8" x14ac:dyDescent="0.35">
      <c r="A1323" s="4"/>
      <c r="D1323" s="4"/>
      <c r="E1323" s="4"/>
      <c r="F1323" s="4"/>
      <c r="G1323" s="4"/>
      <c r="H1323" s="4"/>
    </row>
    <row r="1324" spans="1:8" x14ac:dyDescent="0.35">
      <c r="A1324" s="4"/>
      <c r="D1324" s="4"/>
      <c r="E1324" s="4"/>
      <c r="F1324" s="4"/>
      <c r="G1324" s="4"/>
      <c r="H1324" s="4"/>
    </row>
    <row r="1325" spans="1:8" x14ac:dyDescent="0.35">
      <c r="A1325" s="4"/>
      <c r="D1325" s="4"/>
      <c r="E1325" s="4"/>
      <c r="F1325" s="4"/>
      <c r="G1325" s="4"/>
      <c r="H1325" s="4"/>
    </row>
    <row r="1326" spans="1:8" x14ac:dyDescent="0.35">
      <c r="A1326" s="4"/>
      <c r="D1326" s="4"/>
      <c r="E1326" s="4"/>
      <c r="F1326" s="4"/>
      <c r="G1326" s="4"/>
      <c r="H1326" s="4"/>
    </row>
    <row r="1327" spans="1:8" x14ac:dyDescent="0.35">
      <c r="A1327" s="4"/>
      <c r="D1327" s="4"/>
      <c r="E1327" s="4"/>
      <c r="F1327" s="4"/>
      <c r="G1327" s="4"/>
      <c r="H1327" s="4"/>
    </row>
    <row r="1328" spans="1:8" x14ac:dyDescent="0.35">
      <c r="A1328" s="4"/>
      <c r="D1328" s="4"/>
      <c r="E1328" s="4"/>
      <c r="F1328" s="4"/>
      <c r="G1328" s="4"/>
      <c r="H1328" s="4"/>
    </row>
    <row r="1329" spans="1:8" x14ac:dyDescent="0.35">
      <c r="A1329" s="4"/>
      <c r="D1329" s="4"/>
      <c r="E1329" s="4"/>
      <c r="F1329" s="4"/>
      <c r="G1329" s="4"/>
      <c r="H1329" s="4"/>
    </row>
    <row r="1330" spans="1:8" x14ac:dyDescent="0.35">
      <c r="A1330" s="4"/>
      <c r="D1330" s="4"/>
      <c r="E1330" s="4"/>
      <c r="F1330" s="4"/>
      <c r="G1330" s="4"/>
      <c r="H1330" s="4"/>
    </row>
    <row r="1331" spans="1:8" x14ac:dyDescent="0.35">
      <c r="A1331" s="4"/>
      <c r="D1331" s="4"/>
      <c r="E1331" s="4"/>
      <c r="F1331" s="4"/>
      <c r="G1331" s="4"/>
      <c r="H1331" s="4"/>
    </row>
    <row r="1332" spans="1:8" x14ac:dyDescent="0.35">
      <c r="A1332" s="4"/>
      <c r="D1332" s="4"/>
      <c r="E1332" s="4"/>
      <c r="F1332" s="4"/>
      <c r="G1332" s="4"/>
      <c r="H1332" s="4"/>
    </row>
    <row r="1333" spans="1:8" x14ac:dyDescent="0.35">
      <c r="A1333" s="4"/>
      <c r="D1333" s="4"/>
      <c r="E1333" s="4"/>
      <c r="F1333" s="4"/>
      <c r="G1333" s="4"/>
      <c r="H1333" s="4"/>
    </row>
    <row r="1334" spans="1:8" x14ac:dyDescent="0.35">
      <c r="A1334" s="4"/>
      <c r="D1334" s="4"/>
      <c r="E1334" s="4"/>
      <c r="F1334" s="4"/>
      <c r="G1334" s="4"/>
      <c r="H1334" s="4"/>
    </row>
    <row r="1335" spans="1:8" x14ac:dyDescent="0.35">
      <c r="A1335" s="4"/>
      <c r="D1335" s="4"/>
      <c r="E1335" s="4"/>
      <c r="F1335" s="4"/>
      <c r="G1335" s="4"/>
      <c r="H1335" s="4"/>
    </row>
    <row r="1336" spans="1:8" x14ac:dyDescent="0.35">
      <c r="A1336" s="4"/>
      <c r="D1336" s="4"/>
      <c r="E1336" s="4"/>
      <c r="F1336" s="4"/>
      <c r="G1336" s="4"/>
      <c r="H1336" s="4"/>
    </row>
    <row r="1337" spans="1:8" x14ac:dyDescent="0.35">
      <c r="A1337" s="4"/>
      <c r="D1337" s="4"/>
      <c r="E1337" s="4"/>
      <c r="F1337" s="4"/>
      <c r="G1337" s="4"/>
      <c r="H1337" s="4"/>
    </row>
    <row r="1338" spans="1:8" x14ac:dyDescent="0.35">
      <c r="A1338" s="4"/>
      <c r="D1338" s="4"/>
      <c r="E1338" s="4"/>
      <c r="F1338" s="4"/>
      <c r="G1338" s="4"/>
      <c r="H1338" s="4"/>
    </row>
    <row r="1339" spans="1:8" x14ac:dyDescent="0.35">
      <c r="A1339" s="4"/>
      <c r="D1339" s="4"/>
      <c r="E1339" s="4"/>
      <c r="F1339" s="4"/>
      <c r="G1339" s="4"/>
      <c r="H1339" s="4"/>
    </row>
    <row r="1340" spans="1:8" x14ac:dyDescent="0.35">
      <c r="A1340" s="4"/>
      <c r="D1340" s="4"/>
      <c r="E1340" s="4"/>
      <c r="F1340" s="4"/>
      <c r="G1340" s="4"/>
      <c r="H1340" s="4"/>
    </row>
    <row r="1341" spans="1:8" x14ac:dyDescent="0.35">
      <c r="A1341" s="4"/>
      <c r="D1341" s="4"/>
      <c r="E1341" s="4"/>
      <c r="F1341" s="4"/>
      <c r="G1341" s="4"/>
      <c r="H1341" s="4"/>
    </row>
    <row r="1342" spans="1:8" x14ac:dyDescent="0.35">
      <c r="A1342" s="4"/>
      <c r="D1342" s="4"/>
      <c r="E1342" s="4"/>
      <c r="F1342" s="4"/>
      <c r="G1342" s="4"/>
      <c r="H1342" s="4"/>
    </row>
    <row r="1343" spans="1:8" x14ac:dyDescent="0.35">
      <c r="A1343" s="4"/>
      <c r="D1343" s="4"/>
      <c r="E1343" s="4"/>
      <c r="F1343" s="4"/>
      <c r="G1343" s="4"/>
      <c r="H1343" s="4"/>
    </row>
    <row r="1344" spans="1:8" x14ac:dyDescent="0.35">
      <c r="A1344" s="4"/>
      <c r="D1344" s="4"/>
      <c r="E1344" s="4"/>
      <c r="F1344" s="4"/>
      <c r="G1344" s="4"/>
      <c r="H1344" s="4"/>
    </row>
    <row r="1345" spans="1:8" x14ac:dyDescent="0.35">
      <c r="A1345" s="4"/>
      <c r="D1345" s="4"/>
      <c r="E1345" s="4"/>
      <c r="F1345" s="4"/>
      <c r="G1345" s="4"/>
      <c r="H1345" s="4"/>
    </row>
    <row r="1346" spans="1:8" x14ac:dyDescent="0.35">
      <c r="A1346" s="4"/>
      <c r="D1346" s="4"/>
      <c r="E1346" s="4"/>
      <c r="F1346" s="4"/>
      <c r="G1346" s="4"/>
      <c r="H1346" s="4"/>
    </row>
    <row r="1347" spans="1:8" x14ac:dyDescent="0.35">
      <c r="A1347" s="4"/>
      <c r="D1347" s="4"/>
      <c r="E1347" s="4"/>
      <c r="F1347" s="4"/>
      <c r="G1347" s="4"/>
      <c r="H1347" s="4"/>
    </row>
    <row r="1348" spans="1:8" x14ac:dyDescent="0.35">
      <c r="A1348" s="4"/>
      <c r="D1348" s="4"/>
      <c r="E1348" s="4"/>
      <c r="F1348" s="4"/>
      <c r="G1348" s="4"/>
      <c r="H1348" s="4"/>
    </row>
    <row r="1349" spans="1:8" x14ac:dyDescent="0.35">
      <c r="A1349" s="4"/>
      <c r="D1349" s="4"/>
      <c r="E1349" s="4"/>
      <c r="F1349" s="4"/>
      <c r="G1349" s="4"/>
      <c r="H1349" s="4"/>
    </row>
    <row r="1350" spans="1:8" x14ac:dyDescent="0.35">
      <c r="A1350" s="4"/>
      <c r="D1350" s="4"/>
      <c r="E1350" s="4"/>
      <c r="F1350" s="4"/>
      <c r="G1350" s="4"/>
      <c r="H1350" s="4"/>
    </row>
    <row r="1351" spans="1:8" x14ac:dyDescent="0.35">
      <c r="A1351" s="4"/>
      <c r="D1351" s="4"/>
      <c r="E1351" s="4"/>
      <c r="F1351" s="4"/>
      <c r="G1351" s="4"/>
      <c r="H1351" s="4"/>
    </row>
    <row r="1352" spans="1:8" x14ac:dyDescent="0.35">
      <c r="A1352" s="4"/>
      <c r="D1352" s="4"/>
      <c r="E1352" s="4"/>
      <c r="F1352" s="4"/>
      <c r="G1352" s="4"/>
      <c r="H1352" s="4"/>
    </row>
    <row r="1353" spans="1:8" x14ac:dyDescent="0.35">
      <c r="A1353" s="4"/>
      <c r="D1353" s="4"/>
      <c r="E1353" s="4"/>
      <c r="F1353" s="4"/>
      <c r="G1353" s="4"/>
      <c r="H1353" s="4"/>
    </row>
    <row r="1354" spans="1:8" x14ac:dyDescent="0.35">
      <c r="A1354" s="4"/>
      <c r="D1354" s="4"/>
      <c r="E1354" s="4"/>
      <c r="F1354" s="4"/>
      <c r="G1354" s="4"/>
      <c r="H1354" s="4"/>
    </row>
    <row r="1355" spans="1:8" x14ac:dyDescent="0.35">
      <c r="A1355" s="4"/>
      <c r="D1355" s="4"/>
      <c r="E1355" s="4"/>
      <c r="F1355" s="4"/>
      <c r="G1355" s="4"/>
      <c r="H1355" s="4"/>
    </row>
    <row r="1356" spans="1:8" x14ac:dyDescent="0.35">
      <c r="A1356" s="4"/>
      <c r="D1356" s="4"/>
      <c r="E1356" s="4"/>
      <c r="F1356" s="4"/>
      <c r="G1356" s="4"/>
      <c r="H1356" s="4"/>
    </row>
    <row r="1357" spans="1:8" x14ac:dyDescent="0.35">
      <c r="A1357" s="4"/>
      <c r="D1357" s="4"/>
      <c r="E1357" s="4"/>
      <c r="F1357" s="4"/>
      <c r="G1357" s="4"/>
      <c r="H1357" s="4"/>
    </row>
    <row r="1358" spans="1:8" x14ac:dyDescent="0.35">
      <c r="A1358" s="4"/>
      <c r="D1358" s="4"/>
      <c r="E1358" s="4"/>
      <c r="F1358" s="4"/>
      <c r="G1358" s="4"/>
      <c r="H1358" s="4"/>
    </row>
    <row r="1359" spans="1:8" x14ac:dyDescent="0.35">
      <c r="A1359" s="4"/>
      <c r="D1359" s="4"/>
      <c r="E1359" s="4"/>
      <c r="F1359" s="4"/>
      <c r="G1359" s="4"/>
      <c r="H1359" s="4"/>
    </row>
    <row r="1360" spans="1:8" x14ac:dyDescent="0.35">
      <c r="A1360" s="4"/>
      <c r="D1360" s="4"/>
      <c r="E1360" s="4"/>
      <c r="F1360" s="4"/>
      <c r="G1360" s="4"/>
      <c r="H1360" s="4"/>
    </row>
    <row r="1361" spans="1:8" x14ac:dyDescent="0.35">
      <c r="A1361" s="4"/>
      <c r="D1361" s="4"/>
      <c r="E1361" s="4"/>
      <c r="F1361" s="4"/>
      <c r="G1361" s="4"/>
      <c r="H1361" s="4"/>
    </row>
    <row r="1362" spans="1:8" x14ac:dyDescent="0.35">
      <c r="A1362" s="4"/>
      <c r="D1362" s="4"/>
      <c r="E1362" s="4"/>
      <c r="F1362" s="4"/>
      <c r="G1362" s="4"/>
      <c r="H1362" s="4"/>
    </row>
    <row r="1363" spans="1:8" x14ac:dyDescent="0.35">
      <c r="A1363" s="4"/>
      <c r="D1363" s="4"/>
      <c r="E1363" s="4"/>
      <c r="F1363" s="4"/>
      <c r="G1363" s="4"/>
      <c r="H1363" s="4"/>
    </row>
    <row r="1364" spans="1:8" x14ac:dyDescent="0.35">
      <c r="A1364" s="4"/>
      <c r="D1364" s="4"/>
      <c r="E1364" s="4"/>
      <c r="F1364" s="4"/>
      <c r="G1364" s="4"/>
      <c r="H1364" s="4"/>
    </row>
    <row r="1365" spans="1:8" x14ac:dyDescent="0.35">
      <c r="A1365" s="4"/>
      <c r="D1365" s="4"/>
      <c r="E1365" s="4"/>
      <c r="F1365" s="4"/>
      <c r="G1365" s="4"/>
      <c r="H1365" s="4"/>
    </row>
    <row r="1366" spans="1:8" x14ac:dyDescent="0.35">
      <c r="A1366" s="4"/>
      <c r="D1366" s="4"/>
      <c r="E1366" s="4"/>
      <c r="F1366" s="4"/>
      <c r="G1366" s="4"/>
      <c r="H1366" s="4"/>
    </row>
    <row r="1367" spans="1:8" x14ac:dyDescent="0.35">
      <c r="A1367" s="4"/>
      <c r="D1367" s="4"/>
      <c r="E1367" s="4"/>
      <c r="F1367" s="4"/>
      <c r="G1367" s="4"/>
      <c r="H1367" s="4"/>
    </row>
    <row r="1368" spans="1:8" x14ac:dyDescent="0.35">
      <c r="A1368" s="4"/>
      <c r="D1368" s="4"/>
      <c r="E1368" s="4"/>
      <c r="F1368" s="4"/>
      <c r="G1368" s="4"/>
      <c r="H1368" s="4"/>
    </row>
    <row r="1369" spans="1:8" x14ac:dyDescent="0.35">
      <c r="A1369" s="4"/>
      <c r="D1369" s="4"/>
      <c r="E1369" s="4"/>
      <c r="F1369" s="4"/>
      <c r="G1369" s="4"/>
      <c r="H1369" s="4"/>
    </row>
    <row r="1370" spans="1:8" x14ac:dyDescent="0.35">
      <c r="A1370" s="4"/>
      <c r="D1370" s="4"/>
      <c r="E1370" s="4"/>
      <c r="F1370" s="4"/>
      <c r="G1370" s="4"/>
      <c r="H1370" s="4"/>
    </row>
    <row r="1371" spans="1:8" x14ac:dyDescent="0.35">
      <c r="A1371" s="4"/>
      <c r="D1371" s="4"/>
      <c r="E1371" s="4"/>
      <c r="F1371" s="4"/>
      <c r="G1371" s="4"/>
      <c r="H1371" s="4"/>
    </row>
    <row r="1372" spans="1:8" x14ac:dyDescent="0.35">
      <c r="A1372" s="4"/>
      <c r="D1372" s="4"/>
      <c r="E1372" s="4"/>
      <c r="F1372" s="4"/>
      <c r="G1372" s="4"/>
      <c r="H1372" s="4"/>
    </row>
    <row r="1373" spans="1:8" x14ac:dyDescent="0.35">
      <c r="A1373" s="4"/>
      <c r="D1373" s="4"/>
      <c r="E1373" s="4"/>
      <c r="F1373" s="4"/>
      <c r="G1373" s="4"/>
      <c r="H1373" s="4"/>
    </row>
    <row r="1374" spans="1:8" x14ac:dyDescent="0.35">
      <c r="A1374" s="4"/>
      <c r="D1374" s="4"/>
      <c r="E1374" s="4"/>
      <c r="F1374" s="4"/>
      <c r="G1374" s="4"/>
      <c r="H1374" s="4"/>
    </row>
    <row r="1375" spans="1:8" x14ac:dyDescent="0.35">
      <c r="A1375" s="4"/>
      <c r="D1375" s="4"/>
      <c r="E1375" s="4"/>
      <c r="F1375" s="4"/>
      <c r="G1375" s="4"/>
      <c r="H1375" s="4"/>
    </row>
    <row r="1376" spans="1:8" x14ac:dyDescent="0.35">
      <c r="A1376" s="4"/>
      <c r="D1376" s="4"/>
      <c r="E1376" s="4"/>
      <c r="F1376" s="4"/>
      <c r="G1376" s="4"/>
      <c r="H1376" s="4"/>
    </row>
    <row r="1377" spans="1:8" x14ac:dyDescent="0.35">
      <c r="A1377" s="4"/>
      <c r="D1377" s="4"/>
      <c r="E1377" s="4"/>
      <c r="F1377" s="4"/>
      <c r="G1377" s="4"/>
      <c r="H1377" s="4"/>
    </row>
    <row r="1378" spans="1:8" x14ac:dyDescent="0.35">
      <c r="A1378" s="4"/>
      <c r="D1378" s="4"/>
      <c r="E1378" s="4"/>
      <c r="F1378" s="4"/>
      <c r="G1378" s="4"/>
      <c r="H1378" s="4"/>
    </row>
    <row r="1379" spans="1:8" x14ac:dyDescent="0.35">
      <c r="A1379" s="4"/>
      <c r="D1379" s="4"/>
      <c r="E1379" s="4"/>
      <c r="F1379" s="4"/>
      <c r="G1379" s="4"/>
      <c r="H1379" s="4"/>
    </row>
    <row r="1380" spans="1:8" x14ac:dyDescent="0.35">
      <c r="A1380" s="4"/>
      <c r="D1380" s="4"/>
      <c r="E1380" s="4"/>
      <c r="F1380" s="4"/>
      <c r="G1380" s="4"/>
      <c r="H1380" s="4"/>
    </row>
    <row r="1381" spans="1:8" x14ac:dyDescent="0.35">
      <c r="A1381" s="4"/>
      <c r="D1381" s="4"/>
      <c r="E1381" s="4"/>
      <c r="F1381" s="4"/>
      <c r="G1381" s="4"/>
      <c r="H1381" s="4"/>
    </row>
    <row r="1382" spans="1:8" x14ac:dyDescent="0.35">
      <c r="A1382" s="4"/>
      <c r="D1382" s="4"/>
      <c r="E1382" s="4"/>
      <c r="F1382" s="4"/>
      <c r="G1382" s="4"/>
      <c r="H1382" s="4"/>
    </row>
    <row r="1383" spans="1:8" x14ac:dyDescent="0.35">
      <c r="A1383" s="4"/>
      <c r="D1383" s="4"/>
      <c r="E1383" s="4"/>
      <c r="F1383" s="4"/>
      <c r="G1383" s="4"/>
      <c r="H1383" s="4"/>
    </row>
    <row r="1384" spans="1:8" x14ac:dyDescent="0.35">
      <c r="A1384" s="4"/>
      <c r="D1384" s="4"/>
      <c r="E1384" s="4"/>
      <c r="F1384" s="4"/>
      <c r="G1384" s="4"/>
      <c r="H1384" s="4"/>
    </row>
    <row r="1385" spans="1:8" x14ac:dyDescent="0.35">
      <c r="A1385" s="4"/>
      <c r="D1385" s="4"/>
      <c r="E1385" s="4"/>
      <c r="F1385" s="4"/>
      <c r="G1385" s="4"/>
      <c r="H1385" s="4"/>
    </row>
    <row r="1386" spans="1:8" x14ac:dyDescent="0.35">
      <c r="A1386" s="4"/>
      <c r="D1386" s="4"/>
      <c r="E1386" s="4"/>
      <c r="F1386" s="4"/>
      <c r="G1386" s="4"/>
      <c r="H1386" s="4"/>
    </row>
    <row r="1387" spans="1:8" x14ac:dyDescent="0.35">
      <c r="A1387" s="4"/>
      <c r="D1387" s="4"/>
      <c r="E1387" s="4"/>
      <c r="F1387" s="4"/>
      <c r="G1387" s="4"/>
      <c r="H1387" s="4"/>
    </row>
    <row r="1388" spans="1:8" x14ac:dyDescent="0.35">
      <c r="A1388" s="4"/>
      <c r="D1388" s="4"/>
      <c r="E1388" s="4"/>
      <c r="F1388" s="4"/>
      <c r="G1388" s="4"/>
      <c r="H1388" s="4"/>
    </row>
    <row r="1389" spans="1:8" x14ac:dyDescent="0.35">
      <c r="A1389" s="4"/>
      <c r="D1389" s="4"/>
      <c r="E1389" s="4"/>
      <c r="F1389" s="4"/>
      <c r="G1389" s="4"/>
      <c r="H1389" s="4"/>
    </row>
    <row r="1390" spans="1:8" x14ac:dyDescent="0.35">
      <c r="A1390" s="4"/>
      <c r="D1390" s="4"/>
      <c r="E1390" s="4"/>
      <c r="F1390" s="4"/>
      <c r="G1390" s="4"/>
      <c r="H1390" s="4"/>
    </row>
    <row r="1391" spans="1:8" x14ac:dyDescent="0.35">
      <c r="A1391" s="4"/>
      <c r="D1391" s="4"/>
      <c r="E1391" s="4"/>
      <c r="F1391" s="4"/>
      <c r="G1391" s="4"/>
      <c r="H1391" s="4"/>
    </row>
    <row r="1392" spans="1:8" x14ac:dyDescent="0.35">
      <c r="A1392" s="4"/>
      <c r="D1392" s="4"/>
      <c r="E1392" s="4"/>
      <c r="F1392" s="4"/>
      <c r="G1392" s="4"/>
      <c r="H1392" s="4"/>
    </row>
    <row r="1393" spans="1:8" x14ac:dyDescent="0.35">
      <c r="A1393" s="4"/>
      <c r="D1393" s="4"/>
      <c r="E1393" s="4"/>
      <c r="F1393" s="4"/>
      <c r="G1393" s="4"/>
      <c r="H1393" s="4"/>
    </row>
    <row r="1394" spans="1:8" x14ac:dyDescent="0.35">
      <c r="A1394" s="4"/>
      <c r="D1394" s="4"/>
      <c r="E1394" s="4"/>
      <c r="F1394" s="4"/>
      <c r="G1394" s="4"/>
      <c r="H1394" s="4"/>
    </row>
    <row r="1395" spans="1:8" x14ac:dyDescent="0.35">
      <c r="A1395" s="4"/>
      <c r="D1395" s="4"/>
      <c r="E1395" s="4"/>
      <c r="F1395" s="4"/>
      <c r="G1395" s="4"/>
      <c r="H1395" s="4"/>
    </row>
    <row r="1396" spans="1:8" x14ac:dyDescent="0.35">
      <c r="A1396" s="4"/>
      <c r="D1396" s="4"/>
      <c r="E1396" s="4"/>
      <c r="F1396" s="4"/>
      <c r="G1396" s="4"/>
      <c r="H1396" s="4"/>
    </row>
    <row r="1397" spans="1:8" x14ac:dyDescent="0.35">
      <c r="A1397" s="4"/>
      <c r="D1397" s="4"/>
      <c r="E1397" s="4"/>
      <c r="F1397" s="4"/>
      <c r="G1397" s="4"/>
      <c r="H1397" s="4"/>
    </row>
    <row r="1398" spans="1:8" x14ac:dyDescent="0.35">
      <c r="A1398" s="4"/>
      <c r="D1398" s="4"/>
      <c r="E1398" s="4"/>
      <c r="F1398" s="4"/>
      <c r="G1398" s="4"/>
      <c r="H1398" s="4"/>
    </row>
    <row r="1399" spans="1:8" x14ac:dyDescent="0.35">
      <c r="A1399" s="4"/>
      <c r="D1399" s="4"/>
      <c r="E1399" s="4"/>
      <c r="F1399" s="4"/>
      <c r="G1399" s="4"/>
      <c r="H1399" s="4"/>
    </row>
    <row r="1400" spans="1:8" x14ac:dyDescent="0.35">
      <c r="A1400" s="4"/>
      <c r="D1400" s="4"/>
      <c r="E1400" s="4"/>
      <c r="F1400" s="4"/>
      <c r="G1400" s="4"/>
      <c r="H1400" s="4"/>
    </row>
    <row r="1401" spans="1:8" x14ac:dyDescent="0.35">
      <c r="A1401" s="4"/>
      <c r="D1401" s="4"/>
      <c r="E1401" s="4"/>
      <c r="F1401" s="4"/>
      <c r="G1401" s="4"/>
      <c r="H1401" s="4"/>
    </row>
    <row r="1402" spans="1:8" x14ac:dyDescent="0.35">
      <c r="A1402" s="4"/>
      <c r="D1402" s="4"/>
      <c r="E1402" s="4"/>
      <c r="F1402" s="4"/>
      <c r="G1402" s="4"/>
      <c r="H1402" s="4"/>
    </row>
    <row r="1403" spans="1:8" x14ac:dyDescent="0.35">
      <c r="A1403" s="4"/>
      <c r="D1403" s="4"/>
      <c r="E1403" s="4"/>
      <c r="F1403" s="4"/>
      <c r="G1403" s="4"/>
      <c r="H1403" s="4"/>
    </row>
    <row r="1404" spans="1:8" x14ac:dyDescent="0.35">
      <c r="A1404" s="4"/>
      <c r="D1404" s="4"/>
      <c r="E1404" s="4"/>
      <c r="F1404" s="4"/>
      <c r="G1404" s="4"/>
      <c r="H1404" s="4"/>
    </row>
    <row r="1405" spans="1:8" x14ac:dyDescent="0.35">
      <c r="A1405" s="4"/>
      <c r="D1405" s="4"/>
      <c r="E1405" s="4"/>
      <c r="F1405" s="4"/>
      <c r="G1405" s="4"/>
      <c r="H1405" s="4"/>
    </row>
    <row r="1406" spans="1:8" x14ac:dyDescent="0.35">
      <c r="A1406" s="4"/>
      <c r="D1406" s="4"/>
      <c r="E1406" s="4"/>
      <c r="F1406" s="4"/>
      <c r="G1406" s="4"/>
      <c r="H1406" s="4"/>
    </row>
    <row r="1407" spans="1:8" x14ac:dyDescent="0.35">
      <c r="A1407" s="4"/>
      <c r="D1407" s="4"/>
      <c r="E1407" s="4"/>
      <c r="F1407" s="4"/>
      <c r="G1407" s="4"/>
      <c r="H1407" s="4"/>
    </row>
    <row r="1408" spans="1:8" x14ac:dyDescent="0.35">
      <c r="A1408" s="4"/>
      <c r="D1408" s="4"/>
      <c r="E1408" s="4"/>
      <c r="F1408" s="4"/>
      <c r="G1408" s="4"/>
      <c r="H1408" s="4"/>
    </row>
    <row r="1409" spans="1:8" x14ac:dyDescent="0.35">
      <c r="A1409" s="4"/>
      <c r="D1409" s="4"/>
      <c r="E1409" s="4"/>
      <c r="F1409" s="4"/>
      <c r="G1409" s="4"/>
      <c r="H1409" s="4"/>
    </row>
    <row r="1410" spans="1:8" x14ac:dyDescent="0.35">
      <c r="A1410" s="4"/>
      <c r="D1410" s="4"/>
      <c r="E1410" s="4"/>
      <c r="F1410" s="4"/>
      <c r="G1410" s="4"/>
      <c r="H1410" s="4"/>
    </row>
    <row r="1411" spans="1:8" x14ac:dyDescent="0.35">
      <c r="A1411" s="4"/>
      <c r="D1411" s="4"/>
      <c r="E1411" s="4"/>
      <c r="F1411" s="4"/>
      <c r="G1411" s="4"/>
      <c r="H1411" s="4"/>
    </row>
    <row r="1412" spans="1:8" x14ac:dyDescent="0.35">
      <c r="A1412" s="4"/>
      <c r="D1412" s="4"/>
      <c r="E1412" s="4"/>
      <c r="F1412" s="4"/>
      <c r="G1412" s="4"/>
      <c r="H1412" s="4"/>
    </row>
    <row r="1413" spans="1:8" x14ac:dyDescent="0.35">
      <c r="A1413" s="4"/>
      <c r="D1413" s="4"/>
      <c r="E1413" s="4"/>
      <c r="F1413" s="4"/>
      <c r="G1413" s="4"/>
      <c r="H1413" s="4"/>
    </row>
    <row r="1414" spans="1:8" x14ac:dyDescent="0.35">
      <c r="A1414" s="4"/>
      <c r="D1414" s="4"/>
      <c r="E1414" s="4"/>
      <c r="F1414" s="4"/>
      <c r="G1414" s="4"/>
      <c r="H1414" s="4"/>
    </row>
    <row r="1415" spans="1:8" x14ac:dyDescent="0.35">
      <c r="A1415" s="4"/>
      <c r="D1415" s="4"/>
      <c r="E1415" s="4"/>
      <c r="F1415" s="4"/>
      <c r="G1415" s="4"/>
      <c r="H1415" s="4"/>
    </row>
    <row r="1416" spans="1:8" x14ac:dyDescent="0.35">
      <c r="A1416" s="4"/>
      <c r="D1416" s="4"/>
      <c r="E1416" s="4"/>
      <c r="F1416" s="4"/>
      <c r="G1416" s="4"/>
      <c r="H1416" s="4"/>
    </row>
    <row r="1417" spans="1:8" x14ac:dyDescent="0.35">
      <c r="A1417" s="4"/>
      <c r="D1417" s="4"/>
      <c r="E1417" s="4"/>
      <c r="F1417" s="4"/>
      <c r="G1417" s="4"/>
      <c r="H1417" s="4"/>
    </row>
    <row r="1418" spans="1:8" x14ac:dyDescent="0.35">
      <c r="A1418" s="4"/>
      <c r="D1418" s="4"/>
      <c r="E1418" s="4"/>
      <c r="F1418" s="4"/>
      <c r="G1418" s="4"/>
      <c r="H1418" s="4"/>
    </row>
    <row r="1419" spans="1:8" x14ac:dyDescent="0.35">
      <c r="A1419" s="4"/>
      <c r="D1419" s="4"/>
      <c r="E1419" s="4"/>
      <c r="F1419" s="4"/>
      <c r="G1419" s="4"/>
      <c r="H1419" s="4"/>
    </row>
    <row r="1420" spans="1:8" x14ac:dyDescent="0.35">
      <c r="A1420" s="4"/>
      <c r="D1420" s="4"/>
      <c r="E1420" s="4"/>
      <c r="F1420" s="4"/>
      <c r="G1420" s="4"/>
      <c r="H1420" s="4"/>
    </row>
    <row r="1421" spans="1:8" x14ac:dyDescent="0.35">
      <c r="A1421" s="4"/>
      <c r="D1421" s="4"/>
      <c r="E1421" s="4"/>
      <c r="F1421" s="4"/>
      <c r="G1421" s="4"/>
      <c r="H1421" s="4"/>
    </row>
    <row r="1422" spans="1:8" x14ac:dyDescent="0.35">
      <c r="A1422" s="4"/>
      <c r="D1422" s="4"/>
      <c r="E1422" s="4"/>
      <c r="F1422" s="4"/>
      <c r="G1422" s="4"/>
      <c r="H1422" s="4"/>
    </row>
    <row r="1423" spans="1:8" x14ac:dyDescent="0.35">
      <c r="A1423" s="4"/>
      <c r="D1423" s="4"/>
      <c r="E1423" s="4"/>
      <c r="F1423" s="4"/>
      <c r="G1423" s="4"/>
      <c r="H1423" s="4"/>
    </row>
    <row r="1424" spans="1:8" x14ac:dyDescent="0.35">
      <c r="A1424" s="4"/>
      <c r="D1424" s="4"/>
      <c r="E1424" s="4"/>
      <c r="F1424" s="4"/>
      <c r="G1424" s="4"/>
      <c r="H1424" s="4"/>
    </row>
    <row r="1425" spans="1:8" x14ac:dyDescent="0.35">
      <c r="A1425" s="4"/>
      <c r="D1425" s="4"/>
      <c r="E1425" s="4"/>
      <c r="F1425" s="4"/>
      <c r="G1425" s="4"/>
      <c r="H1425" s="4"/>
    </row>
    <row r="1426" spans="1:8" x14ac:dyDescent="0.35">
      <c r="A1426" s="4"/>
      <c r="D1426" s="4"/>
      <c r="E1426" s="4"/>
      <c r="F1426" s="4"/>
      <c r="G1426" s="4"/>
      <c r="H1426" s="4"/>
    </row>
    <row r="1427" spans="1:8" x14ac:dyDescent="0.35">
      <c r="A1427" s="4"/>
      <c r="D1427" s="4"/>
      <c r="E1427" s="4"/>
      <c r="F1427" s="4"/>
      <c r="G1427" s="4"/>
      <c r="H1427" s="4"/>
    </row>
    <row r="1428" spans="1:8" x14ac:dyDescent="0.35">
      <c r="A1428" s="4"/>
      <c r="D1428" s="4"/>
      <c r="E1428" s="4"/>
      <c r="F1428" s="4"/>
      <c r="G1428" s="4"/>
      <c r="H1428" s="4"/>
    </row>
    <row r="1429" spans="1:8" x14ac:dyDescent="0.35">
      <c r="A1429" s="4"/>
      <c r="D1429" s="4"/>
      <c r="E1429" s="4"/>
      <c r="F1429" s="4"/>
      <c r="G1429" s="4"/>
      <c r="H1429" s="4"/>
    </row>
    <row r="1430" spans="1:8" x14ac:dyDescent="0.35">
      <c r="A1430" s="4"/>
      <c r="D1430" s="4"/>
      <c r="E1430" s="4"/>
      <c r="F1430" s="4"/>
      <c r="G1430" s="4"/>
      <c r="H1430" s="4"/>
    </row>
    <row r="1431" spans="1:8" x14ac:dyDescent="0.35">
      <c r="A1431" s="4"/>
      <c r="D1431" s="4"/>
      <c r="E1431" s="4"/>
      <c r="F1431" s="4"/>
      <c r="G1431" s="4"/>
      <c r="H1431" s="4"/>
    </row>
    <row r="1432" spans="1:8" x14ac:dyDescent="0.35">
      <c r="A1432" s="4"/>
      <c r="D1432" s="4"/>
      <c r="E1432" s="4"/>
      <c r="F1432" s="4"/>
      <c r="G1432" s="4"/>
      <c r="H1432" s="4"/>
    </row>
    <row r="1433" spans="1:8" x14ac:dyDescent="0.35">
      <c r="A1433" s="4"/>
      <c r="D1433" s="4"/>
      <c r="E1433" s="4"/>
      <c r="F1433" s="4"/>
      <c r="G1433" s="4"/>
      <c r="H1433" s="4"/>
    </row>
    <row r="1434" spans="1:8" x14ac:dyDescent="0.35">
      <c r="A1434" s="4"/>
      <c r="D1434" s="4"/>
      <c r="E1434" s="4"/>
      <c r="F1434" s="4"/>
      <c r="G1434" s="4"/>
      <c r="H1434" s="4"/>
    </row>
    <row r="1435" spans="1:8" x14ac:dyDescent="0.35">
      <c r="A1435" s="4"/>
      <c r="D1435" s="4"/>
      <c r="E1435" s="4"/>
      <c r="F1435" s="4"/>
      <c r="G1435" s="4"/>
      <c r="H1435" s="4"/>
    </row>
    <row r="1436" spans="1:8" x14ac:dyDescent="0.35">
      <c r="A1436" s="4"/>
      <c r="D1436" s="4"/>
      <c r="E1436" s="4"/>
      <c r="F1436" s="4"/>
      <c r="G1436" s="4"/>
      <c r="H1436" s="4"/>
    </row>
    <row r="1437" spans="1:8" x14ac:dyDescent="0.35">
      <c r="A1437" s="4"/>
      <c r="D1437" s="4"/>
      <c r="E1437" s="4"/>
      <c r="F1437" s="4"/>
      <c r="G1437" s="4"/>
      <c r="H1437" s="4"/>
    </row>
    <row r="1438" spans="1:8" x14ac:dyDescent="0.35">
      <c r="A1438" s="4"/>
      <c r="D1438" s="4"/>
      <c r="E1438" s="4"/>
      <c r="F1438" s="4"/>
      <c r="G1438" s="4"/>
      <c r="H1438" s="4"/>
    </row>
    <row r="1439" spans="1:8" x14ac:dyDescent="0.35">
      <c r="A1439" s="4"/>
      <c r="D1439" s="4"/>
      <c r="E1439" s="4"/>
      <c r="F1439" s="4"/>
      <c r="G1439" s="4"/>
      <c r="H1439" s="4"/>
    </row>
    <row r="1440" spans="1:8" x14ac:dyDescent="0.35">
      <c r="A1440" s="4"/>
      <c r="D1440" s="4"/>
      <c r="E1440" s="4"/>
      <c r="F1440" s="4"/>
      <c r="G1440" s="4"/>
      <c r="H1440" s="4"/>
    </row>
    <row r="1441" spans="1:8" x14ac:dyDescent="0.35">
      <c r="A1441" s="4"/>
      <c r="D1441" s="4"/>
      <c r="E1441" s="4"/>
      <c r="F1441" s="4"/>
      <c r="G1441" s="4"/>
      <c r="H1441" s="4"/>
    </row>
    <row r="1442" spans="1:8" x14ac:dyDescent="0.35">
      <c r="A1442" s="4"/>
      <c r="D1442" s="4"/>
      <c r="E1442" s="4"/>
      <c r="F1442" s="4"/>
      <c r="G1442" s="4"/>
      <c r="H1442" s="4"/>
    </row>
    <row r="1443" spans="1:8" x14ac:dyDescent="0.35">
      <c r="A1443" s="4"/>
      <c r="D1443" s="4"/>
      <c r="E1443" s="4"/>
      <c r="F1443" s="4"/>
      <c r="G1443" s="4"/>
      <c r="H1443" s="4"/>
    </row>
    <row r="1444" spans="1:8" x14ac:dyDescent="0.35">
      <c r="A1444" s="4"/>
      <c r="D1444" s="4"/>
      <c r="E1444" s="4"/>
      <c r="F1444" s="4"/>
      <c r="G1444" s="4"/>
      <c r="H1444" s="4"/>
    </row>
    <row r="1445" spans="1:8" x14ac:dyDescent="0.35">
      <c r="A1445" s="4"/>
      <c r="D1445" s="4"/>
      <c r="E1445" s="4"/>
      <c r="F1445" s="4"/>
      <c r="G1445" s="4"/>
      <c r="H1445" s="4"/>
    </row>
    <row r="1446" spans="1:8" x14ac:dyDescent="0.35">
      <c r="A1446" s="4"/>
      <c r="D1446" s="4"/>
      <c r="E1446" s="4"/>
      <c r="F1446" s="4"/>
      <c r="G1446" s="4"/>
      <c r="H1446" s="4"/>
    </row>
    <row r="1447" spans="1:8" x14ac:dyDescent="0.35">
      <c r="A1447" s="4"/>
      <c r="D1447" s="4"/>
      <c r="E1447" s="4"/>
      <c r="F1447" s="4"/>
      <c r="G1447" s="4"/>
      <c r="H1447" s="4"/>
    </row>
    <row r="1448" spans="1:8" x14ac:dyDescent="0.35">
      <c r="A1448" s="4"/>
      <c r="D1448" s="4"/>
      <c r="E1448" s="4"/>
      <c r="F1448" s="4"/>
      <c r="G1448" s="4"/>
      <c r="H1448" s="4"/>
    </row>
    <row r="1449" spans="1:8" x14ac:dyDescent="0.35">
      <c r="A1449" s="4"/>
      <c r="D1449" s="4"/>
      <c r="E1449" s="4"/>
      <c r="F1449" s="4"/>
      <c r="G1449" s="4"/>
      <c r="H1449" s="4"/>
    </row>
    <row r="1450" spans="1:8" x14ac:dyDescent="0.35">
      <c r="A1450" s="4"/>
      <c r="D1450" s="4"/>
      <c r="E1450" s="4"/>
      <c r="F1450" s="4"/>
      <c r="G1450" s="4"/>
      <c r="H1450" s="4"/>
    </row>
    <row r="1451" spans="1:8" x14ac:dyDescent="0.35">
      <c r="A1451" s="4"/>
      <c r="D1451" s="4"/>
      <c r="E1451" s="4"/>
      <c r="F1451" s="4"/>
      <c r="G1451" s="4"/>
      <c r="H1451" s="4"/>
    </row>
    <row r="1452" spans="1:8" x14ac:dyDescent="0.35">
      <c r="A1452" s="4"/>
      <c r="D1452" s="4"/>
      <c r="E1452" s="4"/>
      <c r="F1452" s="4"/>
      <c r="G1452" s="4"/>
      <c r="H1452" s="4"/>
    </row>
    <row r="1453" spans="1:8" x14ac:dyDescent="0.35">
      <c r="A1453" s="4"/>
      <c r="D1453" s="4"/>
      <c r="E1453" s="4"/>
      <c r="F1453" s="4"/>
      <c r="G1453" s="4"/>
      <c r="H1453" s="4"/>
    </row>
    <row r="1454" spans="1:8" x14ac:dyDescent="0.35">
      <c r="A1454" s="4"/>
      <c r="D1454" s="4"/>
      <c r="E1454" s="4"/>
      <c r="F1454" s="4"/>
      <c r="G1454" s="4"/>
      <c r="H1454" s="4"/>
    </row>
    <row r="1455" spans="1:8" x14ac:dyDescent="0.35">
      <c r="A1455" s="4"/>
      <c r="D1455" s="4"/>
      <c r="E1455" s="4"/>
      <c r="F1455" s="4"/>
      <c r="G1455" s="4"/>
      <c r="H1455" s="4"/>
    </row>
    <row r="1456" spans="1:8" x14ac:dyDescent="0.35">
      <c r="A1456" s="4"/>
      <c r="D1456" s="4"/>
      <c r="E1456" s="4"/>
      <c r="F1456" s="4"/>
      <c r="G1456" s="4"/>
      <c r="H1456" s="4"/>
    </row>
    <row r="1457" spans="1:8" x14ac:dyDescent="0.35">
      <c r="A1457" s="4"/>
      <c r="D1457" s="4"/>
      <c r="E1457" s="4"/>
      <c r="F1457" s="4"/>
      <c r="G1457" s="4"/>
      <c r="H1457" s="4"/>
    </row>
    <row r="1458" spans="1:8" x14ac:dyDescent="0.35">
      <c r="A1458" s="4"/>
      <c r="D1458" s="4"/>
      <c r="E1458" s="4"/>
      <c r="F1458" s="4"/>
      <c r="G1458" s="4"/>
      <c r="H1458" s="4"/>
    </row>
    <row r="1459" spans="1:8" x14ac:dyDescent="0.35">
      <c r="A1459" s="4"/>
      <c r="D1459" s="4"/>
      <c r="E1459" s="4"/>
      <c r="F1459" s="4"/>
      <c r="G1459" s="4"/>
      <c r="H1459" s="4"/>
    </row>
    <row r="1460" spans="1:8" x14ac:dyDescent="0.35">
      <c r="A1460" s="4"/>
      <c r="D1460" s="4"/>
      <c r="E1460" s="4"/>
      <c r="F1460" s="4"/>
      <c r="G1460" s="4"/>
      <c r="H1460" s="4"/>
    </row>
    <row r="1461" spans="1:8" x14ac:dyDescent="0.35">
      <c r="A1461" s="4"/>
      <c r="D1461" s="4"/>
      <c r="E1461" s="4"/>
      <c r="F1461" s="4"/>
      <c r="G1461" s="4"/>
      <c r="H1461" s="4"/>
    </row>
    <row r="1462" spans="1:8" x14ac:dyDescent="0.35">
      <c r="A1462" s="4"/>
      <c r="D1462" s="4"/>
      <c r="E1462" s="4"/>
      <c r="F1462" s="4"/>
      <c r="G1462" s="4"/>
      <c r="H1462" s="4"/>
    </row>
    <row r="1463" spans="1:8" x14ac:dyDescent="0.35">
      <c r="A1463" s="4"/>
      <c r="D1463" s="4"/>
      <c r="E1463" s="4"/>
      <c r="F1463" s="4"/>
      <c r="G1463" s="4"/>
      <c r="H1463" s="4"/>
    </row>
    <row r="1464" spans="1:8" x14ac:dyDescent="0.35">
      <c r="A1464" s="4"/>
      <c r="D1464" s="4"/>
      <c r="E1464" s="4"/>
      <c r="F1464" s="4"/>
      <c r="G1464" s="4"/>
      <c r="H1464" s="4"/>
    </row>
    <row r="1465" spans="1:8" x14ac:dyDescent="0.35">
      <c r="A1465" s="4"/>
      <c r="D1465" s="4"/>
      <c r="E1465" s="4"/>
      <c r="F1465" s="4"/>
      <c r="G1465" s="4"/>
      <c r="H1465" s="4"/>
    </row>
    <row r="1466" spans="1:8" x14ac:dyDescent="0.35">
      <c r="A1466" s="4"/>
      <c r="D1466" s="4"/>
      <c r="E1466" s="4"/>
      <c r="F1466" s="4"/>
      <c r="G1466" s="4"/>
      <c r="H1466" s="4"/>
    </row>
    <row r="1467" spans="1:8" x14ac:dyDescent="0.35">
      <c r="A1467" s="4"/>
      <c r="D1467" s="4"/>
      <c r="E1467" s="4"/>
      <c r="F1467" s="4"/>
      <c r="G1467" s="4"/>
      <c r="H1467" s="4"/>
    </row>
    <row r="1468" spans="1:8" x14ac:dyDescent="0.35">
      <c r="A1468" s="4"/>
      <c r="D1468" s="4"/>
      <c r="E1468" s="4"/>
      <c r="F1468" s="4"/>
      <c r="G1468" s="4"/>
      <c r="H1468" s="4"/>
    </row>
    <row r="1469" spans="1:8" x14ac:dyDescent="0.35">
      <c r="A1469" s="4"/>
      <c r="D1469" s="4"/>
      <c r="E1469" s="4"/>
      <c r="F1469" s="4"/>
      <c r="G1469" s="4"/>
      <c r="H1469" s="4"/>
    </row>
    <row r="1470" spans="1:8" x14ac:dyDescent="0.35">
      <c r="A1470" s="4"/>
      <c r="D1470" s="4"/>
      <c r="E1470" s="4"/>
      <c r="F1470" s="4"/>
      <c r="G1470" s="4"/>
      <c r="H1470" s="4"/>
    </row>
    <row r="1471" spans="1:8" x14ac:dyDescent="0.35">
      <c r="A1471" s="4"/>
      <c r="D1471" s="4"/>
      <c r="E1471" s="4"/>
      <c r="F1471" s="4"/>
      <c r="G1471" s="4"/>
      <c r="H1471" s="4"/>
    </row>
    <row r="1472" spans="1:8" x14ac:dyDescent="0.35">
      <c r="A1472" s="4"/>
      <c r="D1472" s="4"/>
      <c r="E1472" s="4"/>
      <c r="F1472" s="4"/>
      <c r="G1472" s="4"/>
      <c r="H1472" s="4"/>
    </row>
    <row r="1473" spans="1:8" x14ac:dyDescent="0.35">
      <c r="A1473" s="4"/>
      <c r="D1473" s="4"/>
      <c r="E1473" s="4"/>
      <c r="F1473" s="4"/>
      <c r="G1473" s="4"/>
      <c r="H1473" s="4"/>
    </row>
    <row r="1474" spans="1:8" x14ac:dyDescent="0.35">
      <c r="A1474" s="4"/>
      <c r="D1474" s="4"/>
      <c r="E1474" s="4"/>
      <c r="F1474" s="4"/>
      <c r="G1474" s="4"/>
      <c r="H1474" s="4"/>
    </row>
    <row r="1475" spans="1:8" x14ac:dyDescent="0.35">
      <c r="A1475" s="4"/>
      <c r="D1475" s="4"/>
      <c r="E1475" s="4"/>
      <c r="F1475" s="4"/>
      <c r="G1475" s="4"/>
      <c r="H1475" s="4"/>
    </row>
    <row r="1476" spans="1:8" x14ac:dyDescent="0.35">
      <c r="A1476" s="4"/>
      <c r="D1476" s="4"/>
      <c r="E1476" s="4"/>
      <c r="F1476" s="4"/>
      <c r="G1476" s="4"/>
      <c r="H1476" s="4"/>
    </row>
    <row r="1477" spans="1:8" x14ac:dyDescent="0.35">
      <c r="A1477" s="4"/>
      <c r="D1477" s="4"/>
      <c r="E1477" s="4"/>
      <c r="F1477" s="4"/>
      <c r="G1477" s="4"/>
      <c r="H1477" s="4"/>
    </row>
    <row r="1478" spans="1:8" x14ac:dyDescent="0.35">
      <c r="A1478" s="4"/>
      <c r="D1478" s="4"/>
      <c r="E1478" s="4"/>
      <c r="F1478" s="4"/>
      <c r="G1478" s="4"/>
      <c r="H1478" s="4"/>
    </row>
    <row r="1479" spans="1:8" x14ac:dyDescent="0.35">
      <c r="A1479" s="4"/>
      <c r="D1479" s="4"/>
      <c r="E1479" s="4"/>
      <c r="F1479" s="4"/>
      <c r="G1479" s="4"/>
      <c r="H1479" s="4"/>
    </row>
    <row r="1480" spans="1:8" x14ac:dyDescent="0.35">
      <c r="A1480" s="4"/>
      <c r="D1480" s="4"/>
      <c r="E1480" s="4"/>
      <c r="F1480" s="4"/>
      <c r="G1480" s="4"/>
      <c r="H1480" s="4"/>
    </row>
    <row r="1481" spans="1:8" x14ac:dyDescent="0.35">
      <c r="A1481" s="4"/>
      <c r="D1481" s="4"/>
      <c r="E1481" s="4"/>
      <c r="F1481" s="4"/>
      <c r="G1481" s="4"/>
      <c r="H1481" s="4"/>
    </row>
    <row r="1482" spans="1:8" x14ac:dyDescent="0.35">
      <c r="A1482" s="4"/>
      <c r="D1482" s="4"/>
      <c r="E1482" s="4"/>
      <c r="F1482" s="4"/>
      <c r="G1482" s="4"/>
      <c r="H1482" s="4"/>
    </row>
    <row r="1483" spans="1:8" x14ac:dyDescent="0.35">
      <c r="A1483" s="4"/>
      <c r="D1483" s="4"/>
      <c r="E1483" s="4"/>
      <c r="F1483" s="4"/>
      <c r="G1483" s="4"/>
      <c r="H1483" s="4"/>
    </row>
    <row r="1484" spans="1:8" x14ac:dyDescent="0.35">
      <c r="A1484" s="4"/>
      <c r="D1484" s="4"/>
      <c r="E1484" s="4"/>
      <c r="F1484" s="4"/>
      <c r="G1484" s="4"/>
      <c r="H1484" s="4"/>
    </row>
    <row r="1485" spans="1:8" x14ac:dyDescent="0.35">
      <c r="A1485" s="4"/>
      <c r="D1485" s="4"/>
      <c r="E1485" s="4"/>
      <c r="F1485" s="4"/>
      <c r="G1485" s="4"/>
      <c r="H1485" s="4"/>
    </row>
    <row r="1486" spans="1:8" x14ac:dyDescent="0.35">
      <c r="A1486" s="4"/>
      <c r="D1486" s="4"/>
      <c r="E1486" s="4"/>
      <c r="F1486" s="4"/>
      <c r="G1486" s="4"/>
      <c r="H1486" s="4"/>
    </row>
    <row r="1487" spans="1:8" x14ac:dyDescent="0.35">
      <c r="A1487" s="4"/>
      <c r="D1487" s="4"/>
      <c r="E1487" s="4"/>
      <c r="F1487" s="4"/>
      <c r="G1487" s="4"/>
      <c r="H1487" s="4"/>
    </row>
    <row r="1488" spans="1:8" x14ac:dyDescent="0.35">
      <c r="A1488" s="4"/>
      <c r="D1488" s="4"/>
      <c r="E1488" s="4"/>
      <c r="F1488" s="4"/>
      <c r="G1488" s="4"/>
      <c r="H1488" s="4"/>
    </row>
    <row r="1489" spans="1:8" x14ac:dyDescent="0.35">
      <c r="A1489" s="4"/>
      <c r="D1489" s="4"/>
      <c r="E1489" s="4"/>
      <c r="F1489" s="4"/>
      <c r="G1489" s="4"/>
      <c r="H1489" s="4"/>
    </row>
    <row r="1490" spans="1:8" x14ac:dyDescent="0.35">
      <c r="A1490" s="4"/>
      <c r="D1490" s="4"/>
      <c r="E1490" s="4"/>
      <c r="F1490" s="4"/>
      <c r="G1490" s="4"/>
      <c r="H1490" s="4"/>
    </row>
    <row r="1491" spans="1:8" x14ac:dyDescent="0.35">
      <c r="A1491" s="4"/>
      <c r="D1491" s="4"/>
      <c r="E1491" s="4"/>
      <c r="F1491" s="4"/>
      <c r="G1491" s="4"/>
      <c r="H1491" s="4"/>
    </row>
    <row r="1492" spans="1:8" x14ac:dyDescent="0.35">
      <c r="A1492" s="4"/>
      <c r="D1492" s="4"/>
      <c r="E1492" s="4"/>
      <c r="F1492" s="4"/>
      <c r="G1492" s="4"/>
      <c r="H1492" s="4"/>
    </row>
    <row r="1493" spans="1:8" x14ac:dyDescent="0.35">
      <c r="A1493" s="4"/>
      <c r="D1493" s="4"/>
      <c r="E1493" s="4"/>
      <c r="F1493" s="4"/>
      <c r="G1493" s="4"/>
      <c r="H1493" s="4"/>
    </row>
    <row r="1494" spans="1:8" x14ac:dyDescent="0.35">
      <c r="A1494" s="4"/>
      <c r="D1494" s="4"/>
      <c r="E1494" s="4"/>
      <c r="F1494" s="4"/>
      <c r="G1494" s="4"/>
      <c r="H1494" s="4"/>
    </row>
    <row r="1495" spans="1:8" x14ac:dyDescent="0.35">
      <c r="A1495" s="4"/>
      <c r="D1495" s="4"/>
      <c r="E1495" s="4"/>
      <c r="F1495" s="4"/>
      <c r="G1495" s="4"/>
      <c r="H1495" s="4"/>
    </row>
    <row r="1496" spans="1:8" x14ac:dyDescent="0.35">
      <c r="A1496" s="4"/>
      <c r="D1496" s="4"/>
      <c r="E1496" s="4"/>
      <c r="F1496" s="4"/>
      <c r="G1496" s="4"/>
      <c r="H1496" s="4"/>
    </row>
    <row r="1497" spans="1:8" x14ac:dyDescent="0.35">
      <c r="A1497" s="4"/>
      <c r="D1497" s="4"/>
      <c r="E1497" s="4"/>
      <c r="F1497" s="4"/>
      <c r="G1497" s="4"/>
      <c r="H1497" s="4"/>
    </row>
    <row r="1498" spans="1:8" x14ac:dyDescent="0.35">
      <c r="A1498" s="4"/>
      <c r="D1498" s="4"/>
      <c r="E1498" s="4"/>
      <c r="F1498" s="4"/>
      <c r="G1498" s="4"/>
      <c r="H1498" s="4"/>
    </row>
    <row r="1499" spans="1:8" x14ac:dyDescent="0.35">
      <c r="A1499" s="4"/>
      <c r="D1499" s="4"/>
      <c r="E1499" s="4"/>
      <c r="F1499" s="4"/>
      <c r="G1499" s="4"/>
      <c r="H1499" s="4"/>
    </row>
    <row r="1500" spans="1:8" x14ac:dyDescent="0.35">
      <c r="A1500" s="4"/>
      <c r="D1500" s="4"/>
      <c r="E1500" s="4"/>
      <c r="F1500" s="4"/>
      <c r="G1500" s="4"/>
      <c r="H1500" s="4"/>
    </row>
    <row r="1501" spans="1:8" x14ac:dyDescent="0.35">
      <c r="A1501" s="4"/>
      <c r="D1501" s="4"/>
      <c r="E1501" s="4"/>
      <c r="F1501" s="4"/>
      <c r="G1501" s="4"/>
      <c r="H1501" s="4"/>
    </row>
    <row r="1502" spans="1:8" x14ac:dyDescent="0.35">
      <c r="A1502" s="4"/>
      <c r="D1502" s="4"/>
      <c r="E1502" s="4"/>
      <c r="F1502" s="4"/>
      <c r="G1502" s="4"/>
      <c r="H1502" s="4"/>
    </row>
    <row r="1503" spans="1:8" x14ac:dyDescent="0.35">
      <c r="A1503" s="4"/>
      <c r="D1503" s="4"/>
      <c r="E1503" s="4"/>
      <c r="F1503" s="4"/>
      <c r="G1503" s="4"/>
      <c r="H1503" s="4"/>
    </row>
    <row r="1504" spans="1:8" x14ac:dyDescent="0.35">
      <c r="A1504" s="4"/>
      <c r="D1504" s="4"/>
      <c r="E1504" s="4"/>
      <c r="F1504" s="4"/>
      <c r="G1504" s="4"/>
      <c r="H1504" s="4"/>
    </row>
    <row r="1505" spans="1:8" x14ac:dyDescent="0.35">
      <c r="A1505" s="4"/>
      <c r="D1505" s="4"/>
      <c r="E1505" s="4"/>
      <c r="F1505" s="4"/>
      <c r="G1505" s="4"/>
      <c r="H1505" s="4"/>
    </row>
    <row r="1506" spans="1:8" x14ac:dyDescent="0.35">
      <c r="A1506" s="4"/>
      <c r="D1506" s="4"/>
      <c r="E1506" s="4"/>
      <c r="F1506" s="4"/>
      <c r="G1506" s="4"/>
      <c r="H1506" s="4"/>
    </row>
    <row r="1507" spans="1:8" x14ac:dyDescent="0.35">
      <c r="A1507" s="4"/>
      <c r="D1507" s="4"/>
      <c r="E1507" s="4"/>
      <c r="F1507" s="4"/>
      <c r="G1507" s="4"/>
      <c r="H1507" s="4"/>
    </row>
    <row r="1508" spans="1:8" x14ac:dyDescent="0.35">
      <c r="A1508" s="4"/>
      <c r="D1508" s="4"/>
      <c r="E1508" s="4"/>
      <c r="F1508" s="4"/>
      <c r="G1508" s="4"/>
      <c r="H1508" s="4"/>
    </row>
    <row r="1509" spans="1:8" x14ac:dyDescent="0.35">
      <c r="A1509" s="4"/>
      <c r="D1509" s="4"/>
      <c r="E1509" s="4"/>
      <c r="F1509" s="4"/>
      <c r="G1509" s="4"/>
      <c r="H1509" s="4"/>
    </row>
    <row r="1510" spans="1:8" x14ac:dyDescent="0.35">
      <c r="A1510" s="4"/>
      <c r="D1510" s="4"/>
      <c r="E1510" s="4"/>
      <c r="F1510" s="4"/>
      <c r="G1510" s="4"/>
      <c r="H1510" s="4"/>
    </row>
    <row r="1511" spans="1:8" x14ac:dyDescent="0.35">
      <c r="A1511" s="4"/>
      <c r="D1511" s="4"/>
      <c r="E1511" s="4"/>
      <c r="F1511" s="4"/>
      <c r="G1511" s="4"/>
      <c r="H1511" s="4"/>
    </row>
    <row r="1512" spans="1:8" x14ac:dyDescent="0.35">
      <c r="A1512" s="4"/>
      <c r="D1512" s="4"/>
      <c r="E1512" s="4"/>
      <c r="F1512" s="4"/>
      <c r="G1512" s="4"/>
      <c r="H1512" s="4"/>
    </row>
    <row r="1513" spans="1:8" x14ac:dyDescent="0.35">
      <c r="A1513" s="4"/>
      <c r="D1513" s="4"/>
      <c r="E1513" s="4"/>
      <c r="F1513" s="4"/>
      <c r="G1513" s="4"/>
      <c r="H1513" s="4"/>
    </row>
    <row r="1514" spans="1:8" x14ac:dyDescent="0.35">
      <c r="A1514" s="4"/>
      <c r="D1514" s="4"/>
      <c r="E1514" s="4"/>
      <c r="F1514" s="4"/>
      <c r="G1514" s="4"/>
      <c r="H1514" s="4"/>
    </row>
    <row r="1515" spans="1:8" x14ac:dyDescent="0.35">
      <c r="A1515" s="4"/>
      <c r="D1515" s="4"/>
      <c r="E1515" s="4"/>
      <c r="F1515" s="4"/>
      <c r="G1515" s="4"/>
      <c r="H1515" s="4"/>
    </row>
    <row r="1516" spans="1:8" x14ac:dyDescent="0.35">
      <c r="A1516" s="4"/>
      <c r="D1516" s="4"/>
      <c r="E1516" s="4"/>
      <c r="F1516" s="4"/>
      <c r="G1516" s="4"/>
      <c r="H1516" s="4"/>
    </row>
    <row r="1517" spans="1:8" x14ac:dyDescent="0.35">
      <c r="A1517" s="4"/>
      <c r="D1517" s="4"/>
      <c r="E1517" s="4"/>
      <c r="F1517" s="4"/>
      <c r="G1517" s="4"/>
      <c r="H1517" s="4"/>
    </row>
    <row r="1518" spans="1:8" x14ac:dyDescent="0.35">
      <c r="A1518" s="4"/>
      <c r="D1518" s="4"/>
      <c r="E1518" s="4"/>
      <c r="F1518" s="4"/>
      <c r="G1518" s="4"/>
      <c r="H1518" s="4"/>
    </row>
    <row r="1519" spans="1:8" x14ac:dyDescent="0.35">
      <c r="A1519" s="4"/>
      <c r="D1519" s="4"/>
      <c r="E1519" s="4"/>
      <c r="F1519" s="4"/>
      <c r="G1519" s="4"/>
      <c r="H1519" s="4"/>
    </row>
    <row r="1520" spans="1:8" x14ac:dyDescent="0.35">
      <c r="A1520" s="4"/>
      <c r="D1520" s="4"/>
      <c r="E1520" s="4"/>
      <c r="F1520" s="4"/>
      <c r="G1520" s="4"/>
      <c r="H1520" s="4"/>
    </row>
    <row r="1521" spans="1:8" x14ac:dyDescent="0.35">
      <c r="A1521" s="4"/>
      <c r="D1521" s="4"/>
      <c r="E1521" s="4"/>
      <c r="F1521" s="4"/>
      <c r="G1521" s="4"/>
      <c r="H1521" s="4"/>
    </row>
    <row r="1522" spans="1:8" x14ac:dyDescent="0.35">
      <c r="A1522" s="4"/>
      <c r="D1522" s="4"/>
      <c r="E1522" s="4"/>
      <c r="F1522" s="4"/>
      <c r="G1522" s="4"/>
      <c r="H1522" s="4"/>
    </row>
    <row r="1523" spans="1:8" x14ac:dyDescent="0.35">
      <c r="A1523" s="4"/>
      <c r="D1523" s="4"/>
      <c r="E1523" s="4"/>
      <c r="F1523" s="4"/>
      <c r="G1523" s="4"/>
      <c r="H1523" s="4"/>
    </row>
    <row r="1524" spans="1:8" x14ac:dyDescent="0.35">
      <c r="A1524" s="4"/>
      <c r="D1524" s="4"/>
      <c r="E1524" s="4"/>
      <c r="F1524" s="4"/>
      <c r="G1524" s="4"/>
      <c r="H1524" s="4"/>
    </row>
    <row r="1525" spans="1:8" x14ac:dyDescent="0.35">
      <c r="A1525" s="4"/>
      <c r="D1525" s="4"/>
      <c r="E1525" s="4"/>
      <c r="F1525" s="4"/>
      <c r="G1525" s="4"/>
      <c r="H1525" s="4"/>
    </row>
    <row r="1526" spans="1:8" x14ac:dyDescent="0.35">
      <c r="A1526" s="4"/>
      <c r="D1526" s="4"/>
      <c r="E1526" s="4"/>
      <c r="F1526" s="4"/>
      <c r="G1526" s="4"/>
      <c r="H1526" s="4"/>
    </row>
    <row r="1527" spans="1:8" x14ac:dyDescent="0.35">
      <c r="A1527" s="4"/>
      <c r="D1527" s="4"/>
      <c r="E1527" s="4"/>
      <c r="F1527" s="4"/>
      <c r="G1527" s="4"/>
      <c r="H1527" s="4"/>
    </row>
    <row r="1528" spans="1:8" x14ac:dyDescent="0.35">
      <c r="A1528" s="4"/>
      <c r="D1528" s="4"/>
      <c r="E1528" s="4"/>
      <c r="F1528" s="4"/>
      <c r="G1528" s="4"/>
      <c r="H1528" s="4"/>
    </row>
    <row r="1529" spans="1:8" x14ac:dyDescent="0.35">
      <c r="A1529" s="4"/>
      <c r="D1529" s="4"/>
      <c r="E1529" s="4"/>
      <c r="F1529" s="4"/>
      <c r="G1529" s="4"/>
      <c r="H1529" s="4"/>
    </row>
    <row r="1530" spans="1:8" x14ac:dyDescent="0.35">
      <c r="A1530" s="4"/>
      <c r="D1530" s="4"/>
      <c r="E1530" s="4"/>
      <c r="F1530" s="4"/>
      <c r="G1530" s="4"/>
      <c r="H1530" s="4"/>
    </row>
    <row r="1531" spans="1:8" x14ac:dyDescent="0.35">
      <c r="A1531" s="4"/>
      <c r="D1531" s="4"/>
      <c r="E1531" s="4"/>
      <c r="F1531" s="4"/>
      <c r="G1531" s="4"/>
      <c r="H1531" s="4"/>
    </row>
    <row r="1532" spans="1:8" x14ac:dyDescent="0.35">
      <c r="A1532" s="4"/>
      <c r="D1532" s="4"/>
      <c r="E1532" s="4"/>
      <c r="F1532" s="4"/>
      <c r="G1532" s="4"/>
      <c r="H1532" s="4"/>
    </row>
    <row r="1533" spans="1:8" x14ac:dyDescent="0.35">
      <c r="A1533" s="4"/>
      <c r="D1533" s="4"/>
      <c r="E1533" s="4"/>
      <c r="F1533" s="4"/>
      <c r="G1533" s="4"/>
      <c r="H1533" s="4"/>
    </row>
    <row r="1534" spans="1:8" x14ac:dyDescent="0.35">
      <c r="A1534" s="4"/>
      <c r="D1534" s="4"/>
      <c r="E1534" s="4"/>
      <c r="F1534" s="4"/>
      <c r="G1534" s="4"/>
      <c r="H1534" s="4"/>
    </row>
    <row r="1535" spans="1:8" x14ac:dyDescent="0.35">
      <c r="A1535" s="4"/>
      <c r="D1535" s="4"/>
      <c r="E1535" s="4"/>
      <c r="F1535" s="4"/>
      <c r="G1535" s="4"/>
      <c r="H1535" s="4"/>
    </row>
    <row r="1536" spans="1:8" x14ac:dyDescent="0.35">
      <c r="A1536" s="4"/>
      <c r="D1536" s="4"/>
      <c r="E1536" s="4"/>
      <c r="F1536" s="4"/>
      <c r="G1536" s="4"/>
      <c r="H1536" s="4"/>
    </row>
    <row r="1537" spans="1:8" x14ac:dyDescent="0.35">
      <c r="A1537" s="4"/>
      <c r="D1537" s="4"/>
      <c r="E1537" s="4"/>
      <c r="F1537" s="4"/>
      <c r="G1537" s="4"/>
      <c r="H1537" s="4"/>
    </row>
    <row r="1538" spans="1:8" x14ac:dyDescent="0.35">
      <c r="A1538" s="4"/>
      <c r="D1538" s="4"/>
      <c r="E1538" s="4"/>
      <c r="F1538" s="4"/>
      <c r="G1538" s="4"/>
      <c r="H1538" s="4"/>
    </row>
    <row r="1539" spans="1:8" x14ac:dyDescent="0.35">
      <c r="A1539" s="4"/>
      <c r="D1539" s="4"/>
      <c r="E1539" s="4"/>
      <c r="F1539" s="4"/>
      <c r="G1539" s="4"/>
      <c r="H1539" s="4"/>
    </row>
    <row r="1540" spans="1:8" x14ac:dyDescent="0.35">
      <c r="A1540" s="4"/>
      <c r="D1540" s="4"/>
      <c r="E1540" s="4"/>
      <c r="F1540" s="4"/>
      <c r="G1540" s="4"/>
      <c r="H1540" s="4"/>
    </row>
    <row r="1541" spans="1:8" x14ac:dyDescent="0.35">
      <c r="A1541" s="4"/>
      <c r="D1541" s="4"/>
      <c r="E1541" s="4"/>
      <c r="F1541" s="4"/>
      <c r="G1541" s="4"/>
      <c r="H1541" s="4"/>
    </row>
    <row r="1542" spans="1:8" x14ac:dyDescent="0.35">
      <c r="A1542" s="4"/>
      <c r="D1542" s="4"/>
      <c r="E1542" s="4"/>
      <c r="F1542" s="4"/>
      <c r="G1542" s="4"/>
      <c r="H1542" s="4"/>
    </row>
    <row r="1543" spans="1:8" x14ac:dyDescent="0.35">
      <c r="A1543" s="4"/>
      <c r="D1543" s="4"/>
      <c r="E1543" s="4"/>
      <c r="F1543" s="4"/>
      <c r="G1543" s="4"/>
      <c r="H1543" s="4"/>
    </row>
    <row r="1544" spans="1:8" x14ac:dyDescent="0.35">
      <c r="A1544" s="4"/>
      <c r="D1544" s="4"/>
      <c r="E1544" s="4"/>
      <c r="F1544" s="4"/>
      <c r="G1544" s="4"/>
      <c r="H1544" s="4"/>
    </row>
    <row r="1545" spans="1:8" x14ac:dyDescent="0.35">
      <c r="A1545" s="4"/>
      <c r="D1545" s="4"/>
      <c r="E1545" s="4"/>
      <c r="F1545" s="4"/>
      <c r="G1545" s="4"/>
      <c r="H1545" s="4"/>
    </row>
    <row r="1546" spans="1:8" x14ac:dyDescent="0.35">
      <c r="A1546" s="4"/>
      <c r="D1546" s="4"/>
      <c r="E1546" s="4"/>
      <c r="F1546" s="4"/>
      <c r="G1546" s="4"/>
      <c r="H1546" s="4"/>
    </row>
    <row r="1547" spans="1:8" x14ac:dyDescent="0.35">
      <c r="A1547" s="4"/>
      <c r="D1547" s="4"/>
      <c r="E1547" s="4"/>
      <c r="F1547" s="4"/>
      <c r="G1547" s="4"/>
      <c r="H1547" s="4"/>
    </row>
    <row r="1548" spans="1:8" x14ac:dyDescent="0.35">
      <c r="A1548" s="4"/>
      <c r="D1548" s="4"/>
      <c r="E1548" s="4"/>
      <c r="F1548" s="4"/>
      <c r="G1548" s="4"/>
      <c r="H1548" s="4"/>
    </row>
    <row r="1549" spans="1:8" x14ac:dyDescent="0.35">
      <c r="A1549" s="4"/>
      <c r="D1549" s="4"/>
      <c r="E1549" s="4"/>
      <c r="F1549" s="4"/>
      <c r="G1549" s="4"/>
      <c r="H1549" s="4"/>
    </row>
    <row r="1550" spans="1:8" x14ac:dyDescent="0.35">
      <c r="A1550" s="4"/>
      <c r="D1550" s="4"/>
      <c r="E1550" s="4"/>
      <c r="F1550" s="4"/>
      <c r="G1550" s="4"/>
      <c r="H1550" s="4"/>
    </row>
    <row r="1551" spans="1:8" x14ac:dyDescent="0.35">
      <c r="A1551" s="4"/>
      <c r="D1551" s="4"/>
      <c r="E1551" s="4"/>
      <c r="F1551" s="4"/>
      <c r="G1551" s="4"/>
      <c r="H1551" s="4"/>
    </row>
    <row r="1552" spans="1:8" x14ac:dyDescent="0.35">
      <c r="A1552" s="4"/>
      <c r="D1552" s="4"/>
      <c r="E1552" s="4"/>
      <c r="F1552" s="4"/>
      <c r="G1552" s="4"/>
      <c r="H1552" s="4"/>
    </row>
    <row r="1553" spans="1:8" x14ac:dyDescent="0.35">
      <c r="A1553" s="4"/>
      <c r="D1553" s="4"/>
      <c r="E1553" s="4"/>
      <c r="F1553" s="4"/>
      <c r="G1553" s="4"/>
      <c r="H1553" s="4"/>
    </row>
    <row r="1554" spans="1:8" x14ac:dyDescent="0.35">
      <c r="A1554" s="4"/>
      <c r="D1554" s="4"/>
      <c r="E1554" s="4"/>
      <c r="F1554" s="4"/>
      <c r="G1554" s="4"/>
      <c r="H1554" s="4"/>
    </row>
    <row r="1555" spans="1:8" x14ac:dyDescent="0.35">
      <c r="A1555" s="4"/>
      <c r="D1555" s="4"/>
      <c r="E1555" s="4"/>
      <c r="F1555" s="4"/>
      <c r="G1555" s="4"/>
      <c r="H1555" s="4"/>
    </row>
    <row r="1556" spans="1:8" x14ac:dyDescent="0.35">
      <c r="A1556" s="4"/>
      <c r="D1556" s="4"/>
      <c r="E1556" s="4"/>
      <c r="F1556" s="4"/>
      <c r="G1556" s="4"/>
      <c r="H1556" s="4"/>
    </row>
    <row r="1557" spans="1:8" x14ac:dyDescent="0.35">
      <c r="A1557" s="4"/>
      <c r="D1557" s="4"/>
      <c r="E1557" s="4"/>
      <c r="F1557" s="4"/>
      <c r="G1557" s="4"/>
      <c r="H1557" s="4"/>
    </row>
    <row r="1558" spans="1:8" x14ac:dyDescent="0.35">
      <c r="A1558" s="4"/>
      <c r="D1558" s="4"/>
      <c r="E1558" s="4"/>
      <c r="F1558" s="4"/>
      <c r="G1558" s="4"/>
      <c r="H1558" s="4"/>
    </row>
    <row r="1559" spans="1:8" x14ac:dyDescent="0.35">
      <c r="A1559" s="4"/>
      <c r="D1559" s="4"/>
      <c r="E1559" s="4"/>
      <c r="F1559" s="4"/>
      <c r="G1559" s="4"/>
      <c r="H1559" s="4"/>
    </row>
    <row r="1560" spans="1:8" x14ac:dyDescent="0.35">
      <c r="A1560" s="4"/>
      <c r="D1560" s="4"/>
      <c r="E1560" s="4"/>
      <c r="F1560" s="4"/>
      <c r="G1560" s="4"/>
      <c r="H1560" s="4"/>
    </row>
    <row r="1561" spans="1:8" x14ac:dyDescent="0.35">
      <c r="A1561" s="4"/>
      <c r="D1561" s="4"/>
      <c r="E1561" s="4"/>
      <c r="F1561" s="4"/>
      <c r="G1561" s="4"/>
      <c r="H1561" s="4"/>
    </row>
    <row r="1562" spans="1:8" x14ac:dyDescent="0.35">
      <c r="A1562" s="4"/>
      <c r="D1562" s="4"/>
      <c r="E1562" s="4"/>
      <c r="F1562" s="4"/>
      <c r="G1562" s="4"/>
      <c r="H1562" s="4"/>
    </row>
    <row r="1563" spans="1:8" x14ac:dyDescent="0.35">
      <c r="A1563" s="4"/>
      <c r="D1563" s="4"/>
      <c r="E1563" s="4"/>
      <c r="F1563" s="4"/>
      <c r="G1563" s="4"/>
      <c r="H1563" s="4"/>
    </row>
    <row r="1564" spans="1:8" x14ac:dyDescent="0.35">
      <c r="A1564" s="4"/>
      <c r="D1564" s="4"/>
      <c r="E1564" s="4"/>
      <c r="F1564" s="4"/>
      <c r="G1564" s="4"/>
      <c r="H1564" s="4"/>
    </row>
    <row r="1565" spans="1:8" x14ac:dyDescent="0.35">
      <c r="A1565" s="4"/>
      <c r="D1565" s="4"/>
      <c r="E1565" s="4"/>
      <c r="F1565" s="4"/>
      <c r="G1565" s="4"/>
      <c r="H1565" s="4"/>
    </row>
    <row r="1566" spans="1:8" x14ac:dyDescent="0.35">
      <c r="A1566" s="4"/>
      <c r="D1566" s="4"/>
      <c r="E1566" s="4"/>
      <c r="F1566" s="4"/>
      <c r="G1566" s="4"/>
      <c r="H1566" s="4"/>
    </row>
    <row r="1567" spans="1:8" x14ac:dyDescent="0.35">
      <c r="A1567" s="4"/>
      <c r="D1567" s="4"/>
      <c r="E1567" s="4"/>
      <c r="F1567" s="4"/>
      <c r="G1567" s="4"/>
      <c r="H1567" s="4"/>
    </row>
    <row r="1568" spans="1:8" x14ac:dyDescent="0.35">
      <c r="A1568" s="4"/>
      <c r="D1568" s="4"/>
      <c r="E1568" s="4"/>
      <c r="F1568" s="4"/>
      <c r="G1568" s="4"/>
      <c r="H1568" s="4"/>
    </row>
    <row r="1569" spans="1:8" x14ac:dyDescent="0.35">
      <c r="A1569" s="4"/>
      <c r="D1569" s="4"/>
      <c r="E1569" s="4"/>
      <c r="F1569" s="4"/>
      <c r="G1569" s="4"/>
      <c r="H1569" s="4"/>
    </row>
    <row r="1570" spans="1:8" x14ac:dyDescent="0.35">
      <c r="A1570" s="4"/>
      <c r="D1570" s="4"/>
      <c r="E1570" s="4"/>
      <c r="F1570" s="4"/>
      <c r="G1570" s="4"/>
      <c r="H1570" s="4"/>
    </row>
    <row r="1571" spans="1:8" x14ac:dyDescent="0.35">
      <c r="A1571" s="4"/>
      <c r="D1571" s="4"/>
      <c r="E1571" s="4"/>
      <c r="F1571" s="4"/>
      <c r="G1571" s="4"/>
      <c r="H1571" s="4"/>
    </row>
    <row r="1572" spans="1:8" x14ac:dyDescent="0.35">
      <c r="A1572" s="4"/>
      <c r="D1572" s="4"/>
      <c r="E1572" s="4"/>
      <c r="F1572" s="4"/>
      <c r="G1572" s="4"/>
      <c r="H1572" s="4"/>
    </row>
    <row r="1573" spans="1:8" x14ac:dyDescent="0.35">
      <c r="A1573" s="4"/>
      <c r="D1573" s="4"/>
      <c r="E1573" s="4"/>
      <c r="F1573" s="4"/>
      <c r="G1573" s="4"/>
      <c r="H1573" s="4"/>
    </row>
    <row r="1574" spans="1:8" x14ac:dyDescent="0.35">
      <c r="A1574" s="4"/>
      <c r="D1574" s="4"/>
      <c r="E1574" s="4"/>
      <c r="F1574" s="4"/>
      <c r="G1574" s="4"/>
      <c r="H1574" s="4"/>
    </row>
    <row r="1575" spans="1:8" x14ac:dyDescent="0.35">
      <c r="A1575" s="4"/>
      <c r="D1575" s="4"/>
      <c r="E1575" s="4"/>
      <c r="F1575" s="4"/>
      <c r="G1575" s="4"/>
      <c r="H1575" s="4"/>
    </row>
    <row r="1576" spans="1:8" x14ac:dyDescent="0.35">
      <c r="A1576" s="4"/>
      <c r="D1576" s="4"/>
      <c r="E1576" s="4"/>
      <c r="F1576" s="4"/>
      <c r="G1576" s="4"/>
      <c r="H1576" s="4"/>
    </row>
    <row r="1577" spans="1:8" x14ac:dyDescent="0.35">
      <c r="A1577" s="4"/>
      <c r="D1577" s="4"/>
      <c r="E1577" s="4"/>
      <c r="F1577" s="4"/>
      <c r="G1577" s="4"/>
      <c r="H1577" s="4"/>
    </row>
    <row r="1578" spans="1:8" x14ac:dyDescent="0.35">
      <c r="A1578" s="4"/>
      <c r="D1578" s="4"/>
      <c r="E1578" s="4"/>
      <c r="F1578" s="4"/>
      <c r="G1578" s="4"/>
      <c r="H1578" s="4"/>
    </row>
    <row r="1579" spans="1:8" x14ac:dyDescent="0.35">
      <c r="A1579" s="4"/>
      <c r="D1579" s="4"/>
      <c r="E1579" s="4"/>
      <c r="F1579" s="4"/>
      <c r="G1579" s="4"/>
      <c r="H1579" s="4"/>
    </row>
    <row r="1580" spans="1:8" x14ac:dyDescent="0.35">
      <c r="A1580" s="4"/>
      <c r="D1580" s="4"/>
      <c r="E1580" s="4"/>
      <c r="F1580" s="4"/>
      <c r="G1580" s="4"/>
      <c r="H1580" s="4"/>
    </row>
    <row r="1581" spans="1:8" x14ac:dyDescent="0.35">
      <c r="A1581" s="4"/>
      <c r="D1581" s="4"/>
      <c r="E1581" s="4"/>
      <c r="F1581" s="4"/>
      <c r="G1581" s="4"/>
      <c r="H1581" s="4"/>
    </row>
    <row r="1582" spans="1:8" x14ac:dyDescent="0.35">
      <c r="A1582" s="4"/>
      <c r="D1582" s="4"/>
      <c r="E1582" s="4"/>
      <c r="F1582" s="4"/>
      <c r="G1582" s="4"/>
      <c r="H1582" s="4"/>
    </row>
    <row r="1583" spans="1:8" x14ac:dyDescent="0.35">
      <c r="A1583" s="4"/>
      <c r="D1583" s="4"/>
      <c r="E1583" s="4"/>
      <c r="F1583" s="4"/>
      <c r="G1583" s="4"/>
      <c r="H1583" s="4"/>
    </row>
    <row r="1584" spans="1:8" x14ac:dyDescent="0.35">
      <c r="A1584" s="4"/>
      <c r="D1584" s="4"/>
      <c r="E1584" s="4"/>
      <c r="F1584" s="4"/>
      <c r="G1584" s="4"/>
      <c r="H1584" s="4"/>
    </row>
    <row r="1585" spans="1:8" x14ac:dyDescent="0.35">
      <c r="A1585" s="4"/>
      <c r="D1585" s="4"/>
      <c r="E1585" s="4"/>
      <c r="F1585" s="4"/>
      <c r="G1585" s="4"/>
      <c r="H1585" s="4"/>
    </row>
    <row r="1586" spans="1:8" x14ac:dyDescent="0.35">
      <c r="A1586" s="4"/>
      <c r="D1586" s="4"/>
      <c r="E1586" s="4"/>
      <c r="F1586" s="4"/>
      <c r="G1586" s="4"/>
      <c r="H1586" s="4"/>
    </row>
    <row r="1587" spans="1:8" x14ac:dyDescent="0.35">
      <c r="A1587" s="4"/>
      <c r="D1587" s="4"/>
      <c r="E1587" s="4"/>
      <c r="F1587" s="4"/>
      <c r="G1587" s="4"/>
      <c r="H1587" s="4"/>
    </row>
    <row r="1588" spans="1:8" x14ac:dyDescent="0.35">
      <c r="A1588" s="4"/>
      <c r="D1588" s="4"/>
      <c r="E1588" s="4"/>
      <c r="F1588" s="4"/>
      <c r="G1588" s="4"/>
      <c r="H1588" s="4"/>
    </row>
    <row r="1589" spans="1:8" x14ac:dyDescent="0.35">
      <c r="A1589" s="4"/>
      <c r="D1589" s="4"/>
      <c r="E1589" s="4"/>
      <c r="F1589" s="4"/>
      <c r="G1589" s="4"/>
      <c r="H1589" s="4"/>
    </row>
    <row r="1590" spans="1:8" x14ac:dyDescent="0.35">
      <c r="A1590" s="4"/>
      <c r="D1590" s="4"/>
      <c r="E1590" s="4"/>
      <c r="F1590" s="4"/>
      <c r="G1590" s="4"/>
      <c r="H1590" s="4"/>
    </row>
    <row r="1591" spans="1:8" x14ac:dyDescent="0.35">
      <c r="A1591" s="4"/>
      <c r="D1591" s="4"/>
      <c r="E1591" s="4"/>
      <c r="F1591" s="4"/>
      <c r="G1591" s="4"/>
      <c r="H1591" s="4"/>
    </row>
    <row r="1592" spans="1:8" x14ac:dyDescent="0.35">
      <c r="A1592" s="4"/>
      <c r="D1592" s="4"/>
      <c r="E1592" s="4"/>
      <c r="F1592" s="4"/>
      <c r="G1592" s="4"/>
      <c r="H1592" s="4"/>
    </row>
    <row r="1593" spans="1:8" x14ac:dyDescent="0.35">
      <c r="A1593" s="4"/>
      <c r="D1593" s="4"/>
      <c r="E1593" s="4"/>
      <c r="F1593" s="4"/>
      <c r="G1593" s="4"/>
      <c r="H1593" s="4"/>
    </row>
    <row r="1594" spans="1:8" x14ac:dyDescent="0.35">
      <c r="A1594" s="4"/>
      <c r="D1594" s="4"/>
      <c r="E1594" s="4"/>
      <c r="F1594" s="4"/>
      <c r="G1594" s="4"/>
      <c r="H1594" s="4"/>
    </row>
    <row r="1595" spans="1:8" x14ac:dyDescent="0.35">
      <c r="A1595" s="4"/>
      <c r="D1595" s="4"/>
      <c r="E1595" s="4"/>
      <c r="F1595" s="4"/>
      <c r="G1595" s="4"/>
      <c r="H1595" s="4"/>
    </row>
    <row r="1596" spans="1:8" x14ac:dyDescent="0.35">
      <c r="A1596" s="4"/>
      <c r="D1596" s="4"/>
      <c r="E1596" s="4"/>
      <c r="F1596" s="4"/>
      <c r="G1596" s="4"/>
      <c r="H1596" s="4"/>
    </row>
    <row r="1597" spans="1:8" x14ac:dyDescent="0.35">
      <c r="A1597" s="4"/>
      <c r="D1597" s="4"/>
      <c r="E1597" s="4"/>
      <c r="F1597" s="4"/>
      <c r="G1597" s="4"/>
      <c r="H1597" s="4"/>
    </row>
    <row r="1598" spans="1:8" x14ac:dyDescent="0.35">
      <c r="A1598" s="4"/>
      <c r="D1598" s="4"/>
      <c r="E1598" s="4"/>
      <c r="F1598" s="4"/>
      <c r="G1598" s="4"/>
      <c r="H1598" s="4"/>
    </row>
    <row r="1599" spans="1:8" x14ac:dyDescent="0.35">
      <c r="A1599" s="4"/>
      <c r="D1599" s="4"/>
      <c r="E1599" s="4"/>
      <c r="F1599" s="4"/>
      <c r="G1599" s="4"/>
      <c r="H1599" s="4"/>
    </row>
    <row r="1600" spans="1:8" x14ac:dyDescent="0.35">
      <c r="A1600" s="4"/>
      <c r="D1600" s="4"/>
      <c r="E1600" s="4"/>
      <c r="F1600" s="4"/>
      <c r="G1600" s="4"/>
      <c r="H1600" s="4"/>
    </row>
    <row r="1601" spans="1:8" x14ac:dyDescent="0.35">
      <c r="A1601" s="4"/>
      <c r="D1601" s="4"/>
      <c r="E1601" s="4"/>
      <c r="F1601" s="4"/>
      <c r="G1601" s="4"/>
      <c r="H1601" s="4"/>
    </row>
    <row r="1602" spans="1:8" x14ac:dyDescent="0.35">
      <c r="A1602" s="4"/>
      <c r="D1602" s="4"/>
      <c r="E1602" s="4"/>
      <c r="F1602" s="4"/>
      <c r="G1602" s="4"/>
      <c r="H1602" s="4"/>
    </row>
    <row r="1603" spans="1:8" x14ac:dyDescent="0.35">
      <c r="A1603" s="4"/>
      <c r="D1603" s="4"/>
      <c r="E1603" s="4"/>
      <c r="F1603" s="4"/>
      <c r="G1603" s="4"/>
      <c r="H1603" s="4"/>
    </row>
    <row r="1604" spans="1:8" x14ac:dyDescent="0.35">
      <c r="A1604" s="4"/>
      <c r="D1604" s="4"/>
      <c r="E1604" s="4"/>
      <c r="F1604" s="4"/>
      <c r="G1604" s="4"/>
      <c r="H1604" s="4"/>
    </row>
    <row r="1605" spans="1:8" x14ac:dyDescent="0.35">
      <c r="A1605" s="4"/>
      <c r="D1605" s="4"/>
      <c r="E1605" s="4"/>
      <c r="F1605" s="4"/>
      <c r="G1605" s="4"/>
      <c r="H1605" s="4"/>
    </row>
    <row r="1606" spans="1:8" x14ac:dyDescent="0.35">
      <c r="A1606" s="4"/>
      <c r="D1606" s="4"/>
      <c r="E1606" s="4"/>
      <c r="F1606" s="4"/>
      <c r="G1606" s="4"/>
      <c r="H1606" s="4"/>
    </row>
    <row r="1607" spans="1:8" x14ac:dyDescent="0.35">
      <c r="A1607" s="4"/>
      <c r="D1607" s="4"/>
      <c r="E1607" s="4"/>
      <c r="F1607" s="4"/>
      <c r="G1607" s="4"/>
      <c r="H1607" s="4"/>
    </row>
    <row r="1608" spans="1:8" x14ac:dyDescent="0.35">
      <c r="A1608" s="4"/>
      <c r="D1608" s="4"/>
      <c r="E1608" s="4"/>
      <c r="F1608" s="4"/>
      <c r="G1608" s="4"/>
      <c r="H1608" s="4"/>
    </row>
    <row r="1609" spans="1:8" x14ac:dyDescent="0.35">
      <c r="A1609" s="4"/>
      <c r="D1609" s="4"/>
      <c r="E1609" s="4"/>
      <c r="F1609" s="4"/>
      <c r="G1609" s="4"/>
      <c r="H1609" s="4"/>
    </row>
    <row r="1610" spans="1:8" x14ac:dyDescent="0.35">
      <c r="A1610" s="4"/>
      <c r="D1610" s="4"/>
      <c r="E1610" s="4"/>
      <c r="F1610" s="4"/>
      <c r="G1610" s="4"/>
      <c r="H1610" s="4"/>
    </row>
    <row r="1611" spans="1:8" x14ac:dyDescent="0.35">
      <c r="A1611" s="4"/>
      <c r="D1611" s="4"/>
      <c r="E1611" s="4"/>
      <c r="F1611" s="4"/>
      <c r="G1611" s="4"/>
      <c r="H1611" s="4"/>
    </row>
    <row r="1612" spans="1:8" x14ac:dyDescent="0.35">
      <c r="A1612" s="4"/>
      <c r="D1612" s="4"/>
      <c r="E1612" s="4"/>
      <c r="F1612" s="4"/>
      <c r="G1612" s="4"/>
      <c r="H1612" s="4"/>
    </row>
    <row r="1613" spans="1:8" x14ac:dyDescent="0.35">
      <c r="A1613" s="4"/>
      <c r="D1613" s="4"/>
      <c r="E1613" s="4"/>
      <c r="F1613" s="4"/>
      <c r="G1613" s="4"/>
      <c r="H1613" s="4"/>
    </row>
    <row r="1614" spans="1:8" x14ac:dyDescent="0.35">
      <c r="A1614" s="4"/>
      <c r="D1614" s="4"/>
      <c r="E1614" s="4"/>
      <c r="F1614" s="4"/>
      <c r="G1614" s="4"/>
      <c r="H1614" s="4"/>
    </row>
    <row r="1615" spans="1:8" x14ac:dyDescent="0.35">
      <c r="A1615" s="4"/>
      <c r="D1615" s="4"/>
      <c r="E1615" s="4"/>
      <c r="F1615" s="4"/>
      <c r="G1615" s="4"/>
      <c r="H1615" s="4"/>
    </row>
    <row r="1616" spans="1:8" x14ac:dyDescent="0.35">
      <c r="A1616" s="4"/>
      <c r="D1616" s="4"/>
      <c r="E1616" s="4"/>
      <c r="F1616" s="4"/>
      <c r="G1616" s="4"/>
      <c r="H1616" s="4"/>
    </row>
    <row r="1617" spans="1:8" x14ac:dyDescent="0.35">
      <c r="A1617" s="4"/>
      <c r="D1617" s="4"/>
      <c r="E1617" s="4"/>
      <c r="F1617" s="4"/>
      <c r="G1617" s="4"/>
      <c r="H1617" s="4"/>
    </row>
    <row r="1618" spans="1:8" x14ac:dyDescent="0.35">
      <c r="A1618" s="4"/>
      <c r="D1618" s="4"/>
      <c r="E1618" s="4"/>
      <c r="F1618" s="4"/>
      <c r="G1618" s="4"/>
      <c r="H1618" s="4"/>
    </row>
    <row r="1619" spans="1:8" x14ac:dyDescent="0.35">
      <c r="A1619" s="4"/>
      <c r="D1619" s="4"/>
      <c r="E1619" s="4"/>
      <c r="F1619" s="4"/>
      <c r="G1619" s="4"/>
      <c r="H1619" s="4"/>
    </row>
    <row r="1620" spans="1:8" x14ac:dyDescent="0.35">
      <c r="A1620" s="4"/>
      <c r="D1620" s="4"/>
      <c r="E1620" s="4"/>
      <c r="F1620" s="4"/>
      <c r="G1620" s="4"/>
      <c r="H1620" s="4"/>
    </row>
    <row r="1621" spans="1:8" x14ac:dyDescent="0.35">
      <c r="A1621" s="4"/>
      <c r="D1621" s="4"/>
      <c r="E1621" s="4"/>
      <c r="F1621" s="4"/>
      <c r="G1621" s="4"/>
      <c r="H1621" s="4"/>
    </row>
    <row r="1622" spans="1:8" x14ac:dyDescent="0.35">
      <c r="A1622" s="4"/>
      <c r="D1622" s="4"/>
      <c r="E1622" s="4"/>
      <c r="F1622" s="4"/>
      <c r="G1622" s="4"/>
      <c r="H1622" s="4"/>
    </row>
    <row r="1623" spans="1:8" x14ac:dyDescent="0.35">
      <c r="A1623" s="4"/>
      <c r="D1623" s="4"/>
      <c r="E1623" s="4"/>
      <c r="F1623" s="4"/>
      <c r="G1623" s="4"/>
      <c r="H1623" s="4"/>
    </row>
    <row r="1624" spans="1:8" x14ac:dyDescent="0.35">
      <c r="A1624" s="4"/>
      <c r="D1624" s="4"/>
      <c r="E1624" s="4"/>
      <c r="F1624" s="4"/>
      <c r="G1624" s="4"/>
      <c r="H1624" s="4"/>
    </row>
    <row r="1625" spans="1:8" x14ac:dyDescent="0.35">
      <c r="A1625" s="4"/>
      <c r="D1625" s="4"/>
      <c r="E1625" s="4"/>
      <c r="F1625" s="4"/>
      <c r="G1625" s="4"/>
      <c r="H1625" s="4"/>
    </row>
    <row r="1626" spans="1:8" x14ac:dyDescent="0.35">
      <c r="A1626" s="4"/>
      <c r="D1626" s="4"/>
      <c r="E1626" s="4"/>
      <c r="F1626" s="4"/>
      <c r="G1626" s="4"/>
      <c r="H1626" s="4"/>
    </row>
    <row r="1627" spans="1:8" x14ac:dyDescent="0.35">
      <c r="A1627" s="4"/>
      <c r="D1627" s="4"/>
      <c r="E1627" s="4"/>
      <c r="F1627" s="4"/>
      <c r="G1627" s="4"/>
      <c r="H1627" s="4"/>
    </row>
    <row r="1628" spans="1:8" x14ac:dyDescent="0.35">
      <c r="A1628" s="4"/>
      <c r="D1628" s="4"/>
      <c r="E1628" s="4"/>
      <c r="F1628" s="4"/>
      <c r="G1628" s="4"/>
      <c r="H1628" s="4"/>
    </row>
    <row r="1629" spans="1:8" x14ac:dyDescent="0.35">
      <c r="A1629" s="4"/>
      <c r="D1629" s="4"/>
      <c r="E1629" s="4"/>
      <c r="F1629" s="4"/>
      <c r="G1629" s="4"/>
      <c r="H1629" s="4"/>
    </row>
    <row r="1630" spans="1:8" x14ac:dyDescent="0.35">
      <c r="A1630" s="4"/>
      <c r="D1630" s="4"/>
      <c r="E1630" s="4"/>
      <c r="F1630" s="4"/>
      <c r="G1630" s="4"/>
      <c r="H1630" s="4"/>
    </row>
    <row r="1631" spans="1:8" x14ac:dyDescent="0.35">
      <c r="A1631" s="4"/>
      <c r="D1631" s="4"/>
      <c r="E1631" s="4"/>
      <c r="F1631" s="4"/>
      <c r="G1631" s="4"/>
      <c r="H1631" s="4"/>
    </row>
    <row r="1632" spans="1:8" x14ac:dyDescent="0.35">
      <c r="A1632" s="4"/>
      <c r="D1632" s="4"/>
      <c r="E1632" s="4"/>
      <c r="F1632" s="4"/>
      <c r="G1632" s="4"/>
      <c r="H1632" s="4"/>
    </row>
    <row r="1633" spans="1:8" x14ac:dyDescent="0.35">
      <c r="A1633" s="4"/>
      <c r="D1633" s="4"/>
      <c r="E1633" s="4"/>
      <c r="F1633" s="4"/>
      <c r="G1633" s="4"/>
      <c r="H1633" s="4"/>
    </row>
    <row r="1634" spans="1:8" x14ac:dyDescent="0.35">
      <c r="A1634" s="4"/>
      <c r="D1634" s="4"/>
      <c r="E1634" s="4"/>
      <c r="F1634" s="4"/>
      <c r="G1634" s="4"/>
      <c r="H1634" s="4"/>
    </row>
    <row r="1635" spans="1:8" x14ac:dyDescent="0.35">
      <c r="A1635" s="4"/>
      <c r="D1635" s="4"/>
      <c r="E1635" s="4"/>
      <c r="F1635" s="4"/>
      <c r="G1635" s="4"/>
      <c r="H1635" s="4"/>
    </row>
    <row r="1636" spans="1:8" x14ac:dyDescent="0.35">
      <c r="A1636" s="4"/>
      <c r="D1636" s="4"/>
      <c r="E1636" s="4"/>
      <c r="F1636" s="4"/>
      <c r="G1636" s="4"/>
      <c r="H1636" s="4"/>
    </row>
    <row r="1637" spans="1:8" x14ac:dyDescent="0.35">
      <c r="A1637" s="4"/>
      <c r="D1637" s="4"/>
      <c r="E1637" s="4"/>
      <c r="F1637" s="4"/>
      <c r="G1637" s="4"/>
      <c r="H1637" s="4"/>
    </row>
    <row r="1638" spans="1:8" x14ac:dyDescent="0.35">
      <c r="A1638" s="4"/>
      <c r="D1638" s="4"/>
      <c r="E1638" s="4"/>
      <c r="F1638" s="4"/>
      <c r="G1638" s="4"/>
      <c r="H1638" s="4"/>
    </row>
    <row r="1639" spans="1:8" x14ac:dyDescent="0.35">
      <c r="A1639" s="4"/>
      <c r="D1639" s="4"/>
      <c r="E1639" s="4"/>
      <c r="F1639" s="4"/>
      <c r="G1639" s="4"/>
      <c r="H1639" s="4"/>
    </row>
    <row r="1640" spans="1:8" x14ac:dyDescent="0.35">
      <c r="A1640" s="4"/>
      <c r="D1640" s="4"/>
      <c r="E1640" s="4"/>
      <c r="F1640" s="4"/>
      <c r="G1640" s="4"/>
      <c r="H1640" s="4"/>
    </row>
    <row r="1641" spans="1:8" x14ac:dyDescent="0.35">
      <c r="A1641" s="4"/>
      <c r="D1641" s="4"/>
      <c r="E1641" s="4"/>
      <c r="F1641" s="4"/>
      <c r="G1641" s="4"/>
      <c r="H1641" s="4"/>
    </row>
    <row r="1642" spans="1:8" x14ac:dyDescent="0.35">
      <c r="A1642" s="4"/>
      <c r="D1642" s="4"/>
      <c r="E1642" s="4"/>
      <c r="F1642" s="4"/>
      <c r="G1642" s="4"/>
      <c r="H1642" s="4"/>
    </row>
    <row r="1643" spans="1:8" x14ac:dyDescent="0.35">
      <c r="A1643" s="4"/>
      <c r="D1643" s="4"/>
      <c r="E1643" s="4"/>
      <c r="F1643" s="4"/>
      <c r="G1643" s="4"/>
      <c r="H1643" s="4"/>
    </row>
    <row r="1644" spans="1:8" x14ac:dyDescent="0.35">
      <c r="A1644" s="4"/>
      <c r="D1644" s="4"/>
      <c r="E1644" s="4"/>
      <c r="F1644" s="4"/>
      <c r="G1644" s="4"/>
      <c r="H1644" s="4"/>
    </row>
    <row r="1645" spans="1:8" x14ac:dyDescent="0.35">
      <c r="A1645" s="4"/>
      <c r="D1645" s="4"/>
      <c r="E1645" s="4"/>
      <c r="F1645" s="4"/>
      <c r="G1645" s="4"/>
      <c r="H1645" s="4"/>
    </row>
    <row r="1646" spans="1:8" x14ac:dyDescent="0.35">
      <c r="A1646" s="4"/>
      <c r="D1646" s="4"/>
      <c r="E1646" s="4"/>
      <c r="F1646" s="4"/>
      <c r="G1646" s="4"/>
      <c r="H1646" s="4"/>
    </row>
    <row r="1647" spans="1:8" x14ac:dyDescent="0.35">
      <c r="A1647" s="4"/>
      <c r="D1647" s="4"/>
      <c r="E1647" s="4"/>
      <c r="F1647" s="4"/>
      <c r="G1647" s="4"/>
      <c r="H1647" s="4"/>
    </row>
    <row r="1648" spans="1:8" x14ac:dyDescent="0.35">
      <c r="A1648" s="4"/>
      <c r="D1648" s="4"/>
      <c r="E1648" s="4"/>
      <c r="F1648" s="4"/>
      <c r="G1648" s="4"/>
      <c r="H1648" s="4"/>
    </row>
    <row r="1649" spans="1:8" x14ac:dyDescent="0.35">
      <c r="A1649" s="4"/>
      <c r="D1649" s="4"/>
      <c r="E1649" s="4"/>
      <c r="F1649" s="4"/>
      <c r="G1649" s="4"/>
      <c r="H1649" s="4"/>
    </row>
    <row r="1650" spans="1:8" x14ac:dyDescent="0.35">
      <c r="A1650" s="4"/>
      <c r="D1650" s="4"/>
      <c r="E1650" s="4"/>
      <c r="F1650" s="4"/>
      <c r="G1650" s="4"/>
      <c r="H1650" s="4"/>
    </row>
    <row r="1651" spans="1:8" x14ac:dyDescent="0.35">
      <c r="A1651" s="4"/>
      <c r="D1651" s="4"/>
      <c r="E1651" s="4"/>
      <c r="F1651" s="4"/>
      <c r="G1651" s="4"/>
      <c r="H1651" s="4"/>
    </row>
    <row r="1652" spans="1:8" x14ac:dyDescent="0.35">
      <c r="A1652" s="4"/>
      <c r="D1652" s="4"/>
      <c r="E1652" s="4"/>
      <c r="F1652" s="4"/>
      <c r="G1652" s="4"/>
      <c r="H1652" s="4"/>
    </row>
    <row r="1653" spans="1:8" x14ac:dyDescent="0.35">
      <c r="A1653" s="4"/>
      <c r="D1653" s="4"/>
      <c r="E1653" s="4"/>
      <c r="F1653" s="4"/>
      <c r="G1653" s="4"/>
      <c r="H1653" s="4"/>
    </row>
    <row r="1654" spans="1:8" x14ac:dyDescent="0.35">
      <c r="A1654" s="4"/>
      <c r="D1654" s="4"/>
      <c r="E1654" s="4"/>
      <c r="F1654" s="4"/>
      <c r="G1654" s="4"/>
      <c r="H1654" s="4"/>
    </row>
    <row r="1655" spans="1:8" x14ac:dyDescent="0.35">
      <c r="A1655" s="4"/>
      <c r="D1655" s="4"/>
      <c r="E1655" s="4"/>
      <c r="F1655" s="4"/>
      <c r="G1655" s="4"/>
      <c r="H1655" s="4"/>
    </row>
    <row r="1656" spans="1:8" x14ac:dyDescent="0.35">
      <c r="A1656" s="4"/>
      <c r="D1656" s="4"/>
      <c r="E1656" s="4"/>
      <c r="F1656" s="4"/>
      <c r="G1656" s="4"/>
      <c r="H1656" s="4"/>
    </row>
    <row r="1657" spans="1:8" x14ac:dyDescent="0.35">
      <c r="A1657" s="4"/>
      <c r="D1657" s="4"/>
      <c r="E1657" s="4"/>
      <c r="F1657" s="4"/>
      <c r="G1657" s="4"/>
      <c r="H1657" s="4"/>
    </row>
    <row r="1658" spans="1:8" x14ac:dyDescent="0.35">
      <c r="A1658" s="4"/>
      <c r="D1658" s="4"/>
      <c r="E1658" s="4"/>
      <c r="F1658" s="4"/>
      <c r="G1658" s="4"/>
      <c r="H1658" s="4"/>
    </row>
    <row r="1659" spans="1:8" x14ac:dyDescent="0.35">
      <c r="A1659" s="4"/>
      <c r="D1659" s="4"/>
      <c r="E1659" s="4"/>
      <c r="F1659" s="4"/>
      <c r="G1659" s="4"/>
      <c r="H1659" s="4"/>
    </row>
    <row r="1660" spans="1:8" x14ac:dyDescent="0.35">
      <c r="A1660" s="4"/>
      <c r="D1660" s="4"/>
      <c r="E1660" s="4"/>
      <c r="F1660" s="4"/>
      <c r="G1660" s="4"/>
      <c r="H1660" s="4"/>
    </row>
    <row r="1661" spans="1:8" x14ac:dyDescent="0.35">
      <c r="A1661" s="4"/>
      <c r="D1661" s="4"/>
      <c r="E1661" s="4"/>
      <c r="F1661" s="4"/>
      <c r="G1661" s="4"/>
      <c r="H1661" s="4"/>
    </row>
    <row r="1662" spans="1:8" x14ac:dyDescent="0.35">
      <c r="A1662" s="4"/>
      <c r="D1662" s="4"/>
      <c r="E1662" s="4"/>
      <c r="F1662" s="4"/>
      <c r="G1662" s="4"/>
      <c r="H1662" s="4"/>
    </row>
    <row r="1663" spans="1:8" x14ac:dyDescent="0.35">
      <c r="A1663" s="4"/>
      <c r="D1663" s="4"/>
      <c r="E1663" s="4"/>
      <c r="F1663" s="4"/>
      <c r="G1663" s="4"/>
      <c r="H1663" s="4"/>
    </row>
    <row r="1664" spans="1:8" x14ac:dyDescent="0.35">
      <c r="A1664" s="4"/>
      <c r="D1664" s="4"/>
      <c r="E1664" s="4"/>
      <c r="F1664" s="4"/>
      <c r="G1664" s="4"/>
      <c r="H1664" s="4"/>
    </row>
    <row r="1665" spans="1:8" x14ac:dyDescent="0.35">
      <c r="A1665" s="4"/>
      <c r="D1665" s="4"/>
      <c r="E1665" s="4"/>
      <c r="F1665" s="4"/>
      <c r="G1665" s="4"/>
      <c r="H1665" s="4"/>
    </row>
    <row r="1666" spans="1:8" x14ac:dyDescent="0.35">
      <c r="A1666" s="4"/>
      <c r="D1666" s="4"/>
      <c r="E1666" s="4"/>
      <c r="F1666" s="4"/>
      <c r="G1666" s="4"/>
      <c r="H1666" s="4"/>
    </row>
    <row r="1667" spans="1:8" x14ac:dyDescent="0.35">
      <c r="A1667" s="4"/>
      <c r="D1667" s="4"/>
      <c r="E1667" s="4"/>
      <c r="F1667" s="4"/>
      <c r="G1667" s="4"/>
      <c r="H1667" s="4"/>
    </row>
    <row r="1668" spans="1:8" x14ac:dyDescent="0.35">
      <c r="A1668" s="4"/>
      <c r="D1668" s="4"/>
      <c r="E1668" s="4"/>
      <c r="F1668" s="4"/>
      <c r="G1668" s="4"/>
      <c r="H1668" s="4"/>
    </row>
    <row r="1669" spans="1:8" x14ac:dyDescent="0.35">
      <c r="A1669" s="4"/>
      <c r="D1669" s="4"/>
      <c r="E1669" s="4"/>
      <c r="F1669" s="4"/>
      <c r="G1669" s="4"/>
      <c r="H1669" s="4"/>
    </row>
    <row r="1670" spans="1:8" x14ac:dyDescent="0.35">
      <c r="A1670" s="4"/>
      <c r="D1670" s="4"/>
      <c r="E1670" s="4"/>
      <c r="F1670" s="4"/>
      <c r="G1670" s="4"/>
      <c r="H1670" s="4"/>
    </row>
    <row r="1671" spans="1:8" x14ac:dyDescent="0.35">
      <c r="A1671" s="4"/>
      <c r="D1671" s="4"/>
      <c r="E1671" s="4"/>
      <c r="F1671" s="4"/>
      <c r="G1671" s="4"/>
      <c r="H1671" s="4"/>
    </row>
    <row r="1672" spans="1:8" x14ac:dyDescent="0.35">
      <c r="A1672" s="4"/>
      <c r="D1672" s="4"/>
      <c r="E1672" s="4"/>
      <c r="F1672" s="4"/>
      <c r="G1672" s="4"/>
      <c r="H1672" s="4"/>
    </row>
    <row r="1673" spans="1:8" x14ac:dyDescent="0.35">
      <c r="A1673" s="4"/>
      <c r="D1673" s="4"/>
      <c r="E1673" s="4"/>
      <c r="F1673" s="4"/>
      <c r="G1673" s="4"/>
      <c r="H1673" s="4"/>
    </row>
    <row r="1674" spans="1:8" x14ac:dyDescent="0.35">
      <c r="A1674" s="4"/>
      <c r="D1674" s="4"/>
      <c r="E1674" s="4"/>
      <c r="F1674" s="4"/>
      <c r="G1674" s="4"/>
      <c r="H1674" s="4"/>
    </row>
    <row r="1675" spans="1:8" x14ac:dyDescent="0.35">
      <c r="A1675" s="4"/>
      <c r="D1675" s="4"/>
      <c r="E1675" s="4"/>
      <c r="F1675" s="4"/>
      <c r="G1675" s="4"/>
      <c r="H1675" s="4"/>
    </row>
    <row r="1676" spans="1:8" x14ac:dyDescent="0.35">
      <c r="A1676" s="4"/>
      <c r="D1676" s="4"/>
      <c r="E1676" s="4"/>
      <c r="F1676" s="4"/>
      <c r="G1676" s="4"/>
      <c r="H1676" s="4"/>
    </row>
    <row r="1677" spans="1:8" x14ac:dyDescent="0.35">
      <c r="A1677" s="4"/>
      <c r="D1677" s="4"/>
      <c r="E1677" s="4"/>
      <c r="F1677" s="4"/>
      <c r="G1677" s="4"/>
      <c r="H1677" s="4"/>
    </row>
    <row r="1678" spans="1:8" x14ac:dyDescent="0.35">
      <c r="A1678" s="4"/>
      <c r="D1678" s="4"/>
      <c r="E1678" s="4"/>
      <c r="F1678" s="4"/>
      <c r="G1678" s="4"/>
      <c r="H1678" s="4"/>
    </row>
    <row r="1679" spans="1:8" x14ac:dyDescent="0.35">
      <c r="A1679" s="4"/>
      <c r="D1679" s="4"/>
      <c r="E1679" s="4"/>
      <c r="F1679" s="4"/>
      <c r="G1679" s="4"/>
      <c r="H1679" s="4"/>
    </row>
    <row r="1680" spans="1:8" x14ac:dyDescent="0.35">
      <c r="A1680" s="4"/>
      <c r="D1680" s="4"/>
      <c r="E1680" s="4"/>
      <c r="F1680" s="4"/>
      <c r="G1680" s="4"/>
      <c r="H1680" s="4"/>
    </row>
    <row r="1681" spans="1:8" x14ac:dyDescent="0.35">
      <c r="A1681" s="4"/>
      <c r="D1681" s="4"/>
      <c r="E1681" s="4"/>
      <c r="F1681" s="4"/>
      <c r="G1681" s="4"/>
      <c r="H1681" s="4"/>
    </row>
    <row r="1682" spans="1:8" x14ac:dyDescent="0.35">
      <c r="A1682" s="4"/>
      <c r="D1682" s="4"/>
      <c r="E1682" s="4"/>
      <c r="F1682" s="4"/>
      <c r="G1682" s="4"/>
      <c r="H1682" s="4"/>
    </row>
    <row r="1683" spans="1:8" x14ac:dyDescent="0.35">
      <c r="A1683" s="4"/>
      <c r="D1683" s="4"/>
      <c r="E1683" s="4"/>
      <c r="F1683" s="4"/>
      <c r="G1683" s="4"/>
      <c r="H1683" s="4"/>
    </row>
    <row r="1684" spans="1:8" x14ac:dyDescent="0.35">
      <c r="A1684" s="4"/>
      <c r="D1684" s="4"/>
      <c r="E1684" s="4"/>
      <c r="F1684" s="4"/>
      <c r="G1684" s="4"/>
      <c r="H1684" s="4"/>
    </row>
    <row r="1685" spans="1:8" x14ac:dyDescent="0.35">
      <c r="A1685" s="4"/>
      <c r="D1685" s="4"/>
      <c r="E1685" s="4"/>
      <c r="F1685" s="4"/>
      <c r="G1685" s="4"/>
      <c r="H1685" s="4"/>
    </row>
    <row r="1686" spans="1:8" x14ac:dyDescent="0.35">
      <c r="A1686" s="4"/>
      <c r="D1686" s="4"/>
      <c r="E1686" s="4"/>
      <c r="F1686" s="4"/>
      <c r="G1686" s="4"/>
      <c r="H1686" s="4"/>
    </row>
    <row r="1687" spans="1:8" x14ac:dyDescent="0.35">
      <c r="A1687" s="4"/>
      <c r="D1687" s="4"/>
      <c r="E1687" s="4"/>
      <c r="F1687" s="4"/>
      <c r="G1687" s="4"/>
      <c r="H1687" s="4"/>
    </row>
    <row r="1688" spans="1:8" x14ac:dyDescent="0.35">
      <c r="A1688" s="4"/>
      <c r="D1688" s="4"/>
      <c r="E1688" s="4"/>
      <c r="F1688" s="4"/>
      <c r="G1688" s="4"/>
      <c r="H1688" s="4"/>
    </row>
    <row r="1689" spans="1:8" x14ac:dyDescent="0.35">
      <c r="A1689" s="4"/>
      <c r="D1689" s="4"/>
      <c r="E1689" s="4"/>
      <c r="F1689" s="4"/>
      <c r="G1689" s="4"/>
      <c r="H1689" s="4"/>
    </row>
    <row r="1690" spans="1:8" x14ac:dyDescent="0.35">
      <c r="A1690" s="4"/>
      <c r="D1690" s="4"/>
      <c r="E1690" s="4"/>
      <c r="F1690" s="4"/>
      <c r="G1690" s="4"/>
      <c r="H1690" s="4"/>
    </row>
    <row r="1691" spans="1:8" x14ac:dyDescent="0.35">
      <c r="A1691" s="4"/>
      <c r="D1691" s="4"/>
      <c r="E1691" s="4"/>
      <c r="F1691" s="4"/>
      <c r="G1691" s="4"/>
      <c r="H1691" s="4"/>
    </row>
    <row r="1692" spans="1:8" x14ac:dyDescent="0.35">
      <c r="A1692" s="4"/>
      <c r="D1692" s="4"/>
      <c r="E1692" s="4"/>
      <c r="F1692" s="4"/>
      <c r="G1692" s="4"/>
      <c r="H1692" s="4"/>
    </row>
    <row r="1693" spans="1:8" x14ac:dyDescent="0.35">
      <c r="A1693" s="4"/>
      <c r="D1693" s="4"/>
      <c r="E1693" s="4"/>
      <c r="F1693" s="4"/>
      <c r="G1693" s="4"/>
      <c r="H1693" s="4"/>
    </row>
    <row r="1694" spans="1:8" x14ac:dyDescent="0.35">
      <c r="A1694" s="4"/>
      <c r="D1694" s="4"/>
      <c r="E1694" s="4"/>
      <c r="F1694" s="4"/>
      <c r="G1694" s="4"/>
      <c r="H1694" s="4"/>
    </row>
    <row r="1695" spans="1:8" x14ac:dyDescent="0.35">
      <c r="A1695" s="4"/>
      <c r="D1695" s="4"/>
      <c r="E1695" s="4"/>
      <c r="F1695" s="4"/>
      <c r="G1695" s="4"/>
      <c r="H1695" s="4"/>
    </row>
    <row r="1696" spans="1:8" x14ac:dyDescent="0.35">
      <c r="A1696" s="4"/>
      <c r="D1696" s="4"/>
      <c r="E1696" s="4"/>
      <c r="F1696" s="4"/>
      <c r="G1696" s="4"/>
      <c r="H1696" s="4"/>
    </row>
    <row r="1697" spans="1:8" x14ac:dyDescent="0.35">
      <c r="A1697" s="4"/>
      <c r="D1697" s="4"/>
      <c r="E1697" s="4"/>
      <c r="F1697" s="4"/>
      <c r="G1697" s="4"/>
      <c r="H1697" s="4"/>
    </row>
    <row r="1698" spans="1:8" x14ac:dyDescent="0.35">
      <c r="A1698" s="4"/>
      <c r="D1698" s="4"/>
      <c r="E1698" s="4"/>
      <c r="F1698" s="4"/>
      <c r="G1698" s="4"/>
      <c r="H1698" s="4"/>
    </row>
    <row r="1699" spans="1:8" x14ac:dyDescent="0.35">
      <c r="A1699" s="4"/>
      <c r="D1699" s="4"/>
      <c r="E1699" s="4"/>
      <c r="F1699" s="4"/>
      <c r="G1699" s="4"/>
      <c r="H1699" s="4"/>
    </row>
    <row r="1700" spans="1:8" x14ac:dyDescent="0.35">
      <c r="A1700" s="4"/>
      <c r="D1700" s="4"/>
      <c r="E1700" s="4"/>
      <c r="F1700" s="4"/>
      <c r="G1700" s="4"/>
      <c r="H1700" s="4"/>
    </row>
    <row r="1701" spans="1:8" x14ac:dyDescent="0.35">
      <c r="A1701" s="4"/>
      <c r="D1701" s="4"/>
      <c r="E1701" s="4"/>
      <c r="F1701" s="4"/>
      <c r="G1701" s="4"/>
      <c r="H1701" s="4"/>
    </row>
    <row r="1702" spans="1:8" x14ac:dyDescent="0.35">
      <c r="A1702" s="4"/>
      <c r="D1702" s="4"/>
      <c r="E1702" s="4"/>
      <c r="F1702" s="4"/>
      <c r="G1702" s="4"/>
      <c r="H1702" s="4"/>
    </row>
    <row r="1703" spans="1:8" x14ac:dyDescent="0.35">
      <c r="A1703" s="4"/>
      <c r="D1703" s="4"/>
      <c r="E1703" s="4"/>
      <c r="F1703" s="4"/>
      <c r="G1703" s="4"/>
      <c r="H1703" s="4"/>
    </row>
    <row r="1704" spans="1:8" x14ac:dyDescent="0.35">
      <c r="A1704" s="4"/>
      <c r="D1704" s="4"/>
      <c r="E1704" s="4"/>
      <c r="F1704" s="4"/>
      <c r="G1704" s="4"/>
      <c r="H1704" s="4"/>
    </row>
    <row r="1705" spans="1:8" x14ac:dyDescent="0.35">
      <c r="A1705" s="4"/>
      <c r="D1705" s="4"/>
      <c r="E1705" s="4"/>
      <c r="F1705" s="4"/>
      <c r="G1705" s="4"/>
      <c r="H1705" s="4"/>
    </row>
    <row r="1706" spans="1:8" x14ac:dyDescent="0.35">
      <c r="A1706" s="4"/>
      <c r="D1706" s="4"/>
      <c r="E1706" s="4"/>
      <c r="F1706" s="4"/>
      <c r="G1706" s="4"/>
      <c r="H1706" s="4"/>
    </row>
    <row r="1707" spans="1:8" x14ac:dyDescent="0.35">
      <c r="A1707" s="4"/>
      <c r="D1707" s="4"/>
      <c r="E1707" s="4"/>
      <c r="F1707" s="4"/>
      <c r="G1707" s="4"/>
      <c r="H1707" s="4"/>
    </row>
    <row r="1708" spans="1:8" x14ac:dyDescent="0.35">
      <c r="A1708" s="4"/>
      <c r="D1708" s="4"/>
      <c r="E1708" s="4"/>
      <c r="F1708" s="4"/>
      <c r="G1708" s="4"/>
      <c r="H1708" s="4"/>
    </row>
    <row r="1709" spans="1:8" x14ac:dyDescent="0.35">
      <c r="A1709" s="4"/>
      <c r="D1709" s="4"/>
      <c r="E1709" s="4"/>
      <c r="F1709" s="4"/>
      <c r="G1709" s="4"/>
      <c r="H1709" s="4"/>
    </row>
    <row r="1710" spans="1:8" x14ac:dyDescent="0.35">
      <c r="A1710" s="4"/>
      <c r="D1710" s="4"/>
      <c r="E1710" s="4"/>
      <c r="F1710" s="4"/>
      <c r="G1710" s="4"/>
      <c r="H1710" s="4"/>
    </row>
    <row r="1711" spans="1:8" x14ac:dyDescent="0.35">
      <c r="A1711" s="4"/>
      <c r="D1711" s="4"/>
      <c r="E1711" s="4"/>
      <c r="F1711" s="4"/>
      <c r="G1711" s="4"/>
      <c r="H1711" s="4"/>
    </row>
    <row r="1712" spans="1:8" x14ac:dyDescent="0.35">
      <c r="A1712" s="4"/>
      <c r="D1712" s="4"/>
      <c r="E1712" s="4"/>
      <c r="F1712" s="4"/>
      <c r="G1712" s="4"/>
      <c r="H1712" s="4"/>
    </row>
    <row r="1713" spans="1:8" x14ac:dyDescent="0.35">
      <c r="A1713" s="4"/>
      <c r="D1713" s="4"/>
      <c r="E1713" s="4"/>
      <c r="F1713" s="4"/>
      <c r="G1713" s="4"/>
      <c r="H1713" s="4"/>
    </row>
    <row r="1714" spans="1:8" x14ac:dyDescent="0.35">
      <c r="A1714" s="4"/>
      <c r="D1714" s="4"/>
      <c r="E1714" s="4"/>
      <c r="F1714" s="4"/>
      <c r="G1714" s="4"/>
      <c r="H1714" s="4"/>
    </row>
    <row r="1715" spans="1:8" x14ac:dyDescent="0.35">
      <c r="A1715" s="4"/>
      <c r="D1715" s="4"/>
      <c r="E1715" s="4"/>
      <c r="F1715" s="4"/>
      <c r="G1715" s="4"/>
      <c r="H1715" s="4"/>
    </row>
    <row r="1716" spans="1:8" x14ac:dyDescent="0.35">
      <c r="A1716" s="4"/>
      <c r="D1716" s="4"/>
      <c r="E1716" s="4"/>
      <c r="F1716" s="4"/>
      <c r="G1716" s="4"/>
      <c r="H1716" s="4"/>
    </row>
    <row r="1717" spans="1:8" x14ac:dyDescent="0.35">
      <c r="A1717" s="4"/>
      <c r="D1717" s="4"/>
      <c r="E1717" s="4"/>
      <c r="F1717" s="4"/>
      <c r="G1717" s="4"/>
      <c r="H1717" s="4"/>
    </row>
    <row r="1718" spans="1:8" x14ac:dyDescent="0.35">
      <c r="A1718" s="4"/>
      <c r="D1718" s="4"/>
      <c r="E1718" s="4"/>
      <c r="F1718" s="4"/>
      <c r="G1718" s="4"/>
      <c r="H1718" s="4"/>
    </row>
    <row r="1719" spans="1:8" x14ac:dyDescent="0.35">
      <c r="A1719" s="4"/>
      <c r="D1719" s="4"/>
      <c r="E1719" s="4"/>
      <c r="F1719" s="4"/>
      <c r="G1719" s="4"/>
      <c r="H1719" s="4"/>
    </row>
    <row r="1720" spans="1:8" x14ac:dyDescent="0.35">
      <c r="A1720" s="4"/>
      <c r="D1720" s="4"/>
      <c r="E1720" s="4"/>
      <c r="F1720" s="4"/>
      <c r="G1720" s="4"/>
      <c r="H1720" s="4"/>
    </row>
    <row r="1721" spans="1:8" x14ac:dyDescent="0.35">
      <c r="A1721" s="4"/>
      <c r="D1721" s="4"/>
      <c r="E1721" s="4"/>
      <c r="F1721" s="4"/>
      <c r="G1721" s="4"/>
      <c r="H1721" s="4"/>
    </row>
    <row r="1722" spans="1:8" x14ac:dyDescent="0.35">
      <c r="A1722" s="4"/>
      <c r="D1722" s="4"/>
      <c r="E1722" s="4"/>
      <c r="F1722" s="4"/>
      <c r="G1722" s="4"/>
      <c r="H1722" s="4"/>
    </row>
    <row r="1723" spans="1:8" x14ac:dyDescent="0.35">
      <c r="A1723" s="4"/>
      <c r="D1723" s="4"/>
      <c r="E1723" s="4"/>
      <c r="F1723" s="4"/>
      <c r="G1723" s="4"/>
      <c r="H1723" s="4"/>
    </row>
    <row r="1724" spans="1:8" x14ac:dyDescent="0.35">
      <c r="A1724" s="4"/>
      <c r="D1724" s="4"/>
      <c r="E1724" s="4"/>
      <c r="F1724" s="4"/>
      <c r="G1724" s="4"/>
      <c r="H1724" s="4"/>
    </row>
    <row r="1725" spans="1:8" x14ac:dyDescent="0.35">
      <c r="A1725" s="4"/>
      <c r="D1725" s="4"/>
      <c r="E1725" s="4"/>
      <c r="F1725" s="4"/>
      <c r="G1725" s="4"/>
      <c r="H1725" s="4"/>
    </row>
    <row r="1726" spans="1:8" x14ac:dyDescent="0.35">
      <c r="A1726" s="4"/>
      <c r="D1726" s="4"/>
      <c r="E1726" s="4"/>
      <c r="F1726" s="4"/>
      <c r="G1726" s="4"/>
      <c r="H1726" s="4"/>
    </row>
    <row r="1727" spans="1:8" x14ac:dyDescent="0.35">
      <c r="A1727" s="4"/>
      <c r="D1727" s="4"/>
      <c r="E1727" s="4"/>
      <c r="F1727" s="4"/>
      <c r="G1727" s="4"/>
      <c r="H1727" s="4"/>
    </row>
    <row r="1728" spans="1:8" x14ac:dyDescent="0.35">
      <c r="A1728" s="4"/>
      <c r="D1728" s="4"/>
      <c r="E1728" s="4"/>
      <c r="F1728" s="4"/>
      <c r="G1728" s="4"/>
      <c r="H1728" s="4"/>
    </row>
    <row r="1729" spans="1:8" x14ac:dyDescent="0.35">
      <c r="A1729" s="4"/>
      <c r="D1729" s="4"/>
      <c r="E1729" s="4"/>
      <c r="F1729" s="4"/>
      <c r="G1729" s="4"/>
      <c r="H1729" s="4"/>
    </row>
    <row r="1730" spans="1:8" x14ac:dyDescent="0.35">
      <c r="A1730" s="4"/>
      <c r="D1730" s="4"/>
      <c r="E1730" s="4"/>
      <c r="F1730" s="4"/>
      <c r="G1730" s="4"/>
      <c r="H1730" s="4"/>
    </row>
    <row r="1731" spans="1:8" x14ac:dyDescent="0.35">
      <c r="A1731" s="4"/>
      <c r="D1731" s="4"/>
      <c r="E1731" s="4"/>
      <c r="F1731" s="4"/>
      <c r="G1731" s="4"/>
      <c r="H1731" s="4"/>
    </row>
    <row r="1732" spans="1:8" x14ac:dyDescent="0.35">
      <c r="A1732" s="4"/>
      <c r="D1732" s="4"/>
      <c r="E1732" s="4"/>
      <c r="F1732" s="4"/>
      <c r="G1732" s="4"/>
      <c r="H1732" s="4"/>
    </row>
    <row r="1733" spans="1:8" x14ac:dyDescent="0.35">
      <c r="A1733" s="4"/>
      <c r="D1733" s="4"/>
      <c r="E1733" s="4"/>
      <c r="F1733" s="4"/>
      <c r="G1733" s="4"/>
      <c r="H1733" s="4"/>
    </row>
    <row r="1734" spans="1:8" x14ac:dyDescent="0.35">
      <c r="A1734" s="4"/>
      <c r="D1734" s="4"/>
      <c r="E1734" s="4"/>
      <c r="F1734" s="4"/>
      <c r="G1734" s="4"/>
      <c r="H1734" s="4"/>
    </row>
    <row r="1735" spans="1:8" x14ac:dyDescent="0.35">
      <c r="A1735" s="4"/>
      <c r="D1735" s="4"/>
      <c r="E1735" s="4"/>
      <c r="F1735" s="4"/>
      <c r="G1735" s="4"/>
      <c r="H1735" s="4"/>
    </row>
    <row r="1736" spans="1:8" x14ac:dyDescent="0.35">
      <c r="A1736" s="4"/>
      <c r="D1736" s="4"/>
      <c r="E1736" s="4"/>
      <c r="F1736" s="4"/>
      <c r="G1736" s="4"/>
      <c r="H1736" s="4"/>
    </row>
    <row r="1737" spans="1:8" x14ac:dyDescent="0.35">
      <c r="A1737" s="4"/>
      <c r="D1737" s="4"/>
      <c r="E1737" s="4"/>
      <c r="F1737" s="4"/>
      <c r="G1737" s="4"/>
      <c r="H1737" s="4"/>
    </row>
    <row r="1738" spans="1:8" x14ac:dyDescent="0.35">
      <c r="A1738" s="4"/>
      <c r="D1738" s="4"/>
      <c r="E1738" s="4"/>
      <c r="F1738" s="4"/>
      <c r="G1738" s="4"/>
      <c r="H1738" s="4"/>
    </row>
    <row r="1739" spans="1:8" x14ac:dyDescent="0.35">
      <c r="A1739" s="4"/>
      <c r="D1739" s="4"/>
      <c r="E1739" s="4"/>
      <c r="F1739" s="4"/>
      <c r="G1739" s="4"/>
      <c r="H1739" s="4"/>
    </row>
    <row r="1740" spans="1:8" x14ac:dyDescent="0.35">
      <c r="A1740" s="4"/>
      <c r="D1740" s="4"/>
      <c r="E1740" s="4"/>
      <c r="F1740" s="4"/>
      <c r="G1740" s="4"/>
      <c r="H1740" s="4"/>
    </row>
    <row r="1741" spans="1:8" x14ac:dyDescent="0.35">
      <c r="A1741" s="4"/>
      <c r="D1741" s="4"/>
      <c r="E1741" s="4"/>
      <c r="F1741" s="4"/>
      <c r="G1741" s="4"/>
      <c r="H1741" s="4"/>
    </row>
    <row r="1742" spans="1:8" x14ac:dyDescent="0.35">
      <c r="A1742" s="4"/>
      <c r="D1742" s="4"/>
      <c r="E1742" s="4"/>
      <c r="F1742" s="4"/>
      <c r="G1742" s="4"/>
      <c r="H1742" s="4"/>
    </row>
    <row r="1743" spans="1:8" x14ac:dyDescent="0.35">
      <c r="A1743" s="4"/>
      <c r="D1743" s="4"/>
      <c r="E1743" s="4"/>
      <c r="F1743" s="4"/>
      <c r="G1743" s="4"/>
      <c r="H1743" s="4"/>
    </row>
    <row r="1744" spans="1:8" x14ac:dyDescent="0.35">
      <c r="A1744" s="4"/>
      <c r="D1744" s="4"/>
      <c r="E1744" s="4"/>
      <c r="F1744" s="4"/>
      <c r="G1744" s="4"/>
      <c r="H1744" s="4"/>
    </row>
    <row r="1745" spans="1:8" x14ac:dyDescent="0.35">
      <c r="A1745" s="4"/>
      <c r="D1745" s="4"/>
      <c r="E1745" s="4"/>
      <c r="F1745" s="4"/>
      <c r="G1745" s="4"/>
      <c r="H1745" s="4"/>
    </row>
    <row r="1746" spans="1:8" x14ac:dyDescent="0.35">
      <c r="A1746" s="4"/>
      <c r="D1746" s="4"/>
      <c r="E1746" s="4"/>
      <c r="F1746" s="4"/>
      <c r="G1746" s="4"/>
      <c r="H1746" s="4"/>
    </row>
    <row r="1747" spans="1:8" x14ac:dyDescent="0.35">
      <c r="A1747" s="4"/>
      <c r="D1747" s="4"/>
      <c r="E1747" s="4"/>
      <c r="F1747" s="4"/>
      <c r="G1747" s="4"/>
      <c r="H1747" s="4"/>
    </row>
    <row r="1748" spans="1:8" x14ac:dyDescent="0.35">
      <c r="A1748" s="4"/>
      <c r="D1748" s="4"/>
      <c r="E1748" s="4"/>
      <c r="F1748" s="4"/>
      <c r="G1748" s="4"/>
      <c r="H1748" s="4"/>
    </row>
    <row r="1749" spans="1:8" x14ac:dyDescent="0.35">
      <c r="A1749" s="4"/>
      <c r="D1749" s="4"/>
      <c r="E1749" s="4"/>
      <c r="F1749" s="4"/>
      <c r="G1749" s="4"/>
      <c r="H1749" s="4"/>
    </row>
    <row r="1750" spans="1:8" x14ac:dyDescent="0.35">
      <c r="A1750" s="4"/>
      <c r="D1750" s="4"/>
      <c r="E1750" s="4"/>
      <c r="F1750" s="4"/>
      <c r="G1750" s="4"/>
      <c r="H1750" s="4"/>
    </row>
    <row r="1751" spans="1:8" x14ac:dyDescent="0.35">
      <c r="A1751" s="4"/>
      <c r="D1751" s="4"/>
      <c r="E1751" s="4"/>
      <c r="F1751" s="4"/>
      <c r="G1751" s="4"/>
      <c r="H1751" s="4"/>
    </row>
    <row r="1752" spans="1:8" x14ac:dyDescent="0.35">
      <c r="A1752" s="4"/>
      <c r="D1752" s="4"/>
      <c r="E1752" s="4"/>
      <c r="F1752" s="4"/>
      <c r="G1752" s="4"/>
      <c r="H1752" s="4"/>
    </row>
    <row r="1753" spans="1:8" x14ac:dyDescent="0.35">
      <c r="A1753" s="4"/>
      <c r="D1753" s="4"/>
      <c r="E1753" s="4"/>
      <c r="F1753" s="4"/>
      <c r="G1753" s="4"/>
      <c r="H1753" s="4"/>
    </row>
    <row r="1754" spans="1:8" x14ac:dyDescent="0.35">
      <c r="A1754" s="4"/>
      <c r="D1754" s="4"/>
      <c r="E1754" s="4"/>
      <c r="F1754" s="4"/>
      <c r="G1754" s="4"/>
      <c r="H1754" s="4"/>
    </row>
    <row r="1755" spans="1:8" x14ac:dyDescent="0.35">
      <c r="A1755" s="4"/>
      <c r="D1755" s="4"/>
      <c r="E1755" s="4"/>
      <c r="F1755" s="4"/>
      <c r="G1755" s="4"/>
      <c r="H1755" s="4"/>
    </row>
    <row r="1756" spans="1:8" x14ac:dyDescent="0.35">
      <c r="A1756" s="4"/>
      <c r="D1756" s="4"/>
      <c r="E1756" s="4"/>
      <c r="F1756" s="4"/>
      <c r="G1756" s="4"/>
      <c r="H1756" s="4"/>
    </row>
    <row r="1757" spans="1:8" x14ac:dyDescent="0.35">
      <c r="A1757" s="4"/>
      <c r="D1757" s="4"/>
      <c r="E1757" s="4"/>
      <c r="F1757" s="4"/>
      <c r="G1757" s="4"/>
      <c r="H1757" s="4"/>
    </row>
    <row r="1758" spans="1:8" x14ac:dyDescent="0.35">
      <c r="A1758" s="4"/>
      <c r="D1758" s="4"/>
      <c r="E1758" s="4"/>
      <c r="F1758" s="4"/>
      <c r="G1758" s="4"/>
      <c r="H1758" s="4"/>
    </row>
    <row r="1759" spans="1:8" x14ac:dyDescent="0.35">
      <c r="A1759" s="4"/>
      <c r="D1759" s="4"/>
      <c r="E1759" s="4"/>
      <c r="F1759" s="4"/>
      <c r="G1759" s="4"/>
      <c r="H1759" s="4"/>
    </row>
    <row r="1760" spans="1:8" x14ac:dyDescent="0.35">
      <c r="A1760" s="4"/>
      <c r="D1760" s="4"/>
      <c r="E1760" s="4"/>
      <c r="F1760" s="4"/>
      <c r="G1760" s="4"/>
      <c r="H1760" s="4"/>
    </row>
    <row r="1761" spans="1:8" x14ac:dyDescent="0.35">
      <c r="A1761" s="4"/>
      <c r="D1761" s="4"/>
      <c r="E1761" s="4"/>
      <c r="F1761" s="4"/>
      <c r="G1761" s="4"/>
      <c r="H1761" s="4"/>
    </row>
    <row r="1762" spans="1:8" x14ac:dyDescent="0.35">
      <c r="A1762" s="4"/>
      <c r="D1762" s="4"/>
      <c r="E1762" s="4"/>
      <c r="F1762" s="4"/>
      <c r="G1762" s="4"/>
      <c r="H1762" s="4"/>
    </row>
    <row r="1763" spans="1:8" x14ac:dyDescent="0.35">
      <c r="A1763" s="4"/>
      <c r="D1763" s="4"/>
      <c r="E1763" s="4"/>
      <c r="F1763" s="4"/>
      <c r="G1763" s="4"/>
      <c r="H1763" s="4"/>
    </row>
    <row r="1764" spans="1:8" x14ac:dyDescent="0.35">
      <c r="A1764" s="4"/>
      <c r="D1764" s="4"/>
      <c r="E1764" s="4"/>
      <c r="F1764" s="4"/>
      <c r="G1764" s="4"/>
      <c r="H1764" s="4"/>
    </row>
    <row r="1765" spans="1:8" x14ac:dyDescent="0.35">
      <c r="A1765" s="4"/>
      <c r="D1765" s="4"/>
      <c r="E1765" s="4"/>
      <c r="F1765" s="4"/>
      <c r="G1765" s="4"/>
      <c r="H1765" s="4"/>
    </row>
    <row r="1766" spans="1:8" x14ac:dyDescent="0.35">
      <c r="A1766" s="4"/>
      <c r="D1766" s="4"/>
      <c r="E1766" s="4"/>
      <c r="F1766" s="4"/>
      <c r="G1766" s="4"/>
      <c r="H1766" s="4"/>
    </row>
    <row r="1767" spans="1:8" x14ac:dyDescent="0.35">
      <c r="A1767" s="4"/>
      <c r="D1767" s="4"/>
      <c r="E1767" s="4"/>
      <c r="F1767" s="4"/>
      <c r="G1767" s="4"/>
      <c r="H1767" s="4"/>
    </row>
    <row r="1768" spans="1:8" x14ac:dyDescent="0.35">
      <c r="A1768" s="4"/>
      <c r="D1768" s="4"/>
      <c r="E1768" s="4"/>
      <c r="F1768" s="4"/>
      <c r="G1768" s="4"/>
      <c r="H1768" s="4"/>
    </row>
    <row r="1769" spans="1:8" x14ac:dyDescent="0.35">
      <c r="A1769" s="4"/>
      <c r="D1769" s="4"/>
      <c r="E1769" s="4"/>
      <c r="F1769" s="4"/>
      <c r="G1769" s="4"/>
      <c r="H1769" s="4"/>
    </row>
    <row r="1770" spans="1:8" x14ac:dyDescent="0.35">
      <c r="A1770" s="4"/>
      <c r="D1770" s="4"/>
      <c r="E1770" s="4"/>
      <c r="F1770" s="4"/>
      <c r="G1770" s="4"/>
      <c r="H1770" s="4"/>
    </row>
    <row r="1771" spans="1:8" x14ac:dyDescent="0.35">
      <c r="A1771" s="4"/>
      <c r="D1771" s="4"/>
      <c r="E1771" s="4"/>
      <c r="F1771" s="4"/>
      <c r="G1771" s="4"/>
      <c r="H1771" s="4"/>
    </row>
    <row r="1772" spans="1:8" x14ac:dyDescent="0.35">
      <c r="A1772" s="4"/>
      <c r="D1772" s="4"/>
      <c r="E1772" s="4"/>
      <c r="F1772" s="4"/>
      <c r="G1772" s="4"/>
      <c r="H1772" s="4"/>
    </row>
    <row r="1773" spans="1:8" x14ac:dyDescent="0.35">
      <c r="A1773" s="4"/>
      <c r="D1773" s="4"/>
      <c r="E1773" s="4"/>
      <c r="F1773" s="4"/>
      <c r="G1773" s="4"/>
      <c r="H1773" s="4"/>
    </row>
    <row r="1774" spans="1:8" x14ac:dyDescent="0.35">
      <c r="A1774" s="4"/>
      <c r="D1774" s="4"/>
      <c r="E1774" s="4"/>
      <c r="F1774" s="4"/>
      <c r="G1774" s="4"/>
      <c r="H1774" s="4"/>
    </row>
    <row r="1775" spans="1:8" x14ac:dyDescent="0.35">
      <c r="A1775" s="4"/>
      <c r="D1775" s="4"/>
      <c r="E1775" s="4"/>
      <c r="F1775" s="4"/>
      <c r="G1775" s="4"/>
      <c r="H1775" s="4"/>
    </row>
    <row r="1776" spans="1:8" x14ac:dyDescent="0.35">
      <c r="A1776" s="4"/>
      <c r="D1776" s="4"/>
      <c r="E1776" s="4"/>
      <c r="F1776" s="4"/>
      <c r="G1776" s="4"/>
      <c r="H1776" s="4"/>
    </row>
    <row r="1777" spans="1:8" x14ac:dyDescent="0.35">
      <c r="A1777" s="4"/>
      <c r="D1777" s="4"/>
      <c r="E1777" s="4"/>
      <c r="F1777" s="4"/>
      <c r="G1777" s="4"/>
      <c r="H1777" s="4"/>
    </row>
    <row r="1778" spans="1:8" x14ac:dyDescent="0.35">
      <c r="A1778" s="4"/>
      <c r="D1778" s="4"/>
      <c r="E1778" s="4"/>
      <c r="F1778" s="4"/>
      <c r="G1778" s="4"/>
      <c r="H1778" s="4"/>
    </row>
    <row r="1779" spans="1:8" x14ac:dyDescent="0.35">
      <c r="A1779" s="4"/>
      <c r="D1779" s="4"/>
      <c r="E1779" s="4"/>
      <c r="F1779" s="4"/>
      <c r="G1779" s="4"/>
      <c r="H1779" s="4"/>
    </row>
    <row r="1780" spans="1:8" x14ac:dyDescent="0.35">
      <c r="A1780" s="4"/>
      <c r="D1780" s="4"/>
      <c r="E1780" s="4"/>
      <c r="F1780" s="4"/>
      <c r="G1780" s="4"/>
      <c r="H1780" s="4"/>
    </row>
    <row r="1781" spans="1:8" x14ac:dyDescent="0.35">
      <c r="A1781" s="4"/>
      <c r="D1781" s="4"/>
      <c r="E1781" s="4"/>
      <c r="F1781" s="4"/>
      <c r="G1781" s="4"/>
      <c r="H1781" s="4"/>
    </row>
    <row r="1782" spans="1:8" x14ac:dyDescent="0.35">
      <c r="A1782" s="4"/>
      <c r="D1782" s="4"/>
      <c r="E1782" s="4"/>
      <c r="F1782" s="4"/>
      <c r="G1782" s="4"/>
      <c r="H1782" s="4"/>
    </row>
    <row r="1783" spans="1:8" x14ac:dyDescent="0.35">
      <c r="A1783" s="4"/>
      <c r="D1783" s="4"/>
      <c r="E1783" s="4"/>
      <c r="F1783" s="4"/>
      <c r="G1783" s="4"/>
      <c r="H1783" s="4"/>
    </row>
    <row r="1784" spans="1:8" x14ac:dyDescent="0.35">
      <c r="A1784" s="4"/>
      <c r="D1784" s="4"/>
      <c r="E1784" s="4"/>
      <c r="F1784" s="4"/>
      <c r="G1784" s="4"/>
      <c r="H1784" s="4"/>
    </row>
    <row r="1785" spans="1:8" x14ac:dyDescent="0.35">
      <c r="A1785" s="4"/>
      <c r="D1785" s="4"/>
      <c r="E1785" s="4"/>
      <c r="F1785" s="4"/>
      <c r="G1785" s="4"/>
      <c r="H1785" s="4"/>
    </row>
    <row r="1786" spans="1:8" x14ac:dyDescent="0.35">
      <c r="A1786" s="4"/>
      <c r="D1786" s="4"/>
      <c r="E1786" s="4"/>
      <c r="F1786" s="4"/>
      <c r="G1786" s="4"/>
      <c r="H1786" s="4"/>
    </row>
    <row r="1787" spans="1:8" x14ac:dyDescent="0.35">
      <c r="A1787" s="4"/>
      <c r="D1787" s="4"/>
      <c r="E1787" s="4"/>
      <c r="F1787" s="4"/>
      <c r="G1787" s="4"/>
      <c r="H1787" s="4"/>
    </row>
    <row r="1788" spans="1:8" x14ac:dyDescent="0.35">
      <c r="A1788" s="4"/>
      <c r="D1788" s="4"/>
      <c r="E1788" s="4"/>
      <c r="F1788" s="4"/>
      <c r="G1788" s="4"/>
      <c r="H1788" s="4"/>
    </row>
    <row r="1789" spans="1:8" x14ac:dyDescent="0.35">
      <c r="A1789" s="4"/>
      <c r="D1789" s="4"/>
      <c r="E1789" s="4"/>
      <c r="F1789" s="4"/>
      <c r="G1789" s="4"/>
      <c r="H1789" s="4"/>
    </row>
    <row r="1790" spans="1:8" x14ac:dyDescent="0.35">
      <c r="A1790" s="4"/>
      <c r="D1790" s="4"/>
      <c r="E1790" s="4"/>
      <c r="F1790" s="4"/>
      <c r="G1790" s="4"/>
      <c r="H1790" s="4"/>
    </row>
    <row r="1791" spans="1:8" x14ac:dyDescent="0.35">
      <c r="A1791" s="4"/>
      <c r="D1791" s="4"/>
      <c r="E1791" s="4"/>
      <c r="F1791" s="4"/>
      <c r="G1791" s="4"/>
      <c r="H1791" s="4"/>
    </row>
    <row r="1792" spans="1:8" x14ac:dyDescent="0.35">
      <c r="A1792" s="4"/>
      <c r="D1792" s="4"/>
      <c r="E1792" s="4"/>
      <c r="F1792" s="4"/>
      <c r="G1792" s="4"/>
      <c r="H1792" s="4"/>
    </row>
    <row r="1793" spans="1:8" x14ac:dyDescent="0.35">
      <c r="A1793" s="4"/>
      <c r="D1793" s="4"/>
      <c r="E1793" s="4"/>
      <c r="F1793" s="4"/>
      <c r="G1793" s="4"/>
      <c r="H1793" s="4"/>
    </row>
    <row r="1794" spans="1:8" x14ac:dyDescent="0.35">
      <c r="A1794" s="4"/>
      <c r="D1794" s="4"/>
      <c r="E1794" s="4"/>
      <c r="F1794" s="4"/>
      <c r="G1794" s="4"/>
      <c r="H1794" s="4"/>
    </row>
    <row r="1795" spans="1:8" x14ac:dyDescent="0.35">
      <c r="A1795" s="4"/>
      <c r="D1795" s="4"/>
      <c r="E1795" s="4"/>
      <c r="F1795" s="4"/>
      <c r="G1795" s="4"/>
      <c r="H1795" s="4"/>
    </row>
    <row r="1796" spans="1:8" x14ac:dyDescent="0.35">
      <c r="A1796" s="4"/>
      <c r="D1796" s="4"/>
      <c r="E1796" s="4"/>
      <c r="F1796" s="4"/>
      <c r="G1796" s="4"/>
      <c r="H1796" s="4"/>
    </row>
    <row r="1797" spans="1:8" x14ac:dyDescent="0.35">
      <c r="A1797" s="4"/>
      <c r="D1797" s="4"/>
      <c r="E1797" s="4"/>
      <c r="F1797" s="4"/>
      <c r="G1797" s="4"/>
      <c r="H1797" s="4"/>
    </row>
    <row r="1798" spans="1:8" x14ac:dyDescent="0.35">
      <c r="A1798" s="4"/>
      <c r="D1798" s="4"/>
      <c r="E1798" s="4"/>
      <c r="F1798" s="4"/>
      <c r="G1798" s="4"/>
      <c r="H1798" s="4"/>
    </row>
    <row r="1799" spans="1:8" x14ac:dyDescent="0.35">
      <c r="A1799" s="4"/>
      <c r="D1799" s="4"/>
      <c r="E1799" s="4"/>
      <c r="F1799" s="4"/>
      <c r="G1799" s="4"/>
      <c r="H1799" s="4"/>
    </row>
    <row r="1800" spans="1:8" x14ac:dyDescent="0.35">
      <c r="A1800" s="4"/>
      <c r="D1800" s="4"/>
      <c r="E1800" s="4"/>
      <c r="F1800" s="4"/>
      <c r="G1800" s="4"/>
      <c r="H1800" s="4"/>
    </row>
    <row r="1801" spans="1:8" x14ac:dyDescent="0.35">
      <c r="A1801" s="4"/>
      <c r="D1801" s="4"/>
      <c r="E1801" s="4"/>
      <c r="F1801" s="4"/>
      <c r="G1801" s="4"/>
      <c r="H1801" s="4"/>
    </row>
    <row r="1802" spans="1:8" x14ac:dyDescent="0.35">
      <c r="A1802" s="4"/>
      <c r="D1802" s="4"/>
      <c r="E1802" s="4"/>
      <c r="F1802" s="4"/>
      <c r="G1802" s="4"/>
      <c r="H1802" s="4"/>
    </row>
    <row r="1803" spans="1:8" x14ac:dyDescent="0.35">
      <c r="A1803" s="4"/>
      <c r="D1803" s="4"/>
      <c r="E1803" s="4"/>
      <c r="F1803" s="4"/>
      <c r="G1803" s="4"/>
      <c r="H1803" s="4"/>
    </row>
    <row r="1804" spans="1:8" x14ac:dyDescent="0.35">
      <c r="A1804" s="4"/>
      <c r="D1804" s="4"/>
      <c r="E1804" s="4"/>
      <c r="F1804" s="4"/>
      <c r="G1804" s="4"/>
      <c r="H1804" s="4"/>
    </row>
    <row r="1805" spans="1:8" x14ac:dyDescent="0.35">
      <c r="A1805" s="4"/>
      <c r="D1805" s="4"/>
      <c r="E1805" s="4"/>
      <c r="F1805" s="4"/>
      <c r="G1805" s="4"/>
      <c r="H1805" s="4"/>
    </row>
    <row r="1806" spans="1:8" x14ac:dyDescent="0.35">
      <c r="A1806" s="4"/>
      <c r="D1806" s="4"/>
      <c r="E1806" s="4"/>
      <c r="F1806" s="4"/>
      <c r="G1806" s="4"/>
      <c r="H1806" s="4"/>
    </row>
    <row r="1807" spans="1:8" x14ac:dyDescent="0.35">
      <c r="A1807" s="4"/>
      <c r="D1807" s="4"/>
      <c r="E1807" s="4"/>
      <c r="F1807" s="4"/>
      <c r="G1807" s="4"/>
      <c r="H1807" s="4"/>
    </row>
    <row r="1808" spans="1:8" x14ac:dyDescent="0.35">
      <c r="A1808" s="4"/>
      <c r="D1808" s="4"/>
      <c r="E1808" s="4"/>
      <c r="F1808" s="4"/>
      <c r="G1808" s="4"/>
      <c r="H1808" s="4"/>
    </row>
    <row r="1809" spans="1:8" x14ac:dyDescent="0.35">
      <c r="A1809" s="4"/>
      <c r="D1809" s="4"/>
      <c r="E1809" s="4"/>
      <c r="F1809" s="4"/>
      <c r="G1809" s="4"/>
      <c r="H1809" s="4"/>
    </row>
    <row r="1810" spans="1:8" x14ac:dyDescent="0.35">
      <c r="A1810" s="4"/>
      <c r="D1810" s="4"/>
      <c r="E1810" s="4"/>
      <c r="F1810" s="4"/>
      <c r="G1810" s="4"/>
      <c r="H1810" s="4"/>
    </row>
    <row r="1811" spans="1:8" x14ac:dyDescent="0.35">
      <c r="A1811" s="4"/>
      <c r="D1811" s="4"/>
      <c r="E1811" s="4"/>
      <c r="F1811" s="4"/>
      <c r="G1811" s="4"/>
      <c r="H1811" s="4"/>
    </row>
    <row r="1812" spans="1:8" x14ac:dyDescent="0.35">
      <c r="A1812" s="4"/>
      <c r="D1812" s="4"/>
      <c r="E1812" s="4"/>
      <c r="F1812" s="4"/>
      <c r="G1812" s="4"/>
      <c r="H1812" s="4"/>
    </row>
    <row r="1813" spans="1:8" x14ac:dyDescent="0.35">
      <c r="A1813" s="4"/>
      <c r="D1813" s="4"/>
      <c r="E1813" s="4"/>
      <c r="F1813" s="4"/>
      <c r="G1813" s="4"/>
      <c r="H1813" s="4"/>
    </row>
    <row r="1814" spans="1:8" x14ac:dyDescent="0.35">
      <c r="A1814" s="4"/>
      <c r="D1814" s="4"/>
      <c r="E1814" s="4"/>
      <c r="F1814" s="4"/>
      <c r="G1814" s="4"/>
      <c r="H1814" s="4"/>
    </row>
    <row r="1815" spans="1:8" x14ac:dyDescent="0.35">
      <c r="A1815" s="4"/>
      <c r="D1815" s="4"/>
      <c r="E1815" s="4"/>
      <c r="F1815" s="4"/>
      <c r="G1815" s="4"/>
      <c r="H1815" s="4"/>
    </row>
    <row r="1816" spans="1:8" x14ac:dyDescent="0.35">
      <c r="A1816" s="4"/>
      <c r="D1816" s="4"/>
      <c r="E1816" s="4"/>
      <c r="F1816" s="4"/>
      <c r="G1816" s="4"/>
      <c r="H1816" s="4"/>
    </row>
    <row r="1817" spans="1:8" x14ac:dyDescent="0.35">
      <c r="A1817" s="4"/>
      <c r="D1817" s="4"/>
      <c r="E1817" s="4"/>
      <c r="F1817" s="4"/>
      <c r="G1817" s="4"/>
      <c r="H1817" s="4"/>
    </row>
    <row r="1818" spans="1:8" x14ac:dyDescent="0.35">
      <c r="A1818" s="4"/>
      <c r="D1818" s="4"/>
      <c r="E1818" s="4"/>
      <c r="F1818" s="4"/>
      <c r="G1818" s="4"/>
      <c r="H1818" s="4"/>
    </row>
    <row r="1819" spans="1:8" x14ac:dyDescent="0.35">
      <c r="A1819" s="4"/>
      <c r="D1819" s="4"/>
      <c r="E1819" s="4"/>
      <c r="F1819" s="4"/>
      <c r="G1819" s="4"/>
      <c r="H1819" s="4"/>
    </row>
    <row r="1820" spans="1:8" x14ac:dyDescent="0.35">
      <c r="A1820" s="4"/>
      <c r="D1820" s="4"/>
      <c r="E1820" s="4"/>
      <c r="F1820" s="4"/>
      <c r="G1820" s="4"/>
      <c r="H1820" s="4"/>
    </row>
    <row r="1821" spans="1:8" x14ac:dyDescent="0.35">
      <c r="A1821" s="4"/>
      <c r="D1821" s="4"/>
      <c r="E1821" s="4"/>
      <c r="F1821" s="4"/>
      <c r="G1821" s="4"/>
      <c r="H1821" s="4"/>
    </row>
    <row r="1822" spans="1:8" x14ac:dyDescent="0.35">
      <c r="A1822" s="4"/>
      <c r="D1822" s="4"/>
      <c r="E1822" s="4"/>
      <c r="F1822" s="4"/>
      <c r="G1822" s="4"/>
      <c r="H1822" s="4"/>
    </row>
    <row r="1823" spans="1:8" x14ac:dyDescent="0.35">
      <c r="A1823" s="4"/>
      <c r="D1823" s="4"/>
      <c r="E1823" s="4"/>
      <c r="F1823" s="4"/>
      <c r="G1823" s="4"/>
      <c r="H1823" s="4"/>
    </row>
    <row r="1824" spans="1:8" x14ac:dyDescent="0.35">
      <c r="A1824" s="4"/>
      <c r="D1824" s="4"/>
      <c r="E1824" s="4"/>
      <c r="F1824" s="4"/>
      <c r="G1824" s="4"/>
      <c r="H1824" s="4"/>
    </row>
    <row r="1825" spans="1:8" x14ac:dyDescent="0.35">
      <c r="A1825" s="4"/>
      <c r="D1825" s="4"/>
      <c r="E1825" s="4"/>
      <c r="F1825" s="4"/>
      <c r="G1825" s="4"/>
      <c r="H1825" s="4"/>
    </row>
    <row r="1826" spans="1:8" x14ac:dyDescent="0.35">
      <c r="A1826" s="4"/>
      <c r="D1826" s="4"/>
      <c r="E1826" s="4"/>
      <c r="F1826" s="4"/>
      <c r="G1826" s="4"/>
      <c r="H1826" s="4"/>
    </row>
    <row r="1827" spans="1:8" x14ac:dyDescent="0.35">
      <c r="A1827" s="4"/>
      <c r="D1827" s="4"/>
      <c r="E1827" s="4"/>
      <c r="F1827" s="4"/>
      <c r="G1827" s="4"/>
      <c r="H1827" s="4"/>
    </row>
    <row r="1828" spans="1:8" x14ac:dyDescent="0.35">
      <c r="A1828" s="4"/>
      <c r="D1828" s="4"/>
      <c r="E1828" s="4"/>
      <c r="F1828" s="4"/>
      <c r="G1828" s="4"/>
      <c r="H1828" s="4"/>
    </row>
    <row r="1829" spans="1:8" x14ac:dyDescent="0.35">
      <c r="A1829" s="4"/>
      <c r="D1829" s="4"/>
      <c r="E1829" s="4"/>
      <c r="F1829" s="4"/>
      <c r="G1829" s="4"/>
      <c r="H1829" s="4"/>
    </row>
    <row r="1830" spans="1:8" x14ac:dyDescent="0.35">
      <c r="A1830" s="4"/>
      <c r="D1830" s="4"/>
      <c r="E1830" s="4"/>
      <c r="F1830" s="4"/>
      <c r="G1830" s="4"/>
      <c r="H1830" s="4"/>
    </row>
    <row r="1831" spans="1:8" x14ac:dyDescent="0.35">
      <c r="A1831" s="4"/>
      <c r="D1831" s="4"/>
      <c r="E1831" s="4"/>
      <c r="F1831" s="4"/>
      <c r="G1831" s="4"/>
      <c r="H1831" s="4"/>
    </row>
    <row r="1832" spans="1:8" x14ac:dyDescent="0.35">
      <c r="A1832" s="4"/>
      <c r="D1832" s="4"/>
      <c r="E1832" s="4"/>
      <c r="F1832" s="4"/>
      <c r="G1832" s="4"/>
      <c r="H1832" s="4"/>
    </row>
    <row r="1833" spans="1:8" x14ac:dyDescent="0.35">
      <c r="A1833" s="4"/>
      <c r="D1833" s="4"/>
      <c r="E1833" s="4"/>
      <c r="F1833" s="4"/>
      <c r="G1833" s="4"/>
      <c r="H1833" s="4"/>
    </row>
    <row r="1834" spans="1:8" x14ac:dyDescent="0.35">
      <c r="A1834" s="4"/>
      <c r="D1834" s="4"/>
      <c r="E1834" s="4"/>
      <c r="F1834" s="4"/>
      <c r="G1834" s="4"/>
      <c r="H1834" s="4"/>
    </row>
    <row r="1835" spans="1:8" x14ac:dyDescent="0.35">
      <c r="A1835" s="4"/>
      <c r="D1835" s="4"/>
      <c r="E1835" s="4"/>
      <c r="F1835" s="4"/>
      <c r="G1835" s="4"/>
      <c r="H1835" s="4"/>
    </row>
    <row r="1836" spans="1:8" x14ac:dyDescent="0.35">
      <c r="A1836" s="4"/>
      <c r="D1836" s="4"/>
      <c r="E1836" s="4"/>
      <c r="F1836" s="4"/>
      <c r="G1836" s="4"/>
      <c r="H1836" s="4"/>
    </row>
    <row r="1837" spans="1:8" x14ac:dyDescent="0.35">
      <c r="A1837" s="4"/>
      <c r="D1837" s="4"/>
      <c r="E1837" s="4"/>
      <c r="F1837" s="4"/>
      <c r="G1837" s="4"/>
      <c r="H1837" s="4"/>
    </row>
    <row r="1838" spans="1:8" x14ac:dyDescent="0.35">
      <c r="A1838" s="4"/>
      <c r="D1838" s="4"/>
      <c r="E1838" s="4"/>
      <c r="F1838" s="4"/>
      <c r="G1838" s="4"/>
      <c r="H1838" s="4"/>
    </row>
    <row r="1839" spans="1:8" x14ac:dyDescent="0.35">
      <c r="A1839" s="4"/>
      <c r="D1839" s="4"/>
      <c r="E1839" s="4"/>
      <c r="F1839" s="4"/>
      <c r="G1839" s="4"/>
      <c r="H1839" s="4"/>
    </row>
    <row r="1840" spans="1:8" x14ac:dyDescent="0.35">
      <c r="A1840" s="4"/>
      <c r="D1840" s="4"/>
      <c r="E1840" s="4"/>
      <c r="F1840" s="4"/>
      <c r="G1840" s="4"/>
      <c r="H1840" s="4"/>
    </row>
    <row r="1841" spans="1:8" x14ac:dyDescent="0.35">
      <c r="A1841" s="4"/>
      <c r="D1841" s="4"/>
      <c r="E1841" s="4"/>
      <c r="F1841" s="4"/>
      <c r="G1841" s="4"/>
      <c r="H1841" s="4"/>
    </row>
    <row r="1842" spans="1:8" x14ac:dyDescent="0.35">
      <c r="A1842" s="4"/>
      <c r="D1842" s="4"/>
      <c r="E1842" s="4"/>
      <c r="F1842" s="4"/>
      <c r="G1842" s="4"/>
      <c r="H1842" s="4"/>
    </row>
    <row r="1843" spans="1:8" x14ac:dyDescent="0.35">
      <c r="A1843" s="4"/>
      <c r="D1843" s="4"/>
      <c r="E1843" s="4"/>
      <c r="F1843" s="4"/>
      <c r="G1843" s="4"/>
      <c r="H1843" s="4"/>
    </row>
    <row r="1844" spans="1:8" x14ac:dyDescent="0.35">
      <c r="A1844" s="4"/>
      <c r="D1844" s="4"/>
      <c r="E1844" s="4"/>
      <c r="F1844" s="4"/>
      <c r="G1844" s="4"/>
      <c r="H1844" s="4"/>
    </row>
    <row r="1845" spans="1:8" x14ac:dyDescent="0.35">
      <c r="A1845" s="4"/>
      <c r="D1845" s="4"/>
      <c r="E1845" s="4"/>
      <c r="F1845" s="4"/>
      <c r="G1845" s="4"/>
      <c r="H1845" s="4"/>
    </row>
    <row r="1846" spans="1:8" x14ac:dyDescent="0.35">
      <c r="A1846" s="4"/>
      <c r="D1846" s="4"/>
      <c r="E1846" s="4"/>
      <c r="F1846" s="4"/>
      <c r="G1846" s="4"/>
      <c r="H1846" s="4"/>
    </row>
    <row r="1847" spans="1:8" x14ac:dyDescent="0.35">
      <c r="A1847" s="4"/>
      <c r="D1847" s="4"/>
      <c r="E1847" s="4"/>
      <c r="F1847" s="4"/>
      <c r="G1847" s="4"/>
      <c r="H1847" s="4"/>
    </row>
    <row r="1848" spans="1:8" x14ac:dyDescent="0.35">
      <c r="A1848" s="4"/>
      <c r="D1848" s="4"/>
      <c r="E1848" s="4"/>
      <c r="F1848" s="4"/>
      <c r="G1848" s="4"/>
      <c r="H1848" s="4"/>
    </row>
    <row r="1849" spans="1:8" x14ac:dyDescent="0.35">
      <c r="A1849" s="4"/>
      <c r="D1849" s="4"/>
      <c r="E1849" s="4"/>
      <c r="F1849" s="4"/>
      <c r="G1849" s="4"/>
      <c r="H1849" s="4"/>
    </row>
    <row r="1850" spans="1:8" x14ac:dyDescent="0.35">
      <c r="A1850" s="4"/>
      <c r="D1850" s="4"/>
      <c r="E1850" s="4"/>
      <c r="F1850" s="4"/>
      <c r="G1850" s="4"/>
      <c r="H1850" s="4"/>
    </row>
    <row r="1851" spans="1:8" x14ac:dyDescent="0.35">
      <c r="A1851" s="4"/>
      <c r="D1851" s="4"/>
      <c r="E1851" s="4"/>
      <c r="F1851" s="4"/>
      <c r="G1851" s="4"/>
      <c r="H1851" s="4"/>
    </row>
    <row r="1852" spans="1:8" x14ac:dyDescent="0.35">
      <c r="A1852" s="4"/>
      <c r="D1852" s="4"/>
      <c r="E1852" s="4"/>
      <c r="F1852" s="4"/>
      <c r="G1852" s="4"/>
      <c r="H1852" s="4"/>
    </row>
    <row r="1853" spans="1:8" x14ac:dyDescent="0.35">
      <c r="A1853" s="4"/>
      <c r="D1853" s="4"/>
      <c r="E1853" s="4"/>
      <c r="F1853" s="4"/>
      <c r="G1853" s="4"/>
      <c r="H1853" s="4"/>
    </row>
    <row r="1854" spans="1:8" x14ac:dyDescent="0.35">
      <c r="A1854" s="4"/>
      <c r="D1854" s="4"/>
      <c r="E1854" s="4"/>
      <c r="F1854" s="4"/>
      <c r="G1854" s="4"/>
      <c r="H1854" s="4"/>
    </row>
    <row r="1855" spans="1:8" x14ac:dyDescent="0.35">
      <c r="A1855" s="4"/>
      <c r="D1855" s="4"/>
      <c r="E1855" s="4"/>
      <c r="F1855" s="4"/>
      <c r="G1855" s="4"/>
      <c r="H1855" s="4"/>
    </row>
    <row r="1856" spans="1:8" x14ac:dyDescent="0.35">
      <c r="A1856" s="4"/>
      <c r="D1856" s="4"/>
      <c r="E1856" s="4"/>
      <c r="F1856" s="4"/>
      <c r="G1856" s="4"/>
      <c r="H1856" s="4"/>
    </row>
    <row r="1857" spans="1:8" x14ac:dyDescent="0.35">
      <c r="A1857" s="4"/>
      <c r="D1857" s="4"/>
      <c r="E1857" s="4"/>
      <c r="F1857" s="4"/>
      <c r="G1857" s="4"/>
      <c r="H1857" s="4"/>
    </row>
    <row r="1858" spans="1:8" x14ac:dyDescent="0.35">
      <c r="A1858" s="4"/>
      <c r="D1858" s="4"/>
      <c r="E1858" s="4"/>
      <c r="F1858" s="4"/>
      <c r="G1858" s="4"/>
      <c r="H1858" s="4"/>
    </row>
    <row r="1859" spans="1:8" x14ac:dyDescent="0.35">
      <c r="A1859" s="4"/>
      <c r="D1859" s="4"/>
      <c r="E1859" s="4"/>
      <c r="F1859" s="4"/>
      <c r="G1859" s="4"/>
      <c r="H1859" s="4"/>
    </row>
    <row r="1860" spans="1:8" x14ac:dyDescent="0.35">
      <c r="A1860" s="4"/>
      <c r="D1860" s="4"/>
      <c r="E1860" s="4"/>
      <c r="F1860" s="4"/>
      <c r="G1860" s="4"/>
      <c r="H1860" s="4"/>
    </row>
    <row r="1861" spans="1:8" x14ac:dyDescent="0.35">
      <c r="A1861" s="4"/>
      <c r="D1861" s="4"/>
      <c r="E1861" s="4"/>
      <c r="F1861" s="4"/>
      <c r="G1861" s="4"/>
      <c r="H1861" s="4"/>
    </row>
    <row r="1862" spans="1:8" x14ac:dyDescent="0.35">
      <c r="A1862" s="4"/>
      <c r="D1862" s="4"/>
      <c r="E1862" s="4"/>
      <c r="F1862" s="4"/>
      <c r="G1862" s="4"/>
      <c r="H1862" s="4"/>
    </row>
    <row r="1863" spans="1:8" x14ac:dyDescent="0.35">
      <c r="A1863" s="4"/>
      <c r="D1863" s="4"/>
      <c r="E1863" s="4"/>
      <c r="F1863" s="4"/>
      <c r="G1863" s="4"/>
      <c r="H1863" s="4"/>
    </row>
    <row r="1864" spans="1:8" x14ac:dyDescent="0.35">
      <c r="A1864" s="4"/>
      <c r="D1864" s="4"/>
      <c r="E1864" s="4"/>
      <c r="F1864" s="4"/>
      <c r="G1864" s="4"/>
      <c r="H1864" s="4"/>
    </row>
    <row r="1865" spans="1:8" x14ac:dyDescent="0.35">
      <c r="A1865" s="4"/>
      <c r="D1865" s="4"/>
      <c r="E1865" s="4"/>
      <c r="F1865" s="4"/>
      <c r="G1865" s="4"/>
      <c r="H1865" s="4"/>
    </row>
    <row r="1866" spans="1:8" x14ac:dyDescent="0.35">
      <c r="A1866" s="4"/>
      <c r="D1866" s="4"/>
      <c r="E1866" s="4"/>
      <c r="F1866" s="4"/>
      <c r="G1866" s="4"/>
      <c r="H1866" s="4"/>
    </row>
    <row r="1867" spans="1:8" x14ac:dyDescent="0.35">
      <c r="A1867" s="4"/>
      <c r="D1867" s="4"/>
      <c r="E1867" s="4"/>
      <c r="F1867" s="4"/>
      <c r="G1867" s="4"/>
      <c r="H1867" s="4"/>
    </row>
    <row r="1868" spans="1:8" x14ac:dyDescent="0.35">
      <c r="A1868" s="4"/>
      <c r="D1868" s="4"/>
      <c r="E1868" s="4"/>
      <c r="F1868" s="4"/>
      <c r="G1868" s="4"/>
      <c r="H1868" s="4"/>
    </row>
    <row r="1869" spans="1:8" x14ac:dyDescent="0.35">
      <c r="A1869" s="4"/>
      <c r="D1869" s="4"/>
      <c r="E1869" s="4"/>
      <c r="F1869" s="4"/>
      <c r="G1869" s="4"/>
      <c r="H1869" s="4"/>
    </row>
    <row r="1870" spans="1:8" x14ac:dyDescent="0.35">
      <c r="A1870" s="4"/>
      <c r="D1870" s="4"/>
      <c r="E1870" s="4"/>
      <c r="F1870" s="4"/>
      <c r="G1870" s="4"/>
      <c r="H1870" s="4"/>
    </row>
    <row r="1871" spans="1:8" x14ac:dyDescent="0.35">
      <c r="A1871" s="4"/>
      <c r="D1871" s="4"/>
      <c r="E1871" s="4"/>
      <c r="F1871" s="4"/>
      <c r="G1871" s="4"/>
      <c r="H1871" s="4"/>
    </row>
    <row r="1872" spans="1:8" x14ac:dyDescent="0.35">
      <c r="A1872" s="4"/>
      <c r="D1872" s="4"/>
      <c r="E1872" s="4"/>
      <c r="F1872" s="4"/>
      <c r="G1872" s="4"/>
      <c r="H1872" s="4"/>
    </row>
    <row r="1873" spans="1:8" x14ac:dyDescent="0.35">
      <c r="A1873" s="4"/>
      <c r="D1873" s="4"/>
      <c r="E1873" s="4"/>
      <c r="F1873" s="4"/>
      <c r="G1873" s="4"/>
      <c r="H1873" s="4"/>
    </row>
    <row r="1874" spans="1:8" x14ac:dyDescent="0.35">
      <c r="A1874" s="4"/>
      <c r="D1874" s="4"/>
      <c r="E1874" s="4"/>
      <c r="F1874" s="4"/>
      <c r="G1874" s="4"/>
      <c r="H1874" s="4"/>
    </row>
    <row r="1875" spans="1:8" x14ac:dyDescent="0.35">
      <c r="A1875" s="4"/>
      <c r="D1875" s="4"/>
      <c r="E1875" s="4"/>
      <c r="F1875" s="4"/>
      <c r="G1875" s="4"/>
      <c r="H1875" s="4"/>
    </row>
    <row r="1876" spans="1:8" x14ac:dyDescent="0.35">
      <c r="A1876" s="4"/>
      <c r="D1876" s="4"/>
      <c r="E1876" s="4"/>
      <c r="F1876" s="4"/>
      <c r="G1876" s="4"/>
      <c r="H1876" s="4"/>
    </row>
    <row r="1877" spans="1:8" x14ac:dyDescent="0.35">
      <c r="A1877" s="4"/>
      <c r="D1877" s="4"/>
      <c r="E1877" s="4"/>
      <c r="F1877" s="4"/>
      <c r="G1877" s="4"/>
      <c r="H1877" s="4"/>
    </row>
    <row r="1878" spans="1:8" x14ac:dyDescent="0.35">
      <c r="A1878" s="4"/>
      <c r="D1878" s="4"/>
      <c r="E1878" s="4"/>
      <c r="F1878" s="4"/>
      <c r="G1878" s="4"/>
      <c r="H1878" s="4"/>
    </row>
    <row r="1879" spans="1:8" x14ac:dyDescent="0.35">
      <c r="A1879" s="4"/>
      <c r="D1879" s="4"/>
      <c r="E1879" s="4"/>
      <c r="F1879" s="4"/>
      <c r="G1879" s="4"/>
      <c r="H1879" s="4"/>
    </row>
    <row r="1880" spans="1:8" x14ac:dyDescent="0.35">
      <c r="A1880" s="4"/>
      <c r="D1880" s="4"/>
      <c r="E1880" s="4"/>
      <c r="F1880" s="4"/>
      <c r="G1880" s="4"/>
      <c r="H1880" s="4"/>
    </row>
    <row r="1881" spans="1:8" x14ac:dyDescent="0.35">
      <c r="A1881" s="4"/>
      <c r="D1881" s="4"/>
      <c r="E1881" s="4"/>
      <c r="F1881" s="4"/>
      <c r="G1881" s="4"/>
      <c r="H1881" s="4"/>
    </row>
    <row r="1882" spans="1:8" x14ac:dyDescent="0.35">
      <c r="A1882" s="4"/>
      <c r="D1882" s="4"/>
      <c r="E1882" s="4"/>
      <c r="F1882" s="4"/>
      <c r="G1882" s="4"/>
      <c r="H1882" s="4"/>
    </row>
    <row r="1883" spans="1:8" x14ac:dyDescent="0.35">
      <c r="A1883" s="4"/>
      <c r="D1883" s="4"/>
      <c r="E1883" s="4"/>
      <c r="F1883" s="4"/>
      <c r="G1883" s="4"/>
      <c r="H1883" s="4"/>
    </row>
    <row r="1884" spans="1:8" x14ac:dyDescent="0.35">
      <c r="A1884" s="4"/>
      <c r="D1884" s="4"/>
      <c r="E1884" s="4"/>
      <c r="F1884" s="4"/>
      <c r="G1884" s="4"/>
      <c r="H1884" s="4"/>
    </row>
    <row r="1885" spans="1:8" x14ac:dyDescent="0.35">
      <c r="A1885" s="4"/>
      <c r="D1885" s="4"/>
      <c r="E1885" s="4"/>
      <c r="F1885" s="4"/>
      <c r="G1885" s="4"/>
      <c r="H1885" s="4"/>
    </row>
    <row r="1886" spans="1:8" x14ac:dyDescent="0.35">
      <c r="A1886" s="4"/>
      <c r="D1886" s="4"/>
      <c r="E1886" s="4"/>
      <c r="F1886" s="4"/>
      <c r="G1886" s="4"/>
      <c r="H1886" s="4"/>
    </row>
    <row r="1887" spans="1:8" x14ac:dyDescent="0.35">
      <c r="A1887" s="4"/>
      <c r="D1887" s="4"/>
      <c r="E1887" s="4"/>
      <c r="F1887" s="4"/>
      <c r="G1887" s="4"/>
      <c r="H1887" s="4"/>
    </row>
    <row r="1888" spans="1:8" x14ac:dyDescent="0.35">
      <c r="A1888" s="4"/>
      <c r="D1888" s="4"/>
      <c r="E1888" s="4"/>
      <c r="F1888" s="4"/>
      <c r="G1888" s="4"/>
      <c r="H1888" s="4"/>
    </row>
    <row r="1889" spans="1:8" x14ac:dyDescent="0.35">
      <c r="A1889" s="4"/>
      <c r="D1889" s="4"/>
      <c r="E1889" s="4"/>
      <c r="F1889" s="4"/>
      <c r="G1889" s="4"/>
      <c r="H1889" s="4"/>
    </row>
    <row r="1890" spans="1:8" x14ac:dyDescent="0.35">
      <c r="A1890" s="4"/>
      <c r="D1890" s="4"/>
      <c r="E1890" s="4"/>
      <c r="F1890" s="4"/>
      <c r="G1890" s="4"/>
      <c r="H1890" s="4"/>
    </row>
    <row r="1891" spans="1:8" x14ac:dyDescent="0.35">
      <c r="A1891" s="4"/>
      <c r="D1891" s="4"/>
      <c r="E1891" s="4"/>
      <c r="F1891" s="4"/>
      <c r="G1891" s="4"/>
      <c r="H1891" s="4"/>
    </row>
    <row r="1892" spans="1:8" x14ac:dyDescent="0.35">
      <c r="A1892" s="4"/>
      <c r="D1892" s="4"/>
      <c r="E1892" s="4"/>
      <c r="F1892" s="4"/>
      <c r="G1892" s="4"/>
      <c r="H1892" s="4"/>
    </row>
    <row r="1893" spans="1:8" x14ac:dyDescent="0.35">
      <c r="A1893" s="4"/>
      <c r="D1893" s="4"/>
      <c r="E1893" s="4"/>
      <c r="F1893" s="4"/>
      <c r="G1893" s="4"/>
      <c r="H1893" s="4"/>
    </row>
    <row r="1894" spans="1:8" x14ac:dyDescent="0.35">
      <c r="A1894" s="4"/>
      <c r="D1894" s="4"/>
      <c r="E1894" s="4"/>
      <c r="F1894" s="4"/>
      <c r="G1894" s="4"/>
      <c r="H1894" s="4"/>
    </row>
    <row r="1895" spans="1:8" x14ac:dyDescent="0.35">
      <c r="A1895" s="4"/>
      <c r="D1895" s="4"/>
      <c r="E1895" s="4"/>
      <c r="F1895" s="4"/>
      <c r="G1895" s="4"/>
      <c r="H1895" s="4"/>
    </row>
    <row r="1896" spans="1:8" x14ac:dyDescent="0.35">
      <c r="A1896" s="4"/>
      <c r="D1896" s="4"/>
      <c r="E1896" s="4"/>
      <c r="F1896" s="4"/>
      <c r="G1896" s="4"/>
      <c r="H1896" s="4"/>
    </row>
    <row r="1897" spans="1:8" x14ac:dyDescent="0.35">
      <c r="A1897" s="4"/>
      <c r="D1897" s="4"/>
      <c r="E1897" s="4"/>
      <c r="F1897" s="4"/>
      <c r="G1897" s="4"/>
      <c r="H1897" s="4"/>
    </row>
    <row r="1898" spans="1:8" x14ac:dyDescent="0.35">
      <c r="A1898" s="4"/>
      <c r="D1898" s="4"/>
      <c r="E1898" s="4"/>
      <c r="F1898" s="4"/>
      <c r="G1898" s="4"/>
      <c r="H1898" s="4"/>
    </row>
    <row r="1899" spans="1:8" x14ac:dyDescent="0.35">
      <c r="A1899" s="4"/>
      <c r="D1899" s="4"/>
      <c r="E1899" s="4"/>
      <c r="F1899" s="4"/>
      <c r="G1899" s="4"/>
      <c r="H1899" s="4"/>
    </row>
    <row r="1900" spans="1:8" x14ac:dyDescent="0.35">
      <c r="A1900" s="4"/>
      <c r="D1900" s="4"/>
      <c r="E1900" s="4"/>
      <c r="F1900" s="4"/>
      <c r="G1900" s="4"/>
      <c r="H1900" s="4"/>
    </row>
    <row r="1901" spans="1:8" x14ac:dyDescent="0.35">
      <c r="A1901" s="4"/>
      <c r="D1901" s="4"/>
      <c r="E1901" s="4"/>
      <c r="F1901" s="4"/>
      <c r="G1901" s="4"/>
      <c r="H1901" s="4"/>
    </row>
    <row r="1902" spans="1:8" x14ac:dyDescent="0.35">
      <c r="A1902" s="4"/>
      <c r="D1902" s="4"/>
      <c r="E1902" s="4"/>
      <c r="F1902" s="4"/>
      <c r="G1902" s="4"/>
      <c r="H1902" s="4"/>
    </row>
    <row r="1903" spans="1:8" x14ac:dyDescent="0.35">
      <c r="A1903" s="4"/>
      <c r="D1903" s="4"/>
      <c r="E1903" s="4"/>
      <c r="F1903" s="4"/>
      <c r="G1903" s="4"/>
      <c r="H1903" s="4"/>
    </row>
    <row r="1904" spans="1:8" x14ac:dyDescent="0.35">
      <c r="A1904" s="4"/>
      <c r="D1904" s="4"/>
      <c r="E1904" s="4"/>
      <c r="F1904" s="4"/>
      <c r="G1904" s="4"/>
      <c r="H1904" s="4"/>
    </row>
    <row r="1905" spans="1:8" x14ac:dyDescent="0.35">
      <c r="A1905" s="4"/>
      <c r="D1905" s="4"/>
      <c r="E1905" s="4"/>
      <c r="F1905" s="4"/>
      <c r="G1905" s="4"/>
      <c r="H1905" s="4"/>
    </row>
    <row r="1906" spans="1:8" x14ac:dyDescent="0.35">
      <c r="A1906" s="4"/>
      <c r="D1906" s="4"/>
      <c r="E1906" s="4"/>
      <c r="F1906" s="4"/>
      <c r="G1906" s="4"/>
      <c r="H1906" s="4"/>
    </row>
    <row r="1907" spans="1:8" x14ac:dyDescent="0.35">
      <c r="A1907" s="4"/>
      <c r="D1907" s="4"/>
      <c r="E1907" s="4"/>
      <c r="F1907" s="4"/>
      <c r="G1907" s="4"/>
      <c r="H1907" s="4"/>
    </row>
    <row r="1908" spans="1:8" x14ac:dyDescent="0.35">
      <c r="A1908" s="4"/>
      <c r="D1908" s="4"/>
      <c r="E1908" s="4"/>
      <c r="F1908" s="4"/>
      <c r="G1908" s="4"/>
      <c r="H1908" s="4"/>
    </row>
    <row r="1909" spans="1:8" x14ac:dyDescent="0.35">
      <c r="A1909" s="4"/>
      <c r="D1909" s="4"/>
      <c r="E1909" s="4"/>
      <c r="F1909" s="4"/>
      <c r="G1909" s="4"/>
      <c r="H1909" s="4"/>
    </row>
    <row r="1910" spans="1:8" x14ac:dyDescent="0.35">
      <c r="A1910" s="4"/>
      <c r="D1910" s="4"/>
      <c r="E1910" s="4"/>
      <c r="F1910" s="4"/>
      <c r="G1910" s="4"/>
      <c r="H1910" s="4"/>
    </row>
    <row r="1911" spans="1:8" x14ac:dyDescent="0.35">
      <c r="A1911" s="4"/>
      <c r="D1911" s="4"/>
      <c r="E1911" s="4"/>
      <c r="F1911" s="4"/>
      <c r="G1911" s="4"/>
      <c r="H1911" s="4"/>
    </row>
    <row r="1912" spans="1:8" x14ac:dyDescent="0.35">
      <c r="A1912" s="4"/>
      <c r="D1912" s="4"/>
      <c r="E1912" s="4"/>
      <c r="F1912" s="4"/>
      <c r="G1912" s="4"/>
      <c r="H1912" s="4"/>
    </row>
    <row r="1913" spans="1:8" x14ac:dyDescent="0.35">
      <c r="A1913" s="4"/>
      <c r="D1913" s="4"/>
      <c r="E1913" s="4"/>
      <c r="F1913" s="4"/>
      <c r="G1913" s="4"/>
      <c r="H1913" s="4"/>
    </row>
    <row r="1914" spans="1:8" x14ac:dyDescent="0.35">
      <c r="A1914" s="4"/>
      <c r="D1914" s="4"/>
      <c r="E1914" s="4"/>
      <c r="F1914" s="4"/>
      <c r="G1914" s="4"/>
      <c r="H1914" s="4"/>
    </row>
    <row r="1915" spans="1:8" x14ac:dyDescent="0.35">
      <c r="A1915" s="4"/>
      <c r="D1915" s="4"/>
      <c r="E1915" s="4"/>
      <c r="F1915" s="4"/>
      <c r="G1915" s="4"/>
      <c r="H1915" s="4"/>
    </row>
    <row r="1916" spans="1:8" x14ac:dyDescent="0.35">
      <c r="A1916" s="4"/>
      <c r="D1916" s="4"/>
      <c r="E1916" s="4"/>
      <c r="F1916" s="4"/>
      <c r="G1916" s="4"/>
      <c r="H1916" s="4"/>
    </row>
    <row r="1917" spans="1:8" x14ac:dyDescent="0.35">
      <c r="A1917" s="4"/>
      <c r="D1917" s="4"/>
      <c r="E1917" s="4"/>
      <c r="F1917" s="4"/>
      <c r="G1917" s="4"/>
      <c r="H1917" s="4"/>
    </row>
    <row r="1918" spans="1:8" x14ac:dyDescent="0.35">
      <c r="A1918" s="4"/>
      <c r="D1918" s="4"/>
      <c r="E1918" s="4"/>
      <c r="F1918" s="4"/>
      <c r="G1918" s="4"/>
      <c r="H1918" s="4"/>
    </row>
    <row r="1919" spans="1:8" x14ac:dyDescent="0.35">
      <c r="A1919" s="4"/>
      <c r="D1919" s="4"/>
      <c r="E1919" s="4"/>
      <c r="F1919" s="4"/>
      <c r="G1919" s="4"/>
      <c r="H1919" s="4"/>
    </row>
    <row r="1920" spans="1:8" x14ac:dyDescent="0.35">
      <c r="A1920" s="4"/>
      <c r="D1920" s="4"/>
      <c r="E1920" s="4"/>
      <c r="F1920" s="4"/>
      <c r="G1920" s="4"/>
      <c r="H1920" s="4"/>
    </row>
    <row r="1921" spans="1:8" x14ac:dyDescent="0.35">
      <c r="A1921" s="4"/>
      <c r="D1921" s="4"/>
      <c r="E1921" s="4"/>
      <c r="F1921" s="4"/>
      <c r="G1921" s="4"/>
      <c r="H1921" s="4"/>
    </row>
    <row r="1922" spans="1:8" x14ac:dyDescent="0.35">
      <c r="A1922" s="4"/>
      <c r="D1922" s="4"/>
      <c r="E1922" s="4"/>
      <c r="F1922" s="4"/>
      <c r="G1922" s="4"/>
      <c r="H1922" s="4"/>
    </row>
    <row r="1923" spans="1:8" x14ac:dyDescent="0.35">
      <c r="A1923" s="4"/>
      <c r="D1923" s="4"/>
      <c r="E1923" s="4"/>
      <c r="F1923" s="4"/>
      <c r="G1923" s="4"/>
      <c r="H1923" s="4"/>
    </row>
    <row r="1924" spans="1:8" x14ac:dyDescent="0.35">
      <c r="A1924" s="4"/>
      <c r="D1924" s="4"/>
      <c r="E1924" s="4"/>
      <c r="F1924" s="4"/>
      <c r="G1924" s="4"/>
      <c r="H1924" s="4"/>
    </row>
    <row r="1925" spans="1:8" x14ac:dyDescent="0.35">
      <c r="A1925" s="4"/>
      <c r="D1925" s="4"/>
      <c r="E1925" s="4"/>
      <c r="F1925" s="4"/>
      <c r="G1925" s="4"/>
      <c r="H1925" s="4"/>
    </row>
    <row r="1926" spans="1:8" x14ac:dyDescent="0.35">
      <c r="A1926" s="4"/>
      <c r="D1926" s="4"/>
      <c r="E1926" s="4"/>
      <c r="F1926" s="4"/>
      <c r="G1926" s="4"/>
      <c r="H1926" s="4"/>
    </row>
    <row r="1927" spans="1:8" x14ac:dyDescent="0.35">
      <c r="A1927" s="4"/>
      <c r="D1927" s="4"/>
      <c r="E1927" s="4"/>
      <c r="F1927" s="4"/>
      <c r="G1927" s="4"/>
      <c r="H1927" s="4"/>
    </row>
    <row r="1928" spans="1:8" x14ac:dyDescent="0.35">
      <c r="A1928" s="4"/>
      <c r="D1928" s="4"/>
      <c r="E1928" s="4"/>
      <c r="F1928" s="4"/>
      <c r="G1928" s="4"/>
      <c r="H1928" s="4"/>
    </row>
    <row r="1929" spans="1:8" x14ac:dyDescent="0.35">
      <c r="A1929" s="4"/>
      <c r="D1929" s="4"/>
      <c r="E1929" s="4"/>
      <c r="F1929" s="4"/>
      <c r="G1929" s="4"/>
      <c r="H1929" s="4"/>
    </row>
    <row r="1930" spans="1:8" x14ac:dyDescent="0.35">
      <c r="A1930" s="4"/>
      <c r="D1930" s="4"/>
      <c r="E1930" s="4"/>
      <c r="F1930" s="4"/>
      <c r="G1930" s="4"/>
      <c r="H1930" s="4"/>
    </row>
    <row r="1931" spans="1:8" x14ac:dyDescent="0.35">
      <c r="A1931" s="4"/>
      <c r="D1931" s="4"/>
      <c r="E1931" s="4"/>
      <c r="F1931" s="4"/>
      <c r="G1931" s="4"/>
      <c r="H1931" s="4"/>
    </row>
    <row r="1932" spans="1:8" x14ac:dyDescent="0.35">
      <c r="A1932" s="4"/>
      <c r="D1932" s="4"/>
      <c r="E1932" s="4"/>
      <c r="F1932" s="4"/>
      <c r="G1932" s="4"/>
      <c r="H1932" s="4"/>
    </row>
    <row r="1933" spans="1:8" x14ac:dyDescent="0.35">
      <c r="A1933" s="4"/>
      <c r="D1933" s="4"/>
      <c r="E1933" s="4"/>
      <c r="F1933" s="4"/>
      <c r="G1933" s="4"/>
      <c r="H1933" s="4"/>
    </row>
    <row r="1934" spans="1:8" x14ac:dyDescent="0.35">
      <c r="A1934" s="4"/>
      <c r="D1934" s="4"/>
      <c r="E1934" s="4"/>
      <c r="F1934" s="4"/>
      <c r="G1934" s="4"/>
      <c r="H1934" s="4"/>
    </row>
    <row r="1935" spans="1:8" x14ac:dyDescent="0.35">
      <c r="A1935" s="4"/>
      <c r="D1935" s="4"/>
      <c r="E1935" s="4"/>
      <c r="F1935" s="4"/>
      <c r="G1935" s="4"/>
      <c r="H1935" s="4"/>
    </row>
    <row r="1936" spans="1:8" x14ac:dyDescent="0.35">
      <c r="A1936" s="4"/>
      <c r="D1936" s="4"/>
      <c r="E1936" s="4"/>
      <c r="F1936" s="4"/>
      <c r="G1936" s="4"/>
      <c r="H1936" s="4"/>
    </row>
    <row r="1937" spans="1:8" x14ac:dyDescent="0.35">
      <c r="A1937" s="4"/>
      <c r="D1937" s="4"/>
      <c r="E1937" s="4"/>
      <c r="F1937" s="4"/>
      <c r="G1937" s="4"/>
      <c r="H1937" s="4"/>
    </row>
    <row r="1938" spans="1:8" x14ac:dyDescent="0.35">
      <c r="A1938" s="4"/>
      <c r="D1938" s="4"/>
      <c r="E1938" s="4"/>
      <c r="F1938" s="4"/>
      <c r="G1938" s="4"/>
      <c r="H1938" s="4"/>
    </row>
    <row r="1939" spans="1:8" x14ac:dyDescent="0.35">
      <c r="A1939" s="4"/>
      <c r="D1939" s="4"/>
      <c r="E1939" s="4"/>
      <c r="F1939" s="4"/>
      <c r="G1939" s="4"/>
      <c r="H1939" s="4"/>
    </row>
    <row r="1940" spans="1:8" x14ac:dyDescent="0.35">
      <c r="A1940" s="4"/>
      <c r="D1940" s="4"/>
      <c r="E1940" s="4"/>
      <c r="F1940" s="4"/>
      <c r="G1940" s="4"/>
      <c r="H1940" s="4"/>
    </row>
    <row r="1941" spans="1:8" x14ac:dyDescent="0.35">
      <c r="A1941" s="4"/>
      <c r="D1941" s="4"/>
      <c r="E1941" s="4"/>
      <c r="F1941" s="4"/>
      <c r="G1941" s="4"/>
      <c r="H1941" s="4"/>
    </row>
    <row r="1942" spans="1:8" x14ac:dyDescent="0.35">
      <c r="A1942" s="4"/>
      <c r="D1942" s="4"/>
      <c r="E1942" s="4"/>
      <c r="F1942" s="4"/>
      <c r="G1942" s="4"/>
      <c r="H1942" s="4"/>
    </row>
    <row r="1943" spans="1:8" x14ac:dyDescent="0.35">
      <c r="A1943" s="4"/>
      <c r="D1943" s="4"/>
      <c r="E1943" s="4"/>
      <c r="F1943" s="4"/>
      <c r="G1943" s="4"/>
      <c r="H1943" s="4"/>
    </row>
    <row r="1944" spans="1:8" x14ac:dyDescent="0.35">
      <c r="A1944" s="4"/>
      <c r="D1944" s="4"/>
      <c r="E1944" s="4"/>
      <c r="F1944" s="4"/>
      <c r="G1944" s="4"/>
      <c r="H1944" s="4"/>
    </row>
    <row r="1945" spans="1:8" x14ac:dyDescent="0.35">
      <c r="A1945" s="4"/>
      <c r="D1945" s="4"/>
      <c r="E1945" s="4"/>
      <c r="F1945" s="4"/>
      <c r="G1945" s="4"/>
      <c r="H1945" s="4"/>
    </row>
    <row r="1946" spans="1:8" x14ac:dyDescent="0.35">
      <c r="A1946" s="4"/>
      <c r="D1946" s="4"/>
      <c r="E1946" s="4"/>
      <c r="F1946" s="4"/>
      <c r="G1946" s="4"/>
      <c r="H1946" s="4"/>
    </row>
    <row r="1947" spans="1:8" x14ac:dyDescent="0.35">
      <c r="A1947" s="4"/>
      <c r="D1947" s="4"/>
      <c r="E1947" s="4"/>
      <c r="F1947" s="4"/>
      <c r="G1947" s="4"/>
      <c r="H1947" s="4"/>
    </row>
    <row r="1948" spans="1:8" x14ac:dyDescent="0.35">
      <c r="A1948" s="4"/>
      <c r="D1948" s="4"/>
      <c r="E1948" s="4"/>
      <c r="F1948" s="4"/>
      <c r="G1948" s="4"/>
      <c r="H1948" s="4"/>
    </row>
    <row r="1949" spans="1:8" x14ac:dyDescent="0.35">
      <c r="A1949" s="4"/>
      <c r="D1949" s="4"/>
      <c r="E1949" s="4"/>
      <c r="F1949" s="4"/>
      <c r="G1949" s="4"/>
      <c r="H1949" s="4"/>
    </row>
    <row r="1950" spans="1:8" x14ac:dyDescent="0.35">
      <c r="A1950" s="4"/>
      <c r="D1950" s="4"/>
      <c r="E1950" s="4"/>
      <c r="F1950" s="4"/>
      <c r="G1950" s="4"/>
      <c r="H1950" s="4"/>
    </row>
    <row r="1951" spans="1:8" x14ac:dyDescent="0.35">
      <c r="A1951" s="4"/>
      <c r="D1951" s="4"/>
      <c r="E1951" s="4"/>
      <c r="F1951" s="4"/>
      <c r="G1951" s="4"/>
      <c r="H1951" s="4"/>
    </row>
    <row r="1952" spans="1:8" x14ac:dyDescent="0.35">
      <c r="A1952" s="4"/>
      <c r="D1952" s="4"/>
      <c r="E1952" s="4"/>
      <c r="F1952" s="4"/>
      <c r="G1952" s="4"/>
      <c r="H1952" s="4"/>
    </row>
    <row r="1953" spans="1:8" x14ac:dyDescent="0.35">
      <c r="A1953" s="4"/>
      <c r="D1953" s="4"/>
      <c r="E1953" s="4"/>
      <c r="F1953" s="4"/>
      <c r="G1953" s="4"/>
      <c r="H1953" s="4"/>
    </row>
    <row r="1954" spans="1:8" x14ac:dyDescent="0.35">
      <c r="A1954" s="4"/>
      <c r="D1954" s="4"/>
      <c r="E1954" s="4"/>
      <c r="F1954" s="4"/>
      <c r="G1954" s="4"/>
      <c r="H1954" s="4"/>
    </row>
    <row r="1955" spans="1:8" x14ac:dyDescent="0.35">
      <c r="A1955" s="4"/>
      <c r="D1955" s="4"/>
      <c r="E1955" s="4"/>
      <c r="F1955" s="4"/>
      <c r="G1955" s="4"/>
      <c r="H1955" s="4"/>
    </row>
    <row r="1956" spans="1:8" x14ac:dyDescent="0.35">
      <c r="A1956" s="4"/>
      <c r="D1956" s="4"/>
      <c r="E1956" s="4"/>
      <c r="F1956" s="4"/>
      <c r="G1956" s="4"/>
      <c r="H1956" s="4"/>
    </row>
    <row r="1957" spans="1:8" x14ac:dyDescent="0.35">
      <c r="A1957" s="4"/>
      <c r="D1957" s="4"/>
      <c r="E1957" s="4"/>
      <c r="F1957" s="4"/>
      <c r="G1957" s="4"/>
      <c r="H1957" s="4"/>
    </row>
    <row r="1958" spans="1:8" x14ac:dyDescent="0.35">
      <c r="A1958" s="4"/>
      <c r="D1958" s="4"/>
      <c r="E1958" s="4"/>
      <c r="F1958" s="4"/>
      <c r="G1958" s="4"/>
      <c r="H1958" s="4"/>
    </row>
    <row r="1959" spans="1:8" x14ac:dyDescent="0.35">
      <c r="A1959" s="4"/>
      <c r="D1959" s="4"/>
      <c r="E1959" s="4"/>
      <c r="F1959" s="4"/>
      <c r="G1959" s="4"/>
      <c r="H1959" s="4"/>
    </row>
    <row r="1960" spans="1:8" x14ac:dyDescent="0.35">
      <c r="A1960" s="4"/>
      <c r="D1960" s="4"/>
      <c r="E1960" s="4"/>
      <c r="F1960" s="4"/>
      <c r="G1960" s="4"/>
      <c r="H1960" s="4"/>
    </row>
    <row r="1961" spans="1:8" x14ac:dyDescent="0.35">
      <c r="A1961" s="4"/>
      <c r="D1961" s="4"/>
      <c r="E1961" s="4"/>
      <c r="F1961" s="4"/>
      <c r="G1961" s="4"/>
      <c r="H1961" s="4"/>
    </row>
    <row r="1962" spans="1:8" x14ac:dyDescent="0.35">
      <c r="A1962" s="4"/>
      <c r="D1962" s="4"/>
      <c r="E1962" s="4"/>
      <c r="F1962" s="4"/>
      <c r="G1962" s="4"/>
      <c r="H1962" s="4"/>
    </row>
    <row r="1963" spans="1:8" x14ac:dyDescent="0.35">
      <c r="A1963" s="4"/>
      <c r="D1963" s="4"/>
      <c r="E1963" s="4"/>
      <c r="F1963" s="4"/>
      <c r="G1963" s="4"/>
      <c r="H1963" s="4"/>
    </row>
    <row r="1964" spans="1:8" x14ac:dyDescent="0.35">
      <c r="A1964" s="4"/>
      <c r="D1964" s="4"/>
      <c r="E1964" s="4"/>
      <c r="F1964" s="4"/>
      <c r="G1964" s="4"/>
      <c r="H1964" s="4"/>
    </row>
    <row r="1965" spans="1:8" x14ac:dyDescent="0.35">
      <c r="A1965" s="4"/>
      <c r="D1965" s="4"/>
      <c r="E1965" s="4"/>
      <c r="F1965" s="4"/>
      <c r="G1965" s="4"/>
      <c r="H1965" s="4"/>
    </row>
    <row r="1966" spans="1:8" x14ac:dyDescent="0.35">
      <c r="A1966" s="4"/>
      <c r="D1966" s="4"/>
      <c r="E1966" s="4"/>
      <c r="F1966" s="4"/>
      <c r="G1966" s="4"/>
      <c r="H1966" s="4"/>
    </row>
    <row r="1967" spans="1:8" x14ac:dyDescent="0.35">
      <c r="A1967" s="4"/>
      <c r="D1967" s="4"/>
      <c r="E1967" s="4"/>
      <c r="F1967" s="4"/>
      <c r="G1967" s="4"/>
      <c r="H1967" s="4"/>
    </row>
    <row r="1968" spans="1:8" x14ac:dyDescent="0.35">
      <c r="A1968" s="4"/>
      <c r="D1968" s="4"/>
      <c r="E1968" s="4"/>
      <c r="F1968" s="4"/>
      <c r="G1968" s="4"/>
      <c r="H1968" s="4"/>
    </row>
    <row r="1969" spans="1:8" x14ac:dyDescent="0.35">
      <c r="A1969" s="4"/>
      <c r="D1969" s="4"/>
      <c r="E1969" s="4"/>
      <c r="F1969" s="4"/>
      <c r="G1969" s="4"/>
      <c r="H1969" s="4"/>
    </row>
    <row r="1970" spans="1:8" x14ac:dyDescent="0.35">
      <c r="A1970" s="4"/>
      <c r="D1970" s="4"/>
      <c r="E1970" s="4"/>
      <c r="F1970" s="4"/>
      <c r="G1970" s="4"/>
      <c r="H1970" s="4"/>
    </row>
    <row r="1971" spans="1:8" x14ac:dyDescent="0.35">
      <c r="A1971" s="4"/>
      <c r="D1971" s="4"/>
      <c r="E1971" s="4"/>
      <c r="F1971" s="4"/>
      <c r="G1971" s="4"/>
      <c r="H1971" s="4"/>
    </row>
    <row r="1972" spans="1:8" x14ac:dyDescent="0.35">
      <c r="A1972" s="4"/>
      <c r="D1972" s="4"/>
      <c r="E1972" s="4"/>
      <c r="F1972" s="4"/>
      <c r="G1972" s="4"/>
      <c r="H1972" s="4"/>
    </row>
    <row r="1973" spans="1:8" x14ac:dyDescent="0.35">
      <c r="A1973" s="4"/>
      <c r="D1973" s="4"/>
      <c r="E1973" s="4"/>
      <c r="F1973" s="4"/>
      <c r="G1973" s="4"/>
      <c r="H1973" s="4"/>
    </row>
    <row r="1974" spans="1:8" x14ac:dyDescent="0.35">
      <c r="A1974" s="4"/>
      <c r="D1974" s="4"/>
      <c r="E1974" s="4"/>
      <c r="F1974" s="4"/>
      <c r="G1974" s="4"/>
      <c r="H1974" s="4"/>
    </row>
    <row r="1975" spans="1:8" x14ac:dyDescent="0.35">
      <c r="A1975" s="4"/>
      <c r="D1975" s="4"/>
      <c r="E1975" s="4"/>
      <c r="F1975" s="4"/>
      <c r="G1975" s="4"/>
      <c r="H1975" s="4"/>
    </row>
    <row r="1976" spans="1:8" x14ac:dyDescent="0.35">
      <c r="A1976" s="4"/>
      <c r="D1976" s="4"/>
      <c r="E1976" s="4"/>
      <c r="F1976" s="4"/>
      <c r="G1976" s="4"/>
      <c r="H1976" s="4"/>
    </row>
    <row r="1977" spans="1:8" x14ac:dyDescent="0.35">
      <c r="A1977" s="4"/>
      <c r="D1977" s="4"/>
      <c r="E1977" s="4"/>
      <c r="F1977" s="4"/>
      <c r="G1977" s="4"/>
      <c r="H1977" s="4"/>
    </row>
    <row r="1978" spans="1:8" x14ac:dyDescent="0.35">
      <c r="A1978" s="4"/>
      <c r="D1978" s="4"/>
      <c r="E1978" s="4"/>
      <c r="F1978" s="4"/>
      <c r="G1978" s="4"/>
      <c r="H1978" s="4"/>
    </row>
    <row r="1979" spans="1:8" x14ac:dyDescent="0.35">
      <c r="A1979" s="4"/>
      <c r="D1979" s="4"/>
      <c r="E1979" s="4"/>
      <c r="F1979" s="4"/>
      <c r="G1979" s="4"/>
      <c r="H1979" s="4"/>
    </row>
    <row r="1980" spans="1:8" x14ac:dyDescent="0.35">
      <c r="A1980" s="4"/>
      <c r="D1980" s="4"/>
      <c r="E1980" s="4"/>
      <c r="F1980" s="4"/>
      <c r="G1980" s="4"/>
      <c r="H1980" s="4"/>
    </row>
    <row r="1981" spans="1:8" x14ac:dyDescent="0.35">
      <c r="A1981" s="4"/>
      <c r="D1981" s="4"/>
      <c r="E1981" s="4"/>
      <c r="F1981" s="4"/>
      <c r="G1981" s="4"/>
      <c r="H1981" s="4"/>
    </row>
    <row r="1982" spans="1:8" x14ac:dyDescent="0.35">
      <c r="A1982" s="4"/>
      <c r="D1982" s="4"/>
      <c r="E1982" s="4"/>
      <c r="F1982" s="4"/>
      <c r="G1982" s="4"/>
      <c r="H1982" s="4"/>
    </row>
    <row r="1983" spans="1:8" x14ac:dyDescent="0.35">
      <c r="A1983" s="4"/>
      <c r="D1983" s="4"/>
      <c r="E1983" s="4"/>
      <c r="F1983" s="4"/>
      <c r="G1983" s="4"/>
      <c r="H1983" s="4"/>
    </row>
    <row r="1984" spans="1:8" x14ac:dyDescent="0.35">
      <c r="A1984" s="4"/>
      <c r="D1984" s="4"/>
      <c r="E1984" s="4"/>
      <c r="F1984" s="4"/>
      <c r="G1984" s="4"/>
      <c r="H1984" s="4"/>
    </row>
    <row r="1985" spans="1:8" x14ac:dyDescent="0.35">
      <c r="A1985" s="4"/>
      <c r="D1985" s="4"/>
      <c r="E1985" s="4"/>
      <c r="F1985" s="4"/>
      <c r="G1985" s="4"/>
      <c r="H1985" s="4"/>
    </row>
    <row r="1986" spans="1:8" x14ac:dyDescent="0.35">
      <c r="A1986" s="4"/>
      <c r="D1986" s="4"/>
      <c r="E1986" s="4"/>
      <c r="F1986" s="4"/>
      <c r="G1986" s="4"/>
      <c r="H1986" s="4"/>
    </row>
    <row r="1987" spans="1:8" x14ac:dyDescent="0.35">
      <c r="A1987" s="4"/>
      <c r="D1987" s="4"/>
      <c r="E1987" s="4"/>
      <c r="F1987" s="4"/>
      <c r="G1987" s="4"/>
      <c r="H1987" s="4"/>
    </row>
    <row r="1988" spans="1:8" x14ac:dyDescent="0.35">
      <c r="A1988" s="4"/>
      <c r="D1988" s="4"/>
      <c r="E1988" s="4"/>
      <c r="F1988" s="4"/>
      <c r="G1988" s="4"/>
      <c r="H1988" s="4"/>
    </row>
    <row r="1989" spans="1:8" x14ac:dyDescent="0.35">
      <c r="A1989" s="4"/>
      <c r="D1989" s="4"/>
      <c r="E1989" s="4"/>
      <c r="F1989" s="4"/>
      <c r="G1989" s="4"/>
      <c r="H1989" s="4"/>
    </row>
    <row r="1990" spans="1:8" x14ac:dyDescent="0.35">
      <c r="A1990" s="4"/>
      <c r="D1990" s="4"/>
      <c r="E1990" s="4"/>
      <c r="F1990" s="4"/>
      <c r="G1990" s="4"/>
      <c r="H1990" s="4"/>
    </row>
    <row r="1991" spans="1:8" x14ac:dyDescent="0.35">
      <c r="A1991" s="4"/>
      <c r="D1991" s="4"/>
      <c r="E1991" s="4"/>
      <c r="F1991" s="4"/>
      <c r="G1991" s="4"/>
      <c r="H1991" s="4"/>
    </row>
    <row r="1992" spans="1:8" x14ac:dyDescent="0.35">
      <c r="A1992" s="4"/>
      <c r="D1992" s="4"/>
      <c r="E1992" s="4"/>
      <c r="F1992" s="4"/>
      <c r="G1992" s="4"/>
      <c r="H1992" s="4"/>
    </row>
    <row r="1993" spans="1:8" x14ac:dyDescent="0.35">
      <c r="A1993" s="4"/>
      <c r="D1993" s="4"/>
      <c r="E1993" s="4"/>
      <c r="F1993" s="4"/>
      <c r="G1993" s="4"/>
      <c r="H1993" s="4"/>
    </row>
    <row r="1994" spans="1:8" x14ac:dyDescent="0.35">
      <c r="A1994" s="4"/>
      <c r="D1994" s="4"/>
      <c r="E1994" s="4"/>
      <c r="F1994" s="4"/>
      <c r="G1994" s="4"/>
      <c r="H1994" s="4"/>
    </row>
    <row r="1995" spans="1:8" x14ac:dyDescent="0.35">
      <c r="A1995" s="4"/>
      <c r="D1995" s="4"/>
      <c r="E1995" s="4"/>
      <c r="F1995" s="4"/>
      <c r="G1995" s="4"/>
      <c r="H1995" s="4"/>
    </row>
    <row r="1996" spans="1:8" x14ac:dyDescent="0.35">
      <c r="A1996" s="4"/>
      <c r="D1996" s="4"/>
      <c r="E1996" s="4"/>
      <c r="F1996" s="4"/>
      <c r="G1996" s="4"/>
      <c r="H1996" s="4"/>
    </row>
    <row r="1997" spans="1:8" x14ac:dyDescent="0.35">
      <c r="A1997" s="4"/>
      <c r="D1997" s="4"/>
      <c r="E1997" s="4"/>
      <c r="F1997" s="4"/>
      <c r="G1997" s="4"/>
      <c r="H1997" s="4"/>
    </row>
    <row r="1998" spans="1:8" x14ac:dyDescent="0.35">
      <c r="A1998" s="4"/>
      <c r="D1998" s="4"/>
      <c r="E1998" s="4"/>
      <c r="F1998" s="4"/>
      <c r="G1998" s="4"/>
      <c r="H1998" s="4"/>
    </row>
    <row r="1999" spans="1:8" x14ac:dyDescent="0.35">
      <c r="A1999" s="4"/>
      <c r="D1999" s="4"/>
      <c r="E1999" s="4"/>
      <c r="F1999" s="4"/>
      <c r="G1999" s="4"/>
      <c r="H1999" s="4"/>
    </row>
    <row r="2000" spans="1:8" x14ac:dyDescent="0.35">
      <c r="A2000" s="4"/>
      <c r="D2000" s="4"/>
      <c r="E2000" s="4"/>
      <c r="F2000" s="4"/>
      <c r="G2000" s="4"/>
      <c r="H2000" s="4"/>
    </row>
    <row r="2001" spans="1:8" x14ac:dyDescent="0.35">
      <c r="A2001" s="4"/>
      <c r="D2001" s="4"/>
      <c r="E2001" s="4"/>
      <c r="F2001" s="4"/>
      <c r="G2001" s="4"/>
      <c r="H2001" s="4"/>
    </row>
    <row r="2002" spans="1:8" x14ac:dyDescent="0.35">
      <c r="A2002" s="4"/>
      <c r="D2002" s="4"/>
      <c r="E2002" s="4"/>
      <c r="F2002" s="4"/>
      <c r="G2002" s="4"/>
      <c r="H2002" s="4"/>
    </row>
    <row r="2003" spans="1:8" x14ac:dyDescent="0.35">
      <c r="A2003" s="4"/>
      <c r="D2003" s="4"/>
      <c r="E2003" s="4"/>
      <c r="F2003" s="4"/>
      <c r="G2003" s="4"/>
      <c r="H2003" s="4"/>
    </row>
    <row r="2004" spans="1:8" x14ac:dyDescent="0.35">
      <c r="A2004" s="4"/>
      <c r="D2004" s="4"/>
      <c r="E2004" s="4"/>
      <c r="F2004" s="4"/>
      <c r="G2004" s="4"/>
      <c r="H2004" s="4"/>
    </row>
    <row r="2005" spans="1:8" x14ac:dyDescent="0.35">
      <c r="A2005" s="4"/>
      <c r="D2005" s="4"/>
      <c r="E2005" s="4"/>
      <c r="F2005" s="4"/>
      <c r="G2005" s="4"/>
      <c r="H2005" s="4"/>
    </row>
    <row r="2006" spans="1:8" x14ac:dyDescent="0.35">
      <c r="A2006" s="4"/>
      <c r="D2006" s="4"/>
      <c r="E2006" s="4"/>
      <c r="F2006" s="4"/>
      <c r="G2006" s="4"/>
      <c r="H2006" s="4"/>
    </row>
    <row r="2007" spans="1:8" x14ac:dyDescent="0.35">
      <c r="A2007" s="4"/>
      <c r="D2007" s="4"/>
      <c r="E2007" s="4"/>
      <c r="F2007" s="4"/>
      <c r="G2007" s="4"/>
      <c r="H2007" s="4"/>
    </row>
    <row r="2008" spans="1:8" x14ac:dyDescent="0.35">
      <c r="A2008" s="4"/>
      <c r="D2008" s="4"/>
      <c r="E2008" s="4"/>
      <c r="F2008" s="4"/>
      <c r="G2008" s="4"/>
      <c r="H2008" s="4"/>
    </row>
    <row r="2009" spans="1:8" x14ac:dyDescent="0.35">
      <c r="A2009" s="4"/>
      <c r="D2009" s="4"/>
      <c r="E2009" s="4"/>
      <c r="F2009" s="4"/>
      <c r="G2009" s="4"/>
      <c r="H2009" s="4"/>
    </row>
    <row r="2010" spans="1:8" x14ac:dyDescent="0.35">
      <c r="A2010" s="4"/>
      <c r="D2010" s="4"/>
      <c r="E2010" s="4"/>
      <c r="F2010" s="4"/>
      <c r="G2010" s="4"/>
      <c r="H2010" s="4"/>
    </row>
    <row r="2011" spans="1:8" x14ac:dyDescent="0.35">
      <c r="A2011" s="4"/>
      <c r="D2011" s="4"/>
      <c r="E2011" s="4"/>
      <c r="F2011" s="4"/>
      <c r="G2011" s="4"/>
      <c r="H2011" s="4"/>
    </row>
    <row r="2012" spans="1:8" x14ac:dyDescent="0.35">
      <c r="A2012" s="4"/>
      <c r="D2012" s="4"/>
      <c r="E2012" s="4"/>
      <c r="F2012" s="4"/>
      <c r="G2012" s="4"/>
      <c r="H2012" s="4"/>
    </row>
    <row r="2013" spans="1:8" x14ac:dyDescent="0.35">
      <c r="A2013" s="4"/>
      <c r="D2013" s="4"/>
      <c r="E2013" s="4"/>
      <c r="F2013" s="4"/>
      <c r="G2013" s="4"/>
      <c r="H2013" s="4"/>
    </row>
    <row r="2014" spans="1:8" x14ac:dyDescent="0.35">
      <c r="A2014" s="4"/>
      <c r="D2014" s="4"/>
      <c r="E2014" s="4"/>
      <c r="F2014" s="4"/>
      <c r="G2014" s="4"/>
      <c r="H2014" s="4"/>
    </row>
    <row r="2015" spans="1:8" x14ac:dyDescent="0.35">
      <c r="A2015" s="4"/>
      <c r="D2015" s="4"/>
      <c r="E2015" s="4"/>
      <c r="F2015" s="4"/>
      <c r="G2015" s="4"/>
      <c r="H2015" s="4"/>
    </row>
    <row r="2016" spans="1:8" x14ac:dyDescent="0.35">
      <c r="A2016" s="4"/>
      <c r="D2016" s="4"/>
      <c r="E2016" s="4"/>
      <c r="F2016" s="4"/>
      <c r="G2016" s="4"/>
      <c r="H2016" s="4"/>
    </row>
    <row r="2017" spans="1:8" x14ac:dyDescent="0.35">
      <c r="A2017" s="4"/>
      <c r="D2017" s="4"/>
      <c r="E2017" s="4"/>
      <c r="F2017" s="4"/>
      <c r="G2017" s="4"/>
      <c r="H2017" s="4"/>
    </row>
    <row r="2018" spans="1:8" x14ac:dyDescent="0.35">
      <c r="A2018" s="4"/>
      <c r="D2018" s="4"/>
      <c r="E2018" s="4"/>
      <c r="F2018" s="4"/>
      <c r="G2018" s="4"/>
      <c r="H2018" s="4"/>
    </row>
    <row r="2019" spans="1:8" x14ac:dyDescent="0.35">
      <c r="A2019" s="4"/>
      <c r="D2019" s="4"/>
      <c r="E2019" s="4"/>
      <c r="F2019" s="4"/>
      <c r="G2019" s="4"/>
      <c r="H2019" s="4"/>
    </row>
    <row r="2020" spans="1:8" x14ac:dyDescent="0.35">
      <c r="A2020" s="4"/>
      <c r="D2020" s="4"/>
      <c r="E2020" s="4"/>
      <c r="F2020" s="4"/>
      <c r="G2020" s="4"/>
      <c r="H2020" s="4"/>
    </row>
    <row r="2021" spans="1:8" x14ac:dyDescent="0.35">
      <c r="A2021" s="4"/>
      <c r="D2021" s="4"/>
      <c r="E2021" s="4"/>
      <c r="F2021" s="4"/>
      <c r="G2021" s="4"/>
      <c r="H2021" s="4"/>
    </row>
    <row r="2022" spans="1:8" x14ac:dyDescent="0.35">
      <c r="A2022" s="4"/>
      <c r="D2022" s="4"/>
      <c r="E2022" s="4"/>
      <c r="F2022" s="4"/>
      <c r="G2022" s="4"/>
      <c r="H2022" s="4"/>
    </row>
    <row r="2023" spans="1:8" x14ac:dyDescent="0.35">
      <c r="A2023" s="4"/>
      <c r="D2023" s="4"/>
      <c r="E2023" s="4"/>
      <c r="F2023" s="4"/>
      <c r="G2023" s="4"/>
      <c r="H2023" s="4"/>
    </row>
    <row r="2024" spans="1:8" x14ac:dyDescent="0.35">
      <c r="A2024" s="4"/>
      <c r="D2024" s="4"/>
      <c r="E2024" s="4"/>
      <c r="F2024" s="4"/>
      <c r="G2024" s="4"/>
      <c r="H2024" s="4"/>
    </row>
    <row r="2025" spans="1:8" x14ac:dyDescent="0.35">
      <c r="A2025" s="4"/>
      <c r="D2025" s="4"/>
      <c r="E2025" s="4"/>
      <c r="F2025" s="4"/>
      <c r="G2025" s="4"/>
      <c r="H2025" s="4"/>
    </row>
    <row r="2026" spans="1:8" x14ac:dyDescent="0.35">
      <c r="A2026" s="4"/>
      <c r="D2026" s="4"/>
      <c r="E2026" s="4"/>
      <c r="F2026" s="4"/>
      <c r="G2026" s="4"/>
      <c r="H2026" s="4"/>
    </row>
    <row r="2027" spans="1:8" x14ac:dyDescent="0.35">
      <c r="A2027" s="4"/>
      <c r="D2027" s="4"/>
      <c r="E2027" s="4"/>
      <c r="F2027" s="4"/>
      <c r="G2027" s="4"/>
      <c r="H2027" s="4"/>
    </row>
    <row r="2028" spans="1:8" x14ac:dyDescent="0.35">
      <c r="A2028" s="4"/>
      <c r="D2028" s="4"/>
      <c r="E2028" s="4"/>
      <c r="F2028" s="4"/>
      <c r="G2028" s="4"/>
      <c r="H2028" s="4"/>
    </row>
    <row r="2029" spans="1:8" x14ac:dyDescent="0.35">
      <c r="A2029" s="4"/>
      <c r="D2029" s="4"/>
      <c r="E2029" s="4"/>
      <c r="F2029" s="4"/>
      <c r="G2029" s="4"/>
      <c r="H2029" s="4"/>
    </row>
    <row r="2030" spans="1:8" x14ac:dyDescent="0.35">
      <c r="A2030" s="4"/>
      <c r="D2030" s="4"/>
      <c r="E2030" s="4"/>
      <c r="F2030" s="4"/>
      <c r="G2030" s="4"/>
      <c r="H2030" s="4"/>
    </row>
    <row r="2031" spans="1:8" x14ac:dyDescent="0.35">
      <c r="A2031" s="4"/>
      <c r="D2031" s="4"/>
      <c r="E2031" s="4"/>
      <c r="F2031" s="4"/>
      <c r="G2031" s="4"/>
      <c r="H2031" s="4"/>
    </row>
    <row r="2032" spans="1:8" x14ac:dyDescent="0.35">
      <c r="A2032" s="4"/>
      <c r="D2032" s="4"/>
      <c r="E2032" s="4"/>
      <c r="F2032" s="4"/>
      <c r="G2032" s="4"/>
      <c r="H2032" s="4"/>
    </row>
    <row r="2033" spans="1:8" x14ac:dyDescent="0.35">
      <c r="A2033" s="4"/>
      <c r="D2033" s="4"/>
      <c r="E2033" s="4"/>
      <c r="F2033" s="4"/>
      <c r="G2033" s="4"/>
      <c r="H2033" s="4"/>
    </row>
    <row r="2034" spans="1:8" x14ac:dyDescent="0.35">
      <c r="A2034" s="4"/>
      <c r="D2034" s="4"/>
      <c r="E2034" s="4"/>
      <c r="F2034" s="4"/>
      <c r="G2034" s="4"/>
      <c r="H2034" s="4"/>
    </row>
    <row r="2035" spans="1:8" x14ac:dyDescent="0.35">
      <c r="A2035" s="4"/>
      <c r="D2035" s="4"/>
      <c r="E2035" s="4"/>
      <c r="F2035" s="4"/>
      <c r="G2035" s="4"/>
      <c r="H2035" s="4"/>
    </row>
    <row r="2036" spans="1:8" x14ac:dyDescent="0.35">
      <c r="A2036" s="4"/>
      <c r="D2036" s="4"/>
      <c r="E2036" s="4"/>
      <c r="F2036" s="4"/>
      <c r="G2036" s="4"/>
      <c r="H2036" s="4"/>
    </row>
    <row r="2037" spans="1:8" x14ac:dyDescent="0.35">
      <c r="A2037" s="4"/>
      <c r="D2037" s="4"/>
      <c r="E2037" s="4"/>
      <c r="F2037" s="4"/>
      <c r="G2037" s="4"/>
      <c r="H2037" s="4"/>
    </row>
    <row r="2038" spans="1:8" x14ac:dyDescent="0.35">
      <c r="A2038" s="4"/>
      <c r="D2038" s="4"/>
      <c r="E2038" s="4"/>
      <c r="F2038" s="4"/>
      <c r="G2038" s="4"/>
      <c r="H2038" s="4"/>
    </row>
    <row r="2039" spans="1:8" x14ac:dyDescent="0.35">
      <c r="A2039" s="4"/>
      <c r="D2039" s="4"/>
      <c r="E2039" s="4"/>
      <c r="F2039" s="4"/>
      <c r="G2039" s="4"/>
      <c r="H2039" s="4"/>
    </row>
    <row r="2040" spans="1:8" x14ac:dyDescent="0.35">
      <c r="A2040" s="4"/>
      <c r="D2040" s="4"/>
      <c r="E2040" s="4"/>
      <c r="F2040" s="4"/>
      <c r="G2040" s="4"/>
      <c r="H2040" s="4"/>
    </row>
    <row r="2041" spans="1:8" x14ac:dyDescent="0.35">
      <c r="A2041" s="4"/>
      <c r="D2041" s="4"/>
      <c r="E2041" s="4"/>
      <c r="F2041" s="4"/>
      <c r="G2041" s="4"/>
      <c r="H2041" s="4"/>
    </row>
    <row r="2042" spans="1:8" x14ac:dyDescent="0.35">
      <c r="A2042" s="4"/>
      <c r="D2042" s="4"/>
      <c r="E2042" s="4"/>
      <c r="F2042" s="4"/>
      <c r="G2042" s="4"/>
      <c r="H2042" s="4"/>
    </row>
    <row r="2043" spans="1:8" x14ac:dyDescent="0.35">
      <c r="A2043" s="4"/>
      <c r="D2043" s="4"/>
      <c r="E2043" s="4"/>
      <c r="F2043" s="4"/>
      <c r="G2043" s="4"/>
      <c r="H2043" s="4"/>
    </row>
    <row r="2044" spans="1:8" x14ac:dyDescent="0.35">
      <c r="A2044" s="4"/>
      <c r="D2044" s="4"/>
      <c r="E2044" s="4"/>
      <c r="F2044" s="4"/>
      <c r="G2044" s="4"/>
      <c r="H2044" s="4"/>
    </row>
    <row r="2045" spans="1:8" x14ac:dyDescent="0.35">
      <c r="A2045" s="4"/>
      <c r="D2045" s="4"/>
      <c r="E2045" s="4"/>
      <c r="F2045" s="4"/>
      <c r="G2045" s="4"/>
      <c r="H2045" s="4"/>
    </row>
    <row r="2046" spans="1:8" x14ac:dyDescent="0.35">
      <c r="A2046" s="4"/>
      <c r="D2046" s="4"/>
      <c r="E2046" s="4"/>
      <c r="F2046" s="4"/>
      <c r="G2046" s="4"/>
      <c r="H2046" s="4"/>
    </row>
    <row r="2047" spans="1:8" x14ac:dyDescent="0.35">
      <c r="A2047" s="4"/>
      <c r="D2047" s="4"/>
      <c r="E2047" s="4"/>
      <c r="F2047" s="4"/>
      <c r="G2047" s="4"/>
      <c r="H2047" s="4"/>
    </row>
    <row r="2048" spans="1:8" x14ac:dyDescent="0.35">
      <c r="A2048" s="4"/>
      <c r="D2048" s="4"/>
      <c r="E2048" s="4"/>
      <c r="F2048" s="4"/>
      <c r="G2048" s="4"/>
      <c r="H2048" s="4"/>
    </row>
    <row r="2049" spans="1:8" x14ac:dyDescent="0.35">
      <c r="A2049" s="4"/>
      <c r="D2049" s="4"/>
      <c r="E2049" s="4"/>
      <c r="F2049" s="4"/>
      <c r="G2049" s="4"/>
      <c r="H2049" s="4"/>
    </row>
    <row r="2050" spans="1:8" x14ac:dyDescent="0.35">
      <c r="A2050" s="4"/>
      <c r="D2050" s="4"/>
      <c r="E2050" s="4"/>
      <c r="F2050" s="4"/>
      <c r="G2050" s="4"/>
      <c r="H2050" s="4"/>
    </row>
    <row r="2051" spans="1:8" x14ac:dyDescent="0.35">
      <c r="A2051" s="4"/>
      <c r="D2051" s="4"/>
      <c r="E2051" s="4"/>
      <c r="F2051" s="4"/>
      <c r="G2051" s="4"/>
      <c r="H2051" s="4"/>
    </row>
    <row r="2052" spans="1:8" x14ac:dyDescent="0.35">
      <c r="A2052" s="4"/>
      <c r="D2052" s="4"/>
      <c r="E2052" s="4"/>
      <c r="F2052" s="4"/>
      <c r="G2052" s="4"/>
      <c r="H2052" s="4"/>
    </row>
    <row r="2053" spans="1:8" x14ac:dyDescent="0.35">
      <c r="A2053" s="4"/>
      <c r="D2053" s="4"/>
      <c r="E2053" s="4"/>
      <c r="F2053" s="4"/>
      <c r="G2053" s="4"/>
      <c r="H2053" s="4"/>
    </row>
    <row r="2054" spans="1:8" x14ac:dyDescent="0.35">
      <c r="A2054" s="4"/>
      <c r="D2054" s="4"/>
      <c r="E2054" s="4"/>
      <c r="F2054" s="4"/>
      <c r="G2054" s="4"/>
      <c r="H2054" s="4"/>
    </row>
    <row r="2055" spans="1:8" x14ac:dyDescent="0.35">
      <c r="A2055" s="4"/>
      <c r="D2055" s="4"/>
      <c r="E2055" s="4"/>
      <c r="F2055" s="4"/>
      <c r="G2055" s="4"/>
      <c r="H2055" s="4"/>
    </row>
    <row r="2056" spans="1:8" x14ac:dyDescent="0.35">
      <c r="A2056" s="4"/>
      <c r="D2056" s="4"/>
      <c r="E2056" s="4"/>
      <c r="F2056" s="4"/>
      <c r="G2056" s="4"/>
      <c r="H2056" s="4"/>
    </row>
    <row r="2057" spans="1:8" x14ac:dyDescent="0.35">
      <c r="A2057" s="4"/>
      <c r="D2057" s="4"/>
      <c r="E2057" s="4"/>
      <c r="F2057" s="4"/>
      <c r="G2057" s="4"/>
      <c r="H2057" s="4"/>
    </row>
    <row r="2058" spans="1:8" x14ac:dyDescent="0.35">
      <c r="A2058" s="4"/>
      <c r="D2058" s="4"/>
      <c r="E2058" s="4"/>
      <c r="F2058" s="4"/>
      <c r="G2058" s="4"/>
      <c r="H2058" s="4"/>
    </row>
    <row r="2059" spans="1:8" x14ac:dyDescent="0.35">
      <c r="A2059" s="4"/>
      <c r="D2059" s="4"/>
      <c r="E2059" s="4"/>
      <c r="F2059" s="4"/>
      <c r="G2059" s="4"/>
      <c r="H2059" s="4"/>
    </row>
    <row r="2060" spans="1:8" x14ac:dyDescent="0.35">
      <c r="A2060" s="4"/>
      <c r="D2060" s="4"/>
      <c r="E2060" s="4"/>
      <c r="F2060" s="4"/>
      <c r="G2060" s="4"/>
      <c r="H2060" s="4"/>
    </row>
    <row r="2061" spans="1:8" x14ac:dyDescent="0.35">
      <c r="A2061" s="4"/>
      <c r="D2061" s="4"/>
      <c r="E2061" s="4"/>
      <c r="F2061" s="4"/>
      <c r="G2061" s="4"/>
      <c r="H2061" s="4"/>
    </row>
    <row r="2062" spans="1:8" x14ac:dyDescent="0.35">
      <c r="A2062" s="4"/>
      <c r="D2062" s="4"/>
      <c r="E2062" s="4"/>
      <c r="F2062" s="4"/>
      <c r="G2062" s="4"/>
      <c r="H2062" s="4"/>
    </row>
    <row r="2063" spans="1:8" x14ac:dyDescent="0.35">
      <c r="A2063" s="4"/>
      <c r="D2063" s="4"/>
      <c r="E2063" s="4"/>
      <c r="F2063" s="4"/>
      <c r="G2063" s="4"/>
      <c r="H2063" s="4"/>
    </row>
    <row r="2064" spans="1:8" x14ac:dyDescent="0.35">
      <c r="A2064" s="4"/>
      <c r="D2064" s="4"/>
      <c r="E2064" s="4"/>
      <c r="F2064" s="4"/>
      <c r="G2064" s="4"/>
      <c r="H2064" s="4"/>
    </row>
    <row r="2065" spans="1:8" x14ac:dyDescent="0.35">
      <c r="A2065" s="4"/>
      <c r="D2065" s="4"/>
      <c r="E2065" s="4"/>
      <c r="F2065" s="4"/>
      <c r="G2065" s="4"/>
      <c r="H2065" s="4"/>
    </row>
    <row r="2066" spans="1:8" x14ac:dyDescent="0.35">
      <c r="A2066" s="4"/>
      <c r="D2066" s="4"/>
      <c r="E2066" s="4"/>
      <c r="F2066" s="4"/>
      <c r="G2066" s="4"/>
      <c r="H2066" s="4"/>
    </row>
    <row r="2067" spans="1:8" x14ac:dyDescent="0.35">
      <c r="A2067" s="4"/>
      <c r="D2067" s="4"/>
      <c r="E2067" s="4"/>
      <c r="F2067" s="4"/>
      <c r="G2067" s="4"/>
      <c r="H2067" s="4"/>
    </row>
    <row r="2068" spans="1:8" x14ac:dyDescent="0.35">
      <c r="A2068" s="4"/>
      <c r="D2068" s="4"/>
      <c r="E2068" s="4"/>
      <c r="F2068" s="4"/>
      <c r="G2068" s="4"/>
      <c r="H2068" s="4"/>
    </row>
    <row r="2069" spans="1:8" x14ac:dyDescent="0.35">
      <c r="A2069" s="4"/>
      <c r="D2069" s="4"/>
      <c r="E2069" s="4"/>
      <c r="F2069" s="4"/>
      <c r="G2069" s="4"/>
      <c r="H2069" s="4"/>
    </row>
    <row r="2070" spans="1:8" x14ac:dyDescent="0.35">
      <c r="A2070" s="4"/>
      <c r="D2070" s="4"/>
      <c r="E2070" s="4"/>
      <c r="F2070" s="4"/>
      <c r="G2070" s="4"/>
      <c r="H2070" s="4"/>
    </row>
    <row r="2071" spans="1:8" x14ac:dyDescent="0.35">
      <c r="A2071" s="4"/>
      <c r="D2071" s="4"/>
      <c r="E2071" s="4"/>
      <c r="F2071" s="4"/>
      <c r="G2071" s="4"/>
      <c r="H2071" s="4"/>
    </row>
    <row r="2072" spans="1:8" x14ac:dyDescent="0.35">
      <c r="A2072" s="4"/>
      <c r="D2072" s="4"/>
      <c r="E2072" s="4"/>
      <c r="F2072" s="4"/>
      <c r="G2072" s="4"/>
      <c r="H2072" s="4"/>
    </row>
    <row r="2073" spans="1:8" x14ac:dyDescent="0.35">
      <c r="A2073" s="4"/>
      <c r="D2073" s="4"/>
      <c r="E2073" s="4"/>
      <c r="F2073" s="4"/>
      <c r="G2073" s="4"/>
      <c r="H2073" s="4"/>
    </row>
    <row r="2074" spans="1:8" x14ac:dyDescent="0.35">
      <c r="A2074" s="4"/>
      <c r="D2074" s="4"/>
      <c r="E2074" s="4"/>
      <c r="F2074" s="4"/>
      <c r="G2074" s="4"/>
      <c r="H2074" s="4"/>
    </row>
    <row r="2075" spans="1:8" x14ac:dyDescent="0.35">
      <c r="A2075" s="4"/>
      <c r="D2075" s="4"/>
      <c r="E2075" s="4"/>
      <c r="F2075" s="4"/>
      <c r="G2075" s="4"/>
      <c r="H2075" s="4"/>
    </row>
    <row r="2076" spans="1:8" x14ac:dyDescent="0.35">
      <c r="A2076" s="4"/>
      <c r="D2076" s="4"/>
      <c r="E2076" s="4"/>
      <c r="F2076" s="4"/>
      <c r="G2076" s="4"/>
      <c r="H2076" s="4"/>
    </row>
    <row r="2077" spans="1:8" x14ac:dyDescent="0.35">
      <c r="A2077" s="4"/>
      <c r="D2077" s="4"/>
      <c r="E2077" s="4"/>
      <c r="F2077" s="4"/>
      <c r="G2077" s="4"/>
      <c r="H2077" s="4"/>
    </row>
    <row r="2078" spans="1:8" x14ac:dyDescent="0.35">
      <c r="A2078" s="4"/>
      <c r="D2078" s="4"/>
      <c r="E2078" s="4"/>
      <c r="F2078" s="4"/>
      <c r="G2078" s="4"/>
      <c r="H2078" s="4"/>
    </row>
    <row r="2079" spans="1:8" x14ac:dyDescent="0.35">
      <c r="A2079" s="4"/>
      <c r="D2079" s="4"/>
      <c r="E2079" s="4"/>
      <c r="F2079" s="4"/>
      <c r="G2079" s="4"/>
      <c r="H2079" s="4"/>
    </row>
    <row r="2080" spans="1:8" x14ac:dyDescent="0.35">
      <c r="A2080" s="4"/>
      <c r="D2080" s="4"/>
      <c r="E2080" s="4"/>
      <c r="F2080" s="4"/>
      <c r="G2080" s="4"/>
      <c r="H2080" s="4"/>
    </row>
    <row r="2081" spans="1:8" x14ac:dyDescent="0.35">
      <c r="A2081" s="4"/>
      <c r="D2081" s="4"/>
      <c r="E2081" s="4"/>
      <c r="F2081" s="4"/>
      <c r="G2081" s="4"/>
      <c r="H2081" s="4"/>
    </row>
    <row r="2082" spans="1:8" x14ac:dyDescent="0.35">
      <c r="A2082" s="4"/>
      <c r="D2082" s="4"/>
      <c r="E2082" s="4"/>
      <c r="F2082" s="4"/>
      <c r="G2082" s="4"/>
      <c r="H2082" s="4"/>
    </row>
    <row r="2083" spans="1:8" x14ac:dyDescent="0.35">
      <c r="A2083" s="4"/>
      <c r="D2083" s="4"/>
      <c r="E2083" s="4"/>
      <c r="F2083" s="4"/>
      <c r="G2083" s="4"/>
      <c r="H2083" s="4"/>
    </row>
    <row r="2084" spans="1:8" x14ac:dyDescent="0.35">
      <c r="A2084" s="4"/>
      <c r="D2084" s="4"/>
      <c r="E2084" s="4"/>
      <c r="F2084" s="4"/>
      <c r="G2084" s="4"/>
      <c r="H2084" s="4"/>
    </row>
    <row r="2085" spans="1:8" x14ac:dyDescent="0.35">
      <c r="A2085" s="4"/>
      <c r="D2085" s="4"/>
      <c r="E2085" s="4"/>
      <c r="F2085" s="4"/>
      <c r="G2085" s="4"/>
      <c r="H2085" s="4"/>
    </row>
    <row r="2086" spans="1:8" x14ac:dyDescent="0.35">
      <c r="A2086" s="4"/>
      <c r="D2086" s="4"/>
      <c r="E2086" s="4"/>
      <c r="F2086" s="4"/>
      <c r="G2086" s="4"/>
      <c r="H2086" s="4"/>
    </row>
    <row r="2087" spans="1:8" x14ac:dyDescent="0.35">
      <c r="A2087" s="4"/>
      <c r="D2087" s="4"/>
      <c r="E2087" s="4"/>
      <c r="F2087" s="4"/>
      <c r="G2087" s="4"/>
      <c r="H2087" s="4"/>
    </row>
    <row r="2088" spans="1:8" x14ac:dyDescent="0.35">
      <c r="A2088" s="4"/>
      <c r="D2088" s="4"/>
      <c r="E2088" s="4"/>
      <c r="F2088" s="4"/>
      <c r="G2088" s="4"/>
      <c r="H2088" s="4"/>
    </row>
    <row r="2089" spans="1:8" x14ac:dyDescent="0.35">
      <c r="A2089" s="4"/>
      <c r="D2089" s="4"/>
      <c r="E2089" s="4"/>
      <c r="F2089" s="4"/>
      <c r="G2089" s="4"/>
      <c r="H2089" s="4"/>
    </row>
    <row r="2090" spans="1:8" x14ac:dyDescent="0.35">
      <c r="A2090" s="4"/>
      <c r="D2090" s="4"/>
      <c r="E2090" s="4"/>
      <c r="F2090" s="4"/>
      <c r="G2090" s="4"/>
      <c r="H2090" s="4"/>
    </row>
    <row r="2091" spans="1:8" x14ac:dyDescent="0.35">
      <c r="A2091" s="4"/>
      <c r="D2091" s="4"/>
      <c r="E2091" s="4"/>
      <c r="F2091" s="4"/>
      <c r="G2091" s="4"/>
      <c r="H2091" s="4"/>
    </row>
    <row r="2092" spans="1:8" x14ac:dyDescent="0.35">
      <c r="A2092" s="4"/>
      <c r="D2092" s="4"/>
      <c r="E2092" s="4"/>
      <c r="F2092" s="4"/>
      <c r="G2092" s="4"/>
      <c r="H2092" s="4"/>
    </row>
    <row r="2093" spans="1:8" x14ac:dyDescent="0.35">
      <c r="A2093" s="4"/>
      <c r="D2093" s="4"/>
      <c r="E2093" s="4"/>
      <c r="F2093" s="4"/>
      <c r="G2093" s="4"/>
      <c r="H2093" s="4"/>
    </row>
    <row r="2094" spans="1:8" x14ac:dyDescent="0.35">
      <c r="A2094" s="4"/>
      <c r="D2094" s="4"/>
      <c r="E2094" s="4"/>
      <c r="F2094" s="4"/>
      <c r="G2094" s="4"/>
      <c r="H2094" s="4"/>
    </row>
    <row r="2095" spans="1:8" x14ac:dyDescent="0.35">
      <c r="A2095" s="4"/>
      <c r="D2095" s="4"/>
      <c r="E2095" s="4"/>
      <c r="F2095" s="4"/>
      <c r="G2095" s="4"/>
      <c r="H2095" s="4"/>
    </row>
    <row r="2096" spans="1:8" x14ac:dyDescent="0.35">
      <c r="A2096" s="4"/>
      <c r="D2096" s="4"/>
      <c r="E2096" s="4"/>
      <c r="F2096" s="4"/>
      <c r="G2096" s="4"/>
      <c r="H2096" s="4"/>
    </row>
    <row r="2097" spans="1:8" x14ac:dyDescent="0.35">
      <c r="A2097" s="4"/>
      <c r="D2097" s="4"/>
      <c r="E2097" s="4"/>
      <c r="F2097" s="4"/>
      <c r="G2097" s="4"/>
      <c r="H2097" s="4"/>
    </row>
    <row r="2098" spans="1:8" x14ac:dyDescent="0.35">
      <c r="A2098" s="4"/>
      <c r="D2098" s="4"/>
      <c r="E2098" s="4"/>
      <c r="F2098" s="4"/>
      <c r="G2098" s="4"/>
      <c r="H2098" s="4"/>
    </row>
    <row r="2099" spans="1:8" x14ac:dyDescent="0.35">
      <c r="A2099" s="4"/>
      <c r="D2099" s="4"/>
      <c r="E2099" s="4"/>
      <c r="F2099" s="4"/>
      <c r="G2099" s="4"/>
      <c r="H2099" s="4"/>
    </row>
    <row r="2100" spans="1:8" x14ac:dyDescent="0.35">
      <c r="A2100" s="4"/>
      <c r="D2100" s="4"/>
      <c r="E2100" s="4"/>
      <c r="F2100" s="4"/>
      <c r="G2100" s="4"/>
      <c r="H2100" s="4"/>
    </row>
    <row r="2101" spans="1:8" x14ac:dyDescent="0.35">
      <c r="A2101" s="4"/>
      <c r="D2101" s="4"/>
      <c r="E2101" s="4"/>
      <c r="F2101" s="4"/>
      <c r="G2101" s="4"/>
      <c r="H2101" s="4"/>
    </row>
    <row r="2102" spans="1:8" x14ac:dyDescent="0.35">
      <c r="A2102" s="4"/>
      <c r="D2102" s="4"/>
      <c r="E2102" s="4"/>
      <c r="F2102" s="4"/>
      <c r="G2102" s="4"/>
      <c r="H2102" s="4"/>
    </row>
    <row r="2103" spans="1:8" x14ac:dyDescent="0.35">
      <c r="A2103" s="4"/>
      <c r="D2103" s="4"/>
      <c r="E2103" s="4"/>
      <c r="F2103" s="4"/>
      <c r="G2103" s="4"/>
      <c r="H2103" s="4"/>
    </row>
    <row r="2104" spans="1:8" x14ac:dyDescent="0.35">
      <c r="A2104" s="4"/>
      <c r="D2104" s="4"/>
      <c r="E2104" s="4"/>
      <c r="F2104" s="4"/>
      <c r="G2104" s="4"/>
      <c r="H2104" s="4"/>
    </row>
    <row r="2105" spans="1:8" x14ac:dyDescent="0.35">
      <c r="A2105" s="4"/>
      <c r="D2105" s="4"/>
      <c r="E2105" s="4"/>
      <c r="F2105" s="4"/>
      <c r="G2105" s="4"/>
      <c r="H2105" s="4"/>
    </row>
    <row r="2106" spans="1:8" x14ac:dyDescent="0.35">
      <c r="A2106" s="4"/>
      <c r="D2106" s="4"/>
      <c r="E2106" s="4"/>
      <c r="F2106" s="4"/>
      <c r="G2106" s="4"/>
      <c r="H2106" s="4"/>
    </row>
    <row r="2107" spans="1:8" x14ac:dyDescent="0.35">
      <c r="A2107" s="4"/>
      <c r="D2107" s="4"/>
      <c r="E2107" s="4"/>
      <c r="F2107" s="4"/>
      <c r="G2107" s="4"/>
      <c r="H2107" s="4"/>
    </row>
    <row r="2108" spans="1:8" x14ac:dyDescent="0.35">
      <c r="A2108" s="4"/>
      <c r="D2108" s="4"/>
      <c r="E2108" s="4"/>
      <c r="F2108" s="4"/>
      <c r="G2108" s="4"/>
      <c r="H2108" s="4"/>
    </row>
    <row r="2109" spans="1:8" x14ac:dyDescent="0.35">
      <c r="A2109" s="4"/>
      <c r="D2109" s="4"/>
      <c r="E2109" s="4"/>
      <c r="F2109" s="4"/>
      <c r="G2109" s="4"/>
      <c r="H2109" s="4"/>
    </row>
    <row r="2110" spans="1:8" x14ac:dyDescent="0.35">
      <c r="A2110" s="4"/>
      <c r="D2110" s="4"/>
      <c r="E2110" s="4"/>
      <c r="F2110" s="4"/>
      <c r="G2110" s="4"/>
      <c r="H2110" s="4"/>
    </row>
    <row r="2111" spans="1:8" x14ac:dyDescent="0.35">
      <c r="A2111" s="4"/>
      <c r="D2111" s="4"/>
      <c r="E2111" s="4"/>
      <c r="F2111" s="4"/>
      <c r="G2111" s="4"/>
      <c r="H2111" s="4"/>
    </row>
    <row r="2112" spans="1:8" x14ac:dyDescent="0.35">
      <c r="A2112" s="4"/>
      <c r="D2112" s="4"/>
      <c r="E2112" s="4"/>
      <c r="F2112" s="4"/>
      <c r="G2112" s="4"/>
      <c r="H2112" s="4"/>
    </row>
    <row r="2113" spans="1:8" x14ac:dyDescent="0.35">
      <c r="A2113" s="4"/>
      <c r="D2113" s="4"/>
      <c r="E2113" s="4"/>
      <c r="F2113" s="4"/>
      <c r="G2113" s="4"/>
      <c r="H2113" s="4"/>
    </row>
    <row r="2114" spans="1:8" x14ac:dyDescent="0.35">
      <c r="A2114" s="4"/>
      <c r="D2114" s="4"/>
      <c r="E2114" s="4"/>
      <c r="F2114" s="4"/>
      <c r="G2114" s="4"/>
      <c r="H2114" s="4"/>
    </row>
    <row r="2115" spans="1:8" x14ac:dyDescent="0.35">
      <c r="A2115" s="4"/>
      <c r="D2115" s="4"/>
      <c r="E2115" s="4"/>
      <c r="F2115" s="4"/>
      <c r="G2115" s="4"/>
      <c r="H2115" s="4"/>
    </row>
    <row r="2116" spans="1:8" x14ac:dyDescent="0.35">
      <c r="A2116" s="4"/>
      <c r="D2116" s="4"/>
      <c r="E2116" s="4"/>
      <c r="F2116" s="4"/>
      <c r="G2116" s="4"/>
      <c r="H2116" s="4"/>
    </row>
    <row r="2117" spans="1:8" x14ac:dyDescent="0.35">
      <c r="A2117" s="4"/>
      <c r="D2117" s="4"/>
      <c r="E2117" s="4"/>
      <c r="F2117" s="4"/>
      <c r="G2117" s="4"/>
      <c r="H2117" s="4"/>
    </row>
    <row r="2118" spans="1:8" x14ac:dyDescent="0.35">
      <c r="A2118" s="4"/>
      <c r="D2118" s="4"/>
      <c r="E2118" s="4"/>
      <c r="F2118" s="4"/>
      <c r="G2118" s="4"/>
      <c r="H2118" s="4"/>
    </row>
    <row r="2119" spans="1:8" x14ac:dyDescent="0.35">
      <c r="A2119" s="4"/>
      <c r="D2119" s="4"/>
      <c r="E2119" s="4"/>
      <c r="F2119" s="4"/>
      <c r="G2119" s="4"/>
      <c r="H2119" s="4"/>
    </row>
    <row r="2120" spans="1:8" x14ac:dyDescent="0.35">
      <c r="A2120" s="4"/>
      <c r="D2120" s="4"/>
      <c r="E2120" s="4"/>
      <c r="F2120" s="4"/>
      <c r="G2120" s="4"/>
      <c r="H2120" s="4"/>
    </row>
    <row r="2121" spans="1:8" x14ac:dyDescent="0.35">
      <c r="A2121" s="4"/>
      <c r="D2121" s="4"/>
      <c r="E2121" s="4"/>
      <c r="F2121" s="4"/>
      <c r="G2121" s="4"/>
      <c r="H2121" s="4"/>
    </row>
    <row r="2122" spans="1:8" x14ac:dyDescent="0.35">
      <c r="A2122" s="4"/>
      <c r="D2122" s="4"/>
      <c r="E2122" s="4"/>
      <c r="F2122" s="4"/>
      <c r="G2122" s="4"/>
      <c r="H2122" s="4"/>
    </row>
    <row r="2123" spans="1:8" x14ac:dyDescent="0.35">
      <c r="A2123" s="4"/>
      <c r="D2123" s="4"/>
      <c r="E2123" s="4"/>
      <c r="F2123" s="4"/>
      <c r="G2123" s="4"/>
      <c r="H2123" s="4"/>
    </row>
    <row r="2124" spans="1:8" x14ac:dyDescent="0.35">
      <c r="A2124" s="4"/>
      <c r="D2124" s="4"/>
      <c r="E2124" s="4"/>
      <c r="F2124" s="4"/>
      <c r="G2124" s="4"/>
      <c r="H2124" s="4"/>
    </row>
    <row r="2125" spans="1:8" x14ac:dyDescent="0.35">
      <c r="A2125" s="4"/>
      <c r="D2125" s="4"/>
      <c r="E2125" s="4"/>
      <c r="F2125" s="4"/>
      <c r="G2125" s="4"/>
      <c r="H2125" s="4"/>
    </row>
    <row r="2126" spans="1:8" x14ac:dyDescent="0.35">
      <c r="A2126" s="4"/>
      <c r="D2126" s="4"/>
      <c r="E2126" s="4"/>
      <c r="F2126" s="4"/>
      <c r="G2126" s="4"/>
      <c r="H2126" s="4"/>
    </row>
    <row r="2127" spans="1:8" x14ac:dyDescent="0.35">
      <c r="A2127" s="4"/>
      <c r="D2127" s="4"/>
      <c r="E2127" s="4"/>
      <c r="F2127" s="4"/>
      <c r="G2127" s="4"/>
      <c r="H2127" s="4"/>
    </row>
    <row r="2128" spans="1:8" x14ac:dyDescent="0.35">
      <c r="A2128" s="4"/>
      <c r="D2128" s="4"/>
      <c r="E2128" s="4"/>
      <c r="F2128" s="4"/>
      <c r="G2128" s="4"/>
      <c r="H2128" s="4"/>
    </row>
    <row r="2129" spans="1:8" x14ac:dyDescent="0.35">
      <c r="A2129" s="4"/>
      <c r="D2129" s="4"/>
      <c r="E2129" s="4"/>
      <c r="F2129" s="4"/>
      <c r="G2129" s="4"/>
      <c r="H2129" s="4"/>
    </row>
    <row r="2130" spans="1:8" x14ac:dyDescent="0.35">
      <c r="A2130" s="4"/>
      <c r="D2130" s="4"/>
      <c r="E2130" s="4"/>
      <c r="F2130" s="4"/>
      <c r="G2130" s="4"/>
      <c r="H2130" s="4"/>
    </row>
    <row r="2131" spans="1:8" x14ac:dyDescent="0.35">
      <c r="A2131" s="4"/>
      <c r="D2131" s="4"/>
      <c r="E2131" s="4"/>
      <c r="F2131" s="4"/>
      <c r="G2131" s="4"/>
      <c r="H2131" s="4"/>
    </row>
    <row r="2132" spans="1:8" x14ac:dyDescent="0.35">
      <c r="A2132" s="4"/>
      <c r="D2132" s="4"/>
      <c r="E2132" s="4"/>
      <c r="F2132" s="4"/>
      <c r="G2132" s="4"/>
      <c r="H2132" s="4"/>
    </row>
    <row r="2133" spans="1:8" x14ac:dyDescent="0.35">
      <c r="A2133" s="4"/>
      <c r="D2133" s="4"/>
      <c r="E2133" s="4"/>
      <c r="F2133" s="4"/>
      <c r="G2133" s="4"/>
      <c r="H2133" s="4"/>
    </row>
    <row r="2134" spans="1:8" x14ac:dyDescent="0.35">
      <c r="A2134" s="4"/>
      <c r="D2134" s="4"/>
      <c r="E2134" s="4"/>
      <c r="F2134" s="4"/>
      <c r="G2134" s="4"/>
      <c r="H2134" s="4"/>
    </row>
    <row r="2135" spans="1:8" x14ac:dyDescent="0.35">
      <c r="A2135" s="4"/>
      <c r="D2135" s="4"/>
      <c r="E2135" s="4"/>
      <c r="F2135" s="4"/>
      <c r="G2135" s="4"/>
      <c r="H2135" s="4"/>
    </row>
    <row r="2136" spans="1:8" x14ac:dyDescent="0.35">
      <c r="A2136" s="4"/>
      <c r="D2136" s="4"/>
      <c r="E2136" s="4"/>
      <c r="F2136" s="4"/>
      <c r="G2136" s="4"/>
      <c r="H2136" s="4"/>
    </row>
    <row r="2137" spans="1:8" x14ac:dyDescent="0.35">
      <c r="A2137" s="4"/>
      <c r="D2137" s="4"/>
      <c r="E2137" s="4"/>
      <c r="F2137" s="4"/>
      <c r="G2137" s="4"/>
      <c r="H2137" s="4"/>
    </row>
    <row r="2138" spans="1:8" x14ac:dyDescent="0.35">
      <c r="A2138" s="4"/>
      <c r="D2138" s="4"/>
      <c r="E2138" s="4"/>
      <c r="F2138" s="4"/>
      <c r="G2138" s="4"/>
      <c r="H2138" s="4"/>
    </row>
    <row r="2139" spans="1:8" x14ac:dyDescent="0.35">
      <c r="A2139" s="4"/>
      <c r="D2139" s="4"/>
      <c r="E2139" s="4"/>
      <c r="F2139" s="4"/>
      <c r="G2139" s="4"/>
      <c r="H2139" s="4"/>
    </row>
    <row r="2140" spans="1:8" x14ac:dyDescent="0.35">
      <c r="A2140" s="4"/>
      <c r="D2140" s="4"/>
      <c r="E2140" s="4"/>
      <c r="F2140" s="4"/>
      <c r="G2140" s="4"/>
      <c r="H2140" s="4"/>
    </row>
    <row r="2141" spans="1:8" x14ac:dyDescent="0.35">
      <c r="A2141" s="4"/>
      <c r="D2141" s="4"/>
      <c r="E2141" s="4"/>
      <c r="F2141" s="4"/>
      <c r="G2141" s="4"/>
      <c r="H2141" s="4"/>
    </row>
    <row r="2142" spans="1:8" x14ac:dyDescent="0.35">
      <c r="A2142" s="4"/>
      <c r="D2142" s="4"/>
      <c r="E2142" s="4"/>
      <c r="F2142" s="4"/>
      <c r="G2142" s="4"/>
      <c r="H2142" s="4"/>
    </row>
    <row r="2143" spans="1:8" x14ac:dyDescent="0.35">
      <c r="A2143" s="4"/>
      <c r="D2143" s="4"/>
      <c r="E2143" s="4"/>
      <c r="F2143" s="4"/>
      <c r="G2143" s="4"/>
      <c r="H2143" s="4"/>
    </row>
    <row r="2144" spans="1:8" x14ac:dyDescent="0.35">
      <c r="A2144" s="4"/>
      <c r="D2144" s="4"/>
      <c r="E2144" s="4"/>
      <c r="F2144" s="4"/>
      <c r="G2144" s="4"/>
      <c r="H2144" s="4"/>
    </row>
    <row r="2145" spans="1:8" x14ac:dyDescent="0.35">
      <c r="A2145" s="4"/>
      <c r="D2145" s="4"/>
      <c r="E2145" s="4"/>
      <c r="F2145" s="4"/>
      <c r="G2145" s="4"/>
      <c r="H2145" s="4"/>
    </row>
    <row r="2146" spans="1:8" x14ac:dyDescent="0.35">
      <c r="A2146" s="4"/>
      <c r="D2146" s="4"/>
      <c r="E2146" s="4"/>
      <c r="F2146" s="4"/>
      <c r="G2146" s="4"/>
      <c r="H2146" s="4"/>
    </row>
    <row r="2147" spans="1:8" x14ac:dyDescent="0.35">
      <c r="A2147" s="4"/>
      <c r="D2147" s="4"/>
      <c r="E2147" s="4"/>
      <c r="F2147" s="4"/>
      <c r="G2147" s="4"/>
      <c r="H2147" s="4"/>
    </row>
    <row r="2148" spans="1:8" x14ac:dyDescent="0.35">
      <c r="A2148" s="4"/>
      <c r="D2148" s="4"/>
      <c r="E2148" s="4"/>
      <c r="F2148" s="4"/>
      <c r="G2148" s="4"/>
      <c r="H2148" s="4"/>
    </row>
    <row r="2149" spans="1:8" x14ac:dyDescent="0.35">
      <c r="A2149" s="4"/>
      <c r="D2149" s="4"/>
      <c r="E2149" s="4"/>
      <c r="F2149" s="4"/>
      <c r="G2149" s="4"/>
      <c r="H2149" s="4"/>
    </row>
    <row r="2150" spans="1:8" x14ac:dyDescent="0.35">
      <c r="A2150" s="4"/>
      <c r="D2150" s="4"/>
      <c r="E2150" s="4"/>
      <c r="F2150" s="4"/>
      <c r="G2150" s="4"/>
      <c r="H2150" s="4"/>
    </row>
    <row r="2151" spans="1:8" x14ac:dyDescent="0.35">
      <c r="A2151" s="4"/>
      <c r="D2151" s="4"/>
      <c r="E2151" s="4"/>
      <c r="F2151" s="4"/>
      <c r="G2151" s="4"/>
      <c r="H2151" s="4"/>
    </row>
    <row r="2152" spans="1:8" x14ac:dyDescent="0.35">
      <c r="A2152" s="4"/>
      <c r="D2152" s="4"/>
      <c r="E2152" s="4"/>
      <c r="F2152" s="4"/>
      <c r="G2152" s="4"/>
      <c r="H2152" s="4"/>
    </row>
    <row r="2153" spans="1:8" x14ac:dyDescent="0.35">
      <c r="A2153" s="4"/>
      <c r="D2153" s="4"/>
      <c r="E2153" s="4"/>
      <c r="F2153" s="4"/>
      <c r="G2153" s="4"/>
      <c r="H2153" s="4"/>
    </row>
    <row r="2154" spans="1:8" x14ac:dyDescent="0.35">
      <c r="A2154" s="4"/>
      <c r="D2154" s="4"/>
      <c r="E2154" s="4"/>
      <c r="F2154" s="4"/>
      <c r="G2154" s="4"/>
      <c r="H2154" s="4"/>
    </row>
    <row r="2155" spans="1:8" x14ac:dyDescent="0.35">
      <c r="A2155" s="4"/>
      <c r="D2155" s="4"/>
      <c r="E2155" s="4"/>
      <c r="F2155" s="4"/>
      <c r="G2155" s="4"/>
      <c r="H2155" s="4"/>
    </row>
    <row r="2156" spans="1:8" x14ac:dyDescent="0.35">
      <c r="A2156" s="4"/>
      <c r="D2156" s="4"/>
      <c r="E2156" s="4"/>
      <c r="F2156" s="4"/>
      <c r="G2156" s="4"/>
      <c r="H2156" s="4"/>
    </row>
    <row r="2157" spans="1:8" x14ac:dyDescent="0.35">
      <c r="A2157" s="4"/>
      <c r="D2157" s="4"/>
      <c r="E2157" s="4"/>
      <c r="F2157" s="4"/>
      <c r="G2157" s="4"/>
      <c r="H2157" s="4"/>
    </row>
    <row r="2158" spans="1:8" x14ac:dyDescent="0.35">
      <c r="A2158" s="4"/>
      <c r="D2158" s="4"/>
      <c r="E2158" s="4"/>
      <c r="F2158" s="4"/>
      <c r="G2158" s="4"/>
      <c r="H2158" s="4"/>
    </row>
    <row r="2159" spans="1:8" x14ac:dyDescent="0.35">
      <c r="A2159" s="4"/>
      <c r="D2159" s="4"/>
      <c r="E2159" s="4"/>
      <c r="F2159" s="4"/>
      <c r="G2159" s="4"/>
      <c r="H2159" s="4"/>
    </row>
    <row r="2160" spans="1:8" x14ac:dyDescent="0.35">
      <c r="A2160" s="4"/>
      <c r="D2160" s="4"/>
      <c r="E2160" s="4"/>
      <c r="F2160" s="4"/>
      <c r="G2160" s="4"/>
      <c r="H2160" s="4"/>
    </row>
    <row r="2161" spans="1:8" x14ac:dyDescent="0.35">
      <c r="A2161" s="4"/>
      <c r="D2161" s="4"/>
      <c r="E2161" s="4"/>
      <c r="F2161" s="4"/>
      <c r="G2161" s="4"/>
      <c r="H2161" s="4"/>
    </row>
    <row r="2162" spans="1:8" x14ac:dyDescent="0.35">
      <c r="A2162" s="4"/>
      <c r="D2162" s="4"/>
      <c r="E2162" s="4"/>
      <c r="F2162" s="4"/>
      <c r="G2162" s="4"/>
      <c r="H2162" s="4"/>
    </row>
    <row r="2163" spans="1:8" x14ac:dyDescent="0.35">
      <c r="A2163" s="4"/>
      <c r="D2163" s="4"/>
      <c r="E2163" s="4"/>
      <c r="F2163" s="4"/>
      <c r="G2163" s="4"/>
      <c r="H2163" s="4"/>
    </row>
    <row r="2164" spans="1:8" x14ac:dyDescent="0.35">
      <c r="A2164" s="4"/>
      <c r="D2164" s="4"/>
      <c r="E2164" s="4"/>
      <c r="F2164" s="4"/>
      <c r="G2164" s="4"/>
      <c r="H2164" s="4"/>
    </row>
    <row r="2165" spans="1:8" x14ac:dyDescent="0.35">
      <c r="A2165" s="4"/>
      <c r="D2165" s="4"/>
      <c r="E2165" s="4"/>
      <c r="F2165" s="4"/>
      <c r="G2165" s="4"/>
      <c r="H2165" s="4"/>
    </row>
    <row r="2166" spans="1:8" x14ac:dyDescent="0.35">
      <c r="A2166" s="4"/>
      <c r="D2166" s="4"/>
      <c r="E2166" s="4"/>
      <c r="F2166" s="4"/>
      <c r="G2166" s="4"/>
      <c r="H2166" s="4"/>
    </row>
    <row r="2167" spans="1:8" x14ac:dyDescent="0.35">
      <c r="A2167" s="4"/>
      <c r="D2167" s="4"/>
      <c r="E2167" s="4"/>
      <c r="F2167" s="4"/>
      <c r="G2167" s="4"/>
      <c r="H2167" s="4"/>
    </row>
    <row r="2168" spans="1:8" x14ac:dyDescent="0.35">
      <c r="A2168" s="4"/>
      <c r="D2168" s="4"/>
      <c r="E2168" s="4"/>
      <c r="F2168" s="4"/>
      <c r="G2168" s="4"/>
      <c r="H2168" s="4"/>
    </row>
    <row r="2169" spans="1:8" x14ac:dyDescent="0.35">
      <c r="A2169" s="4"/>
      <c r="D2169" s="4"/>
      <c r="E2169" s="4"/>
      <c r="F2169" s="4"/>
      <c r="G2169" s="4"/>
      <c r="H2169" s="4"/>
    </row>
    <row r="2170" spans="1:8" x14ac:dyDescent="0.35">
      <c r="A2170" s="4"/>
      <c r="D2170" s="4"/>
      <c r="E2170" s="4"/>
      <c r="F2170" s="4"/>
      <c r="G2170" s="4"/>
      <c r="H2170" s="4"/>
    </row>
    <row r="2171" spans="1:8" x14ac:dyDescent="0.35">
      <c r="A2171" s="4"/>
      <c r="D2171" s="4"/>
      <c r="E2171" s="4"/>
      <c r="F2171" s="4"/>
      <c r="G2171" s="4"/>
      <c r="H2171" s="4"/>
    </row>
    <row r="2172" spans="1:8" x14ac:dyDescent="0.35">
      <c r="A2172" s="4"/>
      <c r="D2172" s="4"/>
      <c r="E2172" s="4"/>
      <c r="F2172" s="4"/>
      <c r="G2172" s="4"/>
      <c r="H2172" s="4"/>
    </row>
    <row r="2173" spans="1:8" x14ac:dyDescent="0.35">
      <c r="A2173" s="4"/>
      <c r="D2173" s="4"/>
      <c r="E2173" s="4"/>
      <c r="F2173" s="4"/>
      <c r="G2173" s="4"/>
      <c r="H2173" s="4"/>
    </row>
    <row r="2174" spans="1:8" x14ac:dyDescent="0.35">
      <c r="A2174" s="4"/>
      <c r="D2174" s="4"/>
      <c r="E2174" s="4"/>
      <c r="F2174" s="4"/>
      <c r="G2174" s="4"/>
      <c r="H2174" s="4"/>
    </row>
    <row r="2175" spans="1:8" x14ac:dyDescent="0.35">
      <c r="A2175" s="4"/>
      <c r="D2175" s="4"/>
      <c r="E2175" s="4"/>
      <c r="F2175" s="4"/>
      <c r="G2175" s="4"/>
      <c r="H2175" s="4"/>
    </row>
    <row r="2176" spans="1:8" x14ac:dyDescent="0.35">
      <c r="A2176" s="4"/>
      <c r="D2176" s="4"/>
      <c r="E2176" s="4"/>
      <c r="F2176" s="4"/>
      <c r="G2176" s="4"/>
      <c r="H2176" s="4"/>
    </row>
    <row r="2177" spans="1:8" x14ac:dyDescent="0.35">
      <c r="A2177" s="4"/>
      <c r="D2177" s="4"/>
      <c r="E2177" s="4"/>
      <c r="F2177" s="4"/>
      <c r="G2177" s="4"/>
      <c r="H2177" s="4"/>
    </row>
    <row r="2178" spans="1:8" x14ac:dyDescent="0.35">
      <c r="A2178" s="4"/>
      <c r="D2178" s="4"/>
      <c r="E2178" s="4"/>
      <c r="F2178" s="4"/>
      <c r="G2178" s="4"/>
      <c r="H2178" s="4"/>
    </row>
    <row r="2179" spans="1:8" x14ac:dyDescent="0.35">
      <c r="A2179" s="4"/>
      <c r="D2179" s="4"/>
      <c r="E2179" s="4"/>
      <c r="F2179" s="4"/>
      <c r="G2179" s="4"/>
      <c r="H2179" s="4"/>
    </row>
    <row r="2180" spans="1:8" x14ac:dyDescent="0.35">
      <c r="A2180" s="4"/>
      <c r="D2180" s="4"/>
      <c r="E2180" s="4"/>
      <c r="F2180" s="4"/>
      <c r="G2180" s="4"/>
      <c r="H2180" s="4"/>
    </row>
    <row r="2181" spans="1:8" x14ac:dyDescent="0.35">
      <c r="A2181" s="4"/>
      <c r="D2181" s="4"/>
      <c r="E2181" s="4"/>
      <c r="F2181" s="4"/>
      <c r="G2181" s="4"/>
      <c r="H2181" s="4"/>
    </row>
    <row r="2182" spans="1:8" x14ac:dyDescent="0.35">
      <c r="A2182" s="4"/>
      <c r="D2182" s="4"/>
      <c r="E2182" s="4"/>
      <c r="F2182" s="4"/>
      <c r="G2182" s="4"/>
      <c r="H2182" s="4"/>
    </row>
    <row r="2183" spans="1:8" x14ac:dyDescent="0.35">
      <c r="A2183" s="4"/>
      <c r="D2183" s="4"/>
      <c r="E2183" s="4"/>
      <c r="F2183" s="4"/>
      <c r="G2183" s="4"/>
      <c r="H2183" s="4"/>
    </row>
    <row r="2184" spans="1:8" x14ac:dyDescent="0.35">
      <c r="A2184" s="4"/>
      <c r="D2184" s="4"/>
      <c r="E2184" s="4"/>
      <c r="F2184" s="4"/>
      <c r="G2184" s="4"/>
      <c r="H2184" s="4"/>
    </row>
    <row r="2185" spans="1:8" x14ac:dyDescent="0.35">
      <c r="A2185" s="4"/>
      <c r="D2185" s="4"/>
      <c r="E2185" s="4"/>
      <c r="F2185" s="4"/>
      <c r="G2185" s="4"/>
      <c r="H2185" s="4"/>
    </row>
    <row r="2186" spans="1:8" x14ac:dyDescent="0.35">
      <c r="A2186" s="4"/>
      <c r="D2186" s="4"/>
      <c r="E2186" s="4"/>
      <c r="F2186" s="4"/>
      <c r="G2186" s="4"/>
      <c r="H2186" s="4"/>
    </row>
    <row r="2187" spans="1:8" x14ac:dyDescent="0.35">
      <c r="A2187" s="4"/>
      <c r="D2187" s="4"/>
      <c r="E2187" s="4"/>
      <c r="F2187" s="4"/>
      <c r="G2187" s="4"/>
      <c r="H2187" s="4"/>
    </row>
    <row r="2188" spans="1:8" x14ac:dyDescent="0.35">
      <c r="A2188" s="4"/>
      <c r="D2188" s="4"/>
      <c r="E2188" s="4"/>
      <c r="F2188" s="4"/>
      <c r="G2188" s="4"/>
      <c r="H2188" s="4"/>
    </row>
    <row r="2189" spans="1:8" x14ac:dyDescent="0.35">
      <c r="A2189" s="4"/>
      <c r="D2189" s="4"/>
      <c r="E2189" s="4"/>
      <c r="F2189" s="4"/>
      <c r="G2189" s="4"/>
      <c r="H2189" s="4"/>
    </row>
    <row r="2190" spans="1:8" x14ac:dyDescent="0.35">
      <c r="A2190" s="4"/>
      <c r="D2190" s="4"/>
      <c r="E2190" s="4"/>
      <c r="F2190" s="4"/>
      <c r="G2190" s="4"/>
      <c r="H2190" s="4"/>
    </row>
    <row r="2191" spans="1:8" x14ac:dyDescent="0.35">
      <c r="A2191" s="4"/>
      <c r="D2191" s="4"/>
      <c r="E2191" s="4"/>
      <c r="F2191" s="4"/>
      <c r="G2191" s="4"/>
      <c r="H2191" s="4"/>
    </row>
    <row r="2192" spans="1:8" x14ac:dyDescent="0.35">
      <c r="A2192" s="4"/>
      <c r="D2192" s="4"/>
      <c r="E2192" s="4"/>
      <c r="F2192" s="4"/>
      <c r="G2192" s="4"/>
      <c r="H2192" s="4"/>
    </row>
    <row r="2193" spans="1:8" x14ac:dyDescent="0.35">
      <c r="A2193" s="4"/>
      <c r="D2193" s="4"/>
      <c r="E2193" s="4"/>
      <c r="F2193" s="4"/>
      <c r="G2193" s="4"/>
      <c r="H2193" s="4"/>
    </row>
    <row r="2194" spans="1:8" x14ac:dyDescent="0.35">
      <c r="A2194" s="4"/>
      <c r="D2194" s="4"/>
      <c r="E2194" s="4"/>
      <c r="F2194" s="4"/>
      <c r="G2194" s="4"/>
      <c r="H2194" s="4"/>
    </row>
    <row r="2195" spans="1:8" x14ac:dyDescent="0.35">
      <c r="A2195" s="4"/>
      <c r="D2195" s="4"/>
      <c r="E2195" s="4"/>
      <c r="F2195" s="4"/>
      <c r="G2195" s="4"/>
      <c r="H2195" s="4"/>
    </row>
    <row r="2196" spans="1:8" x14ac:dyDescent="0.35">
      <c r="A2196" s="4"/>
      <c r="D2196" s="4"/>
      <c r="E2196" s="4"/>
      <c r="F2196" s="4"/>
      <c r="G2196" s="4"/>
      <c r="H2196" s="4"/>
    </row>
    <row r="2197" spans="1:8" x14ac:dyDescent="0.35">
      <c r="A2197" s="4"/>
      <c r="D2197" s="4"/>
      <c r="E2197" s="4"/>
      <c r="F2197" s="4"/>
      <c r="G2197" s="4"/>
      <c r="H2197" s="4"/>
    </row>
    <row r="2198" spans="1:8" x14ac:dyDescent="0.35">
      <c r="A2198" s="4"/>
      <c r="D2198" s="4"/>
      <c r="E2198" s="4"/>
      <c r="F2198" s="4"/>
      <c r="G2198" s="4"/>
      <c r="H2198" s="4"/>
    </row>
    <row r="2199" spans="1:8" x14ac:dyDescent="0.35">
      <c r="A2199" s="4"/>
      <c r="D2199" s="4"/>
      <c r="E2199" s="4"/>
      <c r="F2199" s="4"/>
      <c r="G2199" s="4"/>
      <c r="H2199" s="4"/>
    </row>
    <row r="2200" spans="1:8" x14ac:dyDescent="0.35">
      <c r="A2200" s="4"/>
      <c r="D2200" s="4"/>
      <c r="E2200" s="4"/>
      <c r="F2200" s="4"/>
      <c r="G2200" s="4"/>
      <c r="H2200" s="4"/>
    </row>
    <row r="2201" spans="1:8" x14ac:dyDescent="0.35">
      <c r="A2201" s="4"/>
      <c r="D2201" s="4"/>
      <c r="E2201" s="4"/>
      <c r="F2201" s="4"/>
      <c r="G2201" s="4"/>
      <c r="H2201" s="4"/>
    </row>
    <row r="2202" spans="1:8" x14ac:dyDescent="0.35">
      <c r="A2202" s="4"/>
      <c r="D2202" s="4"/>
      <c r="E2202" s="4"/>
      <c r="F2202" s="4"/>
      <c r="G2202" s="4"/>
      <c r="H2202" s="4"/>
    </row>
    <row r="2203" spans="1:8" x14ac:dyDescent="0.35">
      <c r="A2203" s="4"/>
      <c r="D2203" s="4"/>
      <c r="E2203" s="4"/>
      <c r="F2203" s="4"/>
      <c r="G2203" s="4"/>
      <c r="H2203" s="4"/>
    </row>
    <row r="2204" spans="1:8" x14ac:dyDescent="0.35">
      <c r="A2204" s="4"/>
      <c r="D2204" s="4"/>
      <c r="E2204" s="4"/>
      <c r="F2204" s="4"/>
      <c r="G2204" s="4"/>
      <c r="H2204" s="4"/>
    </row>
    <row r="2205" spans="1:8" x14ac:dyDescent="0.35">
      <c r="A2205" s="4"/>
      <c r="D2205" s="4"/>
      <c r="E2205" s="4"/>
      <c r="F2205" s="4"/>
      <c r="G2205" s="4"/>
      <c r="H2205" s="4"/>
    </row>
    <row r="2206" spans="1:8" x14ac:dyDescent="0.35">
      <c r="A2206" s="4"/>
      <c r="D2206" s="4"/>
      <c r="E2206" s="4"/>
      <c r="F2206" s="4"/>
      <c r="G2206" s="4"/>
      <c r="H2206" s="4"/>
    </row>
    <row r="2207" spans="1:8" x14ac:dyDescent="0.35">
      <c r="A2207" s="4"/>
      <c r="D2207" s="4"/>
      <c r="E2207" s="4"/>
      <c r="F2207" s="4"/>
      <c r="G2207" s="4"/>
      <c r="H2207" s="4"/>
    </row>
    <row r="2208" spans="1:8" x14ac:dyDescent="0.35">
      <c r="A2208" s="4"/>
      <c r="D2208" s="4"/>
      <c r="E2208" s="4"/>
      <c r="F2208" s="4"/>
      <c r="G2208" s="4"/>
      <c r="H2208" s="4"/>
    </row>
    <row r="2209" spans="1:8" x14ac:dyDescent="0.35">
      <c r="A2209" s="4"/>
      <c r="D2209" s="4"/>
      <c r="E2209" s="4"/>
      <c r="F2209" s="4"/>
      <c r="G2209" s="4"/>
      <c r="H2209" s="4"/>
    </row>
    <row r="2210" spans="1:8" x14ac:dyDescent="0.35">
      <c r="A2210" s="4"/>
      <c r="D2210" s="4"/>
      <c r="E2210" s="4"/>
      <c r="F2210" s="4"/>
      <c r="G2210" s="4"/>
      <c r="H2210" s="4"/>
    </row>
    <row r="2211" spans="1:8" x14ac:dyDescent="0.35">
      <c r="A2211" s="4"/>
      <c r="D2211" s="4"/>
      <c r="E2211" s="4"/>
      <c r="F2211" s="4"/>
      <c r="G2211" s="4"/>
      <c r="H2211" s="4"/>
    </row>
    <row r="2212" spans="1:8" x14ac:dyDescent="0.35">
      <c r="A2212" s="4"/>
      <c r="D2212" s="4"/>
      <c r="E2212" s="4"/>
      <c r="F2212" s="4"/>
      <c r="G2212" s="4"/>
      <c r="H2212" s="4"/>
    </row>
    <row r="2213" spans="1:8" x14ac:dyDescent="0.35">
      <c r="A2213" s="4"/>
      <c r="D2213" s="4"/>
      <c r="E2213" s="4"/>
      <c r="F2213" s="4"/>
      <c r="G2213" s="4"/>
      <c r="H2213" s="4"/>
    </row>
    <row r="2214" spans="1:8" x14ac:dyDescent="0.35">
      <c r="A2214" s="4"/>
      <c r="D2214" s="4"/>
      <c r="E2214" s="4"/>
      <c r="F2214" s="4"/>
      <c r="G2214" s="4"/>
      <c r="H2214" s="4"/>
    </row>
    <row r="2215" spans="1:8" x14ac:dyDescent="0.35">
      <c r="A2215" s="4"/>
      <c r="D2215" s="4"/>
      <c r="E2215" s="4"/>
      <c r="F2215" s="4"/>
      <c r="G2215" s="4"/>
      <c r="H2215" s="4"/>
    </row>
    <row r="2216" spans="1:8" x14ac:dyDescent="0.35">
      <c r="A2216" s="4"/>
      <c r="D2216" s="4"/>
      <c r="E2216" s="4"/>
      <c r="F2216" s="4"/>
      <c r="G2216" s="4"/>
      <c r="H2216" s="4"/>
    </row>
    <row r="2217" spans="1:8" x14ac:dyDescent="0.35">
      <c r="A2217" s="4"/>
      <c r="D2217" s="4"/>
      <c r="E2217" s="4"/>
      <c r="F2217" s="4"/>
      <c r="G2217" s="4"/>
      <c r="H2217" s="4"/>
    </row>
    <row r="2218" spans="1:8" x14ac:dyDescent="0.35">
      <c r="A2218" s="4"/>
      <c r="D2218" s="4"/>
      <c r="E2218" s="4"/>
      <c r="F2218" s="4"/>
      <c r="G2218" s="4"/>
      <c r="H2218" s="4"/>
    </row>
    <row r="2219" spans="1:8" x14ac:dyDescent="0.35">
      <c r="A2219" s="4"/>
      <c r="D2219" s="4"/>
      <c r="E2219" s="4"/>
      <c r="F2219" s="4"/>
      <c r="G2219" s="4"/>
      <c r="H2219" s="4"/>
    </row>
    <row r="2220" spans="1:8" x14ac:dyDescent="0.35">
      <c r="A2220" s="4"/>
      <c r="D2220" s="4"/>
      <c r="E2220" s="4"/>
      <c r="F2220" s="4"/>
      <c r="G2220" s="4"/>
      <c r="H2220" s="4"/>
    </row>
    <row r="2221" spans="1:8" x14ac:dyDescent="0.35">
      <c r="A2221" s="4"/>
      <c r="D2221" s="4"/>
      <c r="E2221" s="4"/>
      <c r="F2221" s="4"/>
      <c r="G2221" s="4"/>
      <c r="H2221" s="4"/>
    </row>
    <row r="2222" spans="1:8" x14ac:dyDescent="0.35">
      <c r="A2222" s="4"/>
      <c r="D2222" s="4"/>
      <c r="E2222" s="4"/>
      <c r="F2222" s="4"/>
      <c r="G2222" s="4"/>
      <c r="H2222" s="4"/>
    </row>
    <row r="2223" spans="1:8" x14ac:dyDescent="0.35">
      <c r="A2223" s="4"/>
      <c r="D2223" s="4"/>
      <c r="E2223" s="4"/>
      <c r="F2223" s="4"/>
      <c r="G2223" s="4"/>
      <c r="H2223" s="4"/>
    </row>
    <row r="2224" spans="1:8" x14ac:dyDescent="0.35">
      <c r="A2224" s="4"/>
      <c r="D2224" s="4"/>
      <c r="E2224" s="4"/>
      <c r="F2224" s="4"/>
      <c r="G2224" s="4"/>
      <c r="H2224" s="4"/>
    </row>
    <row r="2225" spans="1:8" x14ac:dyDescent="0.35">
      <c r="A2225" s="4"/>
      <c r="D2225" s="4"/>
      <c r="E2225" s="4"/>
      <c r="F2225" s="4"/>
      <c r="G2225" s="4"/>
      <c r="H2225" s="4"/>
    </row>
    <row r="2226" spans="1:8" x14ac:dyDescent="0.35">
      <c r="A2226" s="4"/>
      <c r="D2226" s="4"/>
      <c r="E2226" s="4"/>
      <c r="F2226" s="4"/>
      <c r="G2226" s="4"/>
      <c r="H2226" s="4"/>
    </row>
    <row r="2227" spans="1:8" x14ac:dyDescent="0.35">
      <c r="A2227" s="4"/>
      <c r="D2227" s="4"/>
      <c r="E2227" s="4"/>
      <c r="F2227" s="4"/>
      <c r="G2227" s="4"/>
      <c r="H2227" s="4"/>
    </row>
    <row r="2228" spans="1:8" x14ac:dyDescent="0.35">
      <c r="A2228" s="4"/>
      <c r="D2228" s="4"/>
      <c r="E2228" s="4"/>
      <c r="F2228" s="4"/>
      <c r="G2228" s="4"/>
      <c r="H2228" s="4"/>
    </row>
    <row r="2229" spans="1:8" x14ac:dyDescent="0.35">
      <c r="A2229" s="4"/>
      <c r="D2229" s="4"/>
      <c r="E2229" s="4"/>
      <c r="F2229" s="4"/>
      <c r="G2229" s="4"/>
      <c r="H2229" s="4"/>
    </row>
    <row r="2230" spans="1:8" x14ac:dyDescent="0.35">
      <c r="A2230" s="4"/>
      <c r="D2230" s="4"/>
      <c r="E2230" s="4"/>
      <c r="F2230" s="4"/>
      <c r="G2230" s="4"/>
      <c r="H2230" s="4"/>
    </row>
    <row r="2231" spans="1:8" x14ac:dyDescent="0.35">
      <c r="A2231" s="4"/>
      <c r="D2231" s="4"/>
      <c r="E2231" s="4"/>
      <c r="F2231" s="4"/>
      <c r="G2231" s="4"/>
      <c r="H2231" s="4"/>
    </row>
    <row r="2232" spans="1:8" x14ac:dyDescent="0.35">
      <c r="A2232" s="4"/>
      <c r="D2232" s="4"/>
      <c r="E2232" s="4"/>
      <c r="F2232" s="4"/>
      <c r="G2232" s="4"/>
      <c r="H2232" s="4"/>
    </row>
    <row r="2233" spans="1:8" x14ac:dyDescent="0.35">
      <c r="A2233" s="4"/>
      <c r="D2233" s="4"/>
      <c r="E2233" s="4"/>
      <c r="F2233" s="4"/>
      <c r="G2233" s="4"/>
      <c r="H2233" s="4"/>
    </row>
    <row r="2234" spans="1:8" x14ac:dyDescent="0.35">
      <c r="A2234" s="4"/>
      <c r="D2234" s="4"/>
      <c r="E2234" s="4"/>
      <c r="F2234" s="4"/>
      <c r="G2234" s="4"/>
      <c r="H2234" s="4"/>
    </row>
    <row r="2235" spans="1:8" x14ac:dyDescent="0.35">
      <c r="A2235" s="4"/>
      <c r="D2235" s="4"/>
      <c r="E2235" s="4"/>
      <c r="F2235" s="4"/>
      <c r="G2235" s="4"/>
      <c r="H2235" s="4"/>
    </row>
    <row r="2236" spans="1:8" x14ac:dyDescent="0.35">
      <c r="A2236" s="4"/>
      <c r="D2236" s="4"/>
      <c r="E2236" s="4"/>
      <c r="F2236" s="4"/>
      <c r="G2236" s="4"/>
      <c r="H2236" s="4"/>
    </row>
    <row r="2237" spans="1:8" x14ac:dyDescent="0.35">
      <c r="A2237" s="4"/>
      <c r="D2237" s="4"/>
      <c r="E2237" s="4"/>
      <c r="F2237" s="4"/>
      <c r="G2237" s="4"/>
      <c r="H2237" s="4"/>
    </row>
    <row r="2238" spans="1:8" x14ac:dyDescent="0.35">
      <c r="A2238" s="4"/>
      <c r="D2238" s="4"/>
      <c r="E2238" s="4"/>
      <c r="F2238" s="4"/>
      <c r="G2238" s="4"/>
      <c r="H2238" s="4"/>
    </row>
    <row r="2239" spans="1:8" x14ac:dyDescent="0.35">
      <c r="A2239" s="4"/>
      <c r="D2239" s="4"/>
      <c r="E2239" s="4"/>
      <c r="F2239" s="4"/>
      <c r="G2239" s="4"/>
      <c r="H2239" s="4"/>
    </row>
    <row r="2240" spans="1:8" x14ac:dyDescent="0.35">
      <c r="A2240" s="4"/>
      <c r="D2240" s="4"/>
      <c r="E2240" s="4"/>
      <c r="F2240" s="4"/>
      <c r="G2240" s="4"/>
      <c r="H2240" s="4"/>
    </row>
    <row r="2241" spans="1:8" x14ac:dyDescent="0.35">
      <c r="A2241" s="4"/>
      <c r="D2241" s="4"/>
      <c r="E2241" s="4"/>
      <c r="F2241" s="4"/>
      <c r="G2241" s="4"/>
      <c r="H2241" s="4"/>
    </row>
    <row r="2242" spans="1:8" x14ac:dyDescent="0.35">
      <c r="A2242" s="4"/>
      <c r="D2242" s="4"/>
      <c r="E2242" s="4"/>
      <c r="F2242" s="4"/>
      <c r="G2242" s="4"/>
      <c r="H2242" s="4"/>
    </row>
    <row r="2243" spans="1:8" x14ac:dyDescent="0.35">
      <c r="A2243" s="4"/>
      <c r="D2243" s="4"/>
      <c r="E2243" s="4"/>
      <c r="F2243" s="4"/>
      <c r="G2243" s="4"/>
      <c r="H2243" s="4"/>
    </row>
    <row r="2244" spans="1:8" x14ac:dyDescent="0.35">
      <c r="A2244" s="4"/>
      <c r="D2244" s="4"/>
      <c r="E2244" s="4"/>
      <c r="F2244" s="4"/>
      <c r="G2244" s="4"/>
      <c r="H2244" s="4"/>
    </row>
    <row r="2245" spans="1:8" x14ac:dyDescent="0.35">
      <c r="A2245" s="4"/>
      <c r="D2245" s="4"/>
      <c r="E2245" s="4"/>
      <c r="F2245" s="4"/>
      <c r="G2245" s="4"/>
      <c r="H2245" s="4"/>
    </row>
    <row r="2246" spans="1:8" x14ac:dyDescent="0.35">
      <c r="A2246" s="4"/>
      <c r="D2246" s="4"/>
      <c r="E2246" s="4"/>
      <c r="F2246" s="4"/>
      <c r="G2246" s="4"/>
      <c r="H2246" s="4"/>
    </row>
    <row r="2247" spans="1:8" x14ac:dyDescent="0.35">
      <c r="A2247" s="4"/>
      <c r="D2247" s="4"/>
      <c r="E2247" s="4"/>
      <c r="F2247" s="4"/>
      <c r="G2247" s="4"/>
      <c r="H2247" s="4"/>
    </row>
    <row r="2248" spans="1:8" x14ac:dyDescent="0.35">
      <c r="A2248" s="4"/>
      <c r="D2248" s="4"/>
      <c r="E2248" s="4"/>
      <c r="F2248" s="4"/>
      <c r="G2248" s="4"/>
      <c r="H2248" s="4"/>
    </row>
    <row r="2249" spans="1:8" x14ac:dyDescent="0.35">
      <c r="A2249" s="4"/>
      <c r="D2249" s="4"/>
      <c r="E2249" s="4"/>
      <c r="F2249" s="4"/>
      <c r="G2249" s="4"/>
      <c r="H2249" s="4"/>
    </row>
    <row r="2250" spans="1:8" x14ac:dyDescent="0.35">
      <c r="A2250" s="4"/>
      <c r="D2250" s="4"/>
      <c r="E2250" s="4"/>
      <c r="F2250" s="4"/>
      <c r="G2250" s="4"/>
      <c r="H2250" s="4"/>
    </row>
    <row r="2251" spans="1:8" x14ac:dyDescent="0.35">
      <c r="A2251" s="4"/>
      <c r="D2251" s="4"/>
      <c r="E2251" s="4"/>
      <c r="F2251" s="4"/>
      <c r="G2251" s="4"/>
      <c r="H2251" s="4"/>
    </row>
    <row r="2252" spans="1:8" x14ac:dyDescent="0.35">
      <c r="A2252" s="4"/>
      <c r="D2252" s="4"/>
      <c r="E2252" s="4"/>
      <c r="F2252" s="4"/>
      <c r="G2252" s="4"/>
      <c r="H2252" s="4"/>
    </row>
    <row r="2253" spans="1:8" x14ac:dyDescent="0.35">
      <c r="A2253" s="4"/>
      <c r="D2253" s="4"/>
      <c r="E2253" s="4"/>
      <c r="F2253" s="4"/>
      <c r="G2253" s="4"/>
      <c r="H2253" s="4"/>
    </row>
    <row r="2254" spans="1:8" x14ac:dyDescent="0.35">
      <c r="A2254" s="4"/>
      <c r="D2254" s="4"/>
      <c r="E2254" s="4"/>
      <c r="F2254" s="4"/>
      <c r="G2254" s="4"/>
      <c r="H2254" s="4"/>
    </row>
    <row r="2255" spans="1:8" x14ac:dyDescent="0.35">
      <c r="A2255" s="4"/>
      <c r="D2255" s="4"/>
      <c r="E2255" s="4"/>
      <c r="F2255" s="4"/>
      <c r="G2255" s="4"/>
      <c r="H2255" s="4"/>
    </row>
    <row r="2256" spans="1:8" x14ac:dyDescent="0.35">
      <c r="A2256" s="4"/>
      <c r="D2256" s="4"/>
      <c r="E2256" s="4"/>
      <c r="F2256" s="4"/>
      <c r="G2256" s="4"/>
      <c r="H2256" s="4"/>
    </row>
    <row r="2257" spans="1:8" x14ac:dyDescent="0.35">
      <c r="A2257" s="4"/>
      <c r="D2257" s="4"/>
      <c r="E2257" s="4"/>
      <c r="F2257" s="4"/>
      <c r="G2257" s="4"/>
      <c r="H2257" s="4"/>
    </row>
    <row r="2258" spans="1:8" x14ac:dyDescent="0.35">
      <c r="A2258" s="4"/>
      <c r="D2258" s="4"/>
      <c r="E2258" s="4"/>
      <c r="F2258" s="4"/>
      <c r="G2258" s="4"/>
      <c r="H2258" s="4"/>
    </row>
    <row r="2259" spans="1:8" x14ac:dyDescent="0.35">
      <c r="A2259" s="4"/>
      <c r="D2259" s="4"/>
      <c r="E2259" s="4"/>
      <c r="F2259" s="4"/>
      <c r="G2259" s="4"/>
      <c r="H2259" s="4"/>
    </row>
    <row r="2260" spans="1:8" x14ac:dyDescent="0.35">
      <c r="A2260" s="4"/>
      <c r="D2260" s="4"/>
      <c r="E2260" s="4"/>
      <c r="F2260" s="4"/>
      <c r="G2260" s="4"/>
      <c r="H2260" s="4"/>
    </row>
    <row r="2261" spans="1:8" x14ac:dyDescent="0.35">
      <c r="A2261" s="4"/>
      <c r="D2261" s="4"/>
      <c r="E2261" s="4"/>
      <c r="F2261" s="4"/>
      <c r="G2261" s="4"/>
      <c r="H2261" s="4"/>
    </row>
    <row r="2262" spans="1:8" x14ac:dyDescent="0.35">
      <c r="A2262" s="4"/>
      <c r="D2262" s="4"/>
      <c r="E2262" s="4"/>
      <c r="F2262" s="4"/>
      <c r="G2262" s="4"/>
      <c r="H2262" s="4"/>
    </row>
    <row r="2263" spans="1:8" x14ac:dyDescent="0.35">
      <c r="A2263" s="4"/>
      <c r="D2263" s="4"/>
      <c r="E2263" s="4"/>
      <c r="F2263" s="4"/>
      <c r="G2263" s="4"/>
      <c r="H2263" s="4"/>
    </row>
    <row r="2264" spans="1:8" x14ac:dyDescent="0.35">
      <c r="A2264" s="4"/>
      <c r="D2264" s="4"/>
      <c r="E2264" s="4"/>
      <c r="F2264" s="4"/>
      <c r="G2264" s="4"/>
      <c r="H2264" s="4"/>
    </row>
    <row r="2265" spans="1:8" x14ac:dyDescent="0.35">
      <c r="A2265" s="4"/>
      <c r="D2265" s="4"/>
      <c r="E2265" s="4"/>
      <c r="F2265" s="4"/>
      <c r="G2265" s="4"/>
      <c r="H2265" s="4"/>
    </row>
    <row r="2266" spans="1:8" x14ac:dyDescent="0.35">
      <c r="A2266" s="4"/>
      <c r="D2266" s="4"/>
      <c r="E2266" s="4"/>
      <c r="F2266" s="4"/>
      <c r="G2266" s="4"/>
      <c r="H2266" s="4"/>
    </row>
    <row r="2267" spans="1:8" x14ac:dyDescent="0.35">
      <c r="A2267" s="4"/>
      <c r="D2267" s="4"/>
      <c r="E2267" s="4"/>
      <c r="F2267" s="4"/>
      <c r="G2267" s="4"/>
      <c r="H2267" s="4"/>
    </row>
    <row r="2268" spans="1:8" x14ac:dyDescent="0.35">
      <c r="A2268" s="4"/>
      <c r="D2268" s="4"/>
      <c r="E2268" s="4"/>
      <c r="F2268" s="4"/>
      <c r="G2268" s="4"/>
      <c r="H2268" s="4"/>
    </row>
    <row r="2269" spans="1:8" x14ac:dyDescent="0.35">
      <c r="A2269" s="4"/>
      <c r="D2269" s="4"/>
      <c r="E2269" s="4"/>
      <c r="F2269" s="4"/>
      <c r="G2269" s="4"/>
      <c r="H2269" s="4"/>
    </row>
    <row r="2270" spans="1:8" x14ac:dyDescent="0.35">
      <c r="A2270" s="4"/>
      <c r="D2270" s="4"/>
      <c r="E2270" s="4"/>
      <c r="F2270" s="4"/>
      <c r="G2270" s="4"/>
      <c r="H2270" s="4"/>
    </row>
    <row r="2271" spans="1:8" x14ac:dyDescent="0.35">
      <c r="A2271" s="4"/>
      <c r="D2271" s="4"/>
      <c r="E2271" s="4"/>
      <c r="F2271" s="4"/>
      <c r="G2271" s="4"/>
      <c r="H2271" s="4"/>
    </row>
    <row r="2272" spans="1:8" x14ac:dyDescent="0.35">
      <c r="A2272" s="4"/>
      <c r="D2272" s="4"/>
      <c r="E2272" s="4"/>
      <c r="F2272" s="4"/>
      <c r="G2272" s="4"/>
      <c r="H2272" s="4"/>
    </row>
    <row r="2273" spans="1:8" x14ac:dyDescent="0.35">
      <c r="A2273" s="4"/>
      <c r="D2273" s="4"/>
      <c r="E2273" s="4"/>
      <c r="F2273" s="4"/>
      <c r="G2273" s="4"/>
      <c r="H2273" s="4"/>
    </row>
    <row r="2274" spans="1:8" x14ac:dyDescent="0.35">
      <c r="A2274" s="4"/>
      <c r="D2274" s="4"/>
      <c r="E2274" s="4"/>
      <c r="F2274" s="4"/>
      <c r="G2274" s="4"/>
      <c r="H2274" s="4"/>
    </row>
    <row r="2275" spans="1:8" x14ac:dyDescent="0.35">
      <c r="A2275" s="4"/>
      <c r="D2275" s="4"/>
      <c r="E2275" s="4"/>
      <c r="F2275" s="4"/>
      <c r="G2275" s="4"/>
      <c r="H2275" s="4"/>
    </row>
    <row r="2276" spans="1:8" x14ac:dyDescent="0.35">
      <c r="A2276" s="4"/>
      <c r="D2276" s="4"/>
      <c r="E2276" s="4"/>
      <c r="F2276" s="4"/>
      <c r="G2276" s="4"/>
      <c r="H2276" s="4"/>
    </row>
    <row r="2277" spans="1:8" x14ac:dyDescent="0.35">
      <c r="A2277" s="4"/>
      <c r="D2277" s="4"/>
      <c r="E2277" s="4"/>
      <c r="F2277" s="4"/>
      <c r="G2277" s="4"/>
      <c r="H2277" s="4"/>
    </row>
    <row r="2278" spans="1:8" x14ac:dyDescent="0.35">
      <c r="A2278" s="4"/>
      <c r="D2278" s="4"/>
      <c r="E2278" s="4"/>
      <c r="F2278" s="4"/>
      <c r="G2278" s="4"/>
      <c r="H2278" s="4"/>
    </row>
    <row r="2279" spans="1:8" x14ac:dyDescent="0.35">
      <c r="A2279" s="4"/>
      <c r="D2279" s="4"/>
      <c r="E2279" s="4"/>
      <c r="F2279" s="4"/>
      <c r="G2279" s="4"/>
      <c r="H2279" s="4"/>
    </row>
    <row r="2280" spans="1:8" x14ac:dyDescent="0.35">
      <c r="A2280" s="4"/>
      <c r="D2280" s="4"/>
      <c r="E2280" s="4"/>
      <c r="F2280" s="4"/>
      <c r="G2280" s="4"/>
      <c r="H2280" s="4"/>
    </row>
    <row r="2281" spans="1:8" x14ac:dyDescent="0.35">
      <c r="A2281" s="4"/>
      <c r="D2281" s="4"/>
      <c r="E2281" s="4"/>
      <c r="F2281" s="4"/>
      <c r="G2281" s="4"/>
      <c r="H2281" s="4"/>
    </row>
    <row r="2282" spans="1:8" x14ac:dyDescent="0.35">
      <c r="A2282" s="4"/>
      <c r="D2282" s="4"/>
      <c r="E2282" s="4"/>
      <c r="F2282" s="4"/>
      <c r="G2282" s="4"/>
      <c r="H2282" s="4"/>
    </row>
    <row r="2283" spans="1:8" x14ac:dyDescent="0.35">
      <c r="A2283" s="4"/>
      <c r="D2283" s="4"/>
      <c r="E2283" s="4"/>
      <c r="F2283" s="4"/>
      <c r="G2283" s="4"/>
      <c r="H2283" s="4"/>
    </row>
    <row r="2284" spans="1:8" x14ac:dyDescent="0.35">
      <c r="A2284" s="4"/>
      <c r="D2284" s="4"/>
      <c r="E2284" s="4"/>
      <c r="F2284" s="4"/>
      <c r="G2284" s="4"/>
      <c r="H2284" s="4"/>
    </row>
    <row r="2285" spans="1:8" x14ac:dyDescent="0.35">
      <c r="A2285" s="4"/>
      <c r="D2285" s="4"/>
      <c r="E2285" s="4"/>
      <c r="F2285" s="4"/>
      <c r="G2285" s="4"/>
      <c r="H2285" s="4"/>
    </row>
    <row r="2286" spans="1:8" x14ac:dyDescent="0.35">
      <c r="A2286" s="4"/>
      <c r="D2286" s="4"/>
      <c r="E2286" s="4"/>
      <c r="F2286" s="4"/>
      <c r="G2286" s="4"/>
      <c r="H2286" s="4"/>
    </row>
    <row r="2287" spans="1:8" x14ac:dyDescent="0.35">
      <c r="A2287" s="4"/>
      <c r="D2287" s="4"/>
      <c r="E2287" s="4"/>
      <c r="F2287" s="4"/>
      <c r="G2287" s="4"/>
      <c r="H2287" s="4"/>
    </row>
    <row r="2288" spans="1:8" x14ac:dyDescent="0.35">
      <c r="A2288" s="4"/>
      <c r="D2288" s="4"/>
      <c r="E2288" s="4"/>
      <c r="F2288" s="4"/>
      <c r="G2288" s="4"/>
      <c r="H2288" s="4"/>
    </row>
    <row r="2289" spans="1:8" x14ac:dyDescent="0.35">
      <c r="A2289" s="4"/>
      <c r="D2289" s="4"/>
      <c r="E2289" s="4"/>
      <c r="F2289" s="4"/>
      <c r="G2289" s="4"/>
      <c r="H2289" s="4"/>
    </row>
    <row r="2290" spans="1:8" x14ac:dyDescent="0.35">
      <c r="A2290" s="4"/>
      <c r="D2290" s="4"/>
      <c r="E2290" s="4"/>
      <c r="F2290" s="4"/>
      <c r="G2290" s="4"/>
      <c r="H2290" s="4"/>
    </row>
    <row r="2291" spans="1:8" x14ac:dyDescent="0.35">
      <c r="A2291" s="4"/>
      <c r="D2291" s="4"/>
      <c r="E2291" s="4"/>
      <c r="F2291" s="4"/>
      <c r="G2291" s="4"/>
      <c r="H2291" s="4"/>
    </row>
    <row r="2292" spans="1:8" x14ac:dyDescent="0.35">
      <c r="A2292" s="4"/>
      <c r="D2292" s="4"/>
      <c r="E2292" s="4"/>
      <c r="F2292" s="4"/>
      <c r="G2292" s="4"/>
      <c r="H2292" s="4"/>
    </row>
    <row r="2293" spans="1:8" x14ac:dyDescent="0.35">
      <c r="A2293" s="4"/>
      <c r="D2293" s="4"/>
      <c r="E2293" s="4"/>
      <c r="F2293" s="4"/>
      <c r="G2293" s="4"/>
      <c r="H2293" s="4"/>
    </row>
    <row r="2294" spans="1:8" x14ac:dyDescent="0.35">
      <c r="A2294" s="4"/>
      <c r="D2294" s="4"/>
      <c r="E2294" s="4"/>
      <c r="F2294" s="4"/>
      <c r="G2294" s="4"/>
      <c r="H2294" s="4"/>
    </row>
    <row r="2295" spans="1:8" x14ac:dyDescent="0.35">
      <c r="A2295" s="4"/>
      <c r="D2295" s="4"/>
      <c r="E2295" s="4"/>
      <c r="F2295" s="4"/>
      <c r="G2295" s="4"/>
      <c r="H2295" s="4"/>
    </row>
    <row r="2296" spans="1:8" x14ac:dyDescent="0.35">
      <c r="A2296" s="4"/>
      <c r="D2296" s="4"/>
      <c r="E2296" s="4"/>
      <c r="F2296" s="4"/>
      <c r="G2296" s="4"/>
      <c r="H2296" s="4"/>
    </row>
    <row r="2297" spans="1:8" x14ac:dyDescent="0.35">
      <c r="A2297" s="4"/>
      <c r="D2297" s="4"/>
      <c r="E2297" s="4"/>
      <c r="F2297" s="4"/>
      <c r="G2297" s="4"/>
      <c r="H2297" s="4"/>
    </row>
    <row r="2298" spans="1:8" x14ac:dyDescent="0.35">
      <c r="A2298" s="4"/>
      <c r="D2298" s="4"/>
      <c r="E2298" s="4"/>
      <c r="F2298" s="4"/>
      <c r="G2298" s="4"/>
      <c r="H2298" s="4"/>
    </row>
    <row r="2299" spans="1:8" x14ac:dyDescent="0.35">
      <c r="A2299" s="4"/>
      <c r="D2299" s="4"/>
      <c r="E2299" s="4"/>
      <c r="F2299" s="4"/>
      <c r="G2299" s="4"/>
      <c r="H2299" s="4"/>
    </row>
    <row r="2300" spans="1:8" x14ac:dyDescent="0.35">
      <c r="A2300" s="4"/>
      <c r="D2300" s="4"/>
      <c r="E2300" s="4"/>
      <c r="F2300" s="4"/>
      <c r="G2300" s="4"/>
      <c r="H2300" s="4"/>
    </row>
    <row r="2301" spans="1:8" x14ac:dyDescent="0.35">
      <c r="A2301" s="4"/>
      <c r="D2301" s="4"/>
      <c r="E2301" s="4"/>
      <c r="F2301" s="4"/>
      <c r="G2301" s="4"/>
      <c r="H2301" s="4"/>
    </row>
    <row r="2302" spans="1:8" x14ac:dyDescent="0.35">
      <c r="A2302" s="4"/>
      <c r="D2302" s="4"/>
      <c r="E2302" s="4"/>
      <c r="F2302" s="4"/>
      <c r="G2302" s="4"/>
      <c r="H2302" s="4"/>
    </row>
    <row r="2303" spans="1:8" x14ac:dyDescent="0.35">
      <c r="A2303" s="4"/>
      <c r="D2303" s="4"/>
      <c r="E2303" s="4"/>
      <c r="F2303" s="4"/>
      <c r="G2303" s="4"/>
      <c r="H2303" s="4"/>
    </row>
    <row r="2304" spans="1:8" x14ac:dyDescent="0.35">
      <c r="A2304" s="4"/>
      <c r="D2304" s="4"/>
      <c r="E2304" s="4"/>
      <c r="F2304" s="4"/>
      <c r="G2304" s="4"/>
      <c r="H2304" s="4"/>
    </row>
    <row r="2305" spans="1:8" x14ac:dyDescent="0.35">
      <c r="A2305" s="4"/>
      <c r="D2305" s="4"/>
      <c r="E2305" s="4"/>
      <c r="F2305" s="4"/>
      <c r="G2305" s="4"/>
      <c r="H2305" s="4"/>
    </row>
    <row r="2306" spans="1:8" x14ac:dyDescent="0.35">
      <c r="A2306" s="4"/>
      <c r="D2306" s="4"/>
      <c r="E2306" s="4"/>
      <c r="F2306" s="4"/>
      <c r="G2306" s="4"/>
      <c r="H2306" s="4"/>
    </row>
    <row r="2307" spans="1:8" x14ac:dyDescent="0.35">
      <c r="A2307" s="4"/>
      <c r="D2307" s="4"/>
      <c r="E2307" s="4"/>
      <c r="F2307" s="4"/>
      <c r="G2307" s="4"/>
      <c r="H2307" s="4"/>
    </row>
    <row r="2308" spans="1:8" x14ac:dyDescent="0.35">
      <c r="A2308" s="4"/>
      <c r="D2308" s="4"/>
      <c r="E2308" s="4"/>
      <c r="F2308" s="4"/>
      <c r="G2308" s="4"/>
      <c r="H2308" s="4"/>
    </row>
    <row r="2309" spans="1:8" x14ac:dyDescent="0.35">
      <c r="A2309" s="4"/>
      <c r="D2309" s="4"/>
      <c r="E2309" s="4"/>
      <c r="F2309" s="4"/>
      <c r="G2309" s="4"/>
      <c r="H2309" s="4"/>
    </row>
    <row r="2310" spans="1:8" x14ac:dyDescent="0.35">
      <c r="A2310" s="4"/>
      <c r="D2310" s="4"/>
      <c r="E2310" s="4"/>
      <c r="F2310" s="4"/>
      <c r="G2310" s="4"/>
      <c r="H2310" s="4"/>
    </row>
    <row r="2311" spans="1:8" x14ac:dyDescent="0.35">
      <c r="A2311" s="4"/>
      <c r="D2311" s="4"/>
      <c r="E2311" s="4"/>
      <c r="F2311" s="4"/>
      <c r="G2311" s="4"/>
      <c r="H2311" s="4"/>
    </row>
    <row r="2312" spans="1:8" x14ac:dyDescent="0.35">
      <c r="A2312" s="4"/>
      <c r="D2312" s="4"/>
      <c r="E2312" s="4"/>
      <c r="F2312" s="4"/>
      <c r="G2312" s="4"/>
      <c r="H2312" s="4"/>
    </row>
    <row r="2313" spans="1:8" x14ac:dyDescent="0.35">
      <c r="A2313" s="4"/>
      <c r="D2313" s="4"/>
      <c r="E2313" s="4"/>
      <c r="F2313" s="4"/>
      <c r="G2313" s="4"/>
      <c r="H2313" s="4"/>
    </row>
    <row r="2314" spans="1:8" x14ac:dyDescent="0.35">
      <c r="A2314" s="4"/>
      <c r="D2314" s="4"/>
      <c r="E2314" s="4"/>
      <c r="F2314" s="4"/>
      <c r="G2314" s="4"/>
      <c r="H2314" s="4"/>
    </row>
    <row r="2315" spans="1:8" x14ac:dyDescent="0.35">
      <c r="A2315" s="4"/>
      <c r="D2315" s="4"/>
      <c r="E2315" s="4"/>
      <c r="F2315" s="4"/>
      <c r="G2315" s="4"/>
      <c r="H2315" s="4"/>
    </row>
    <row r="2316" spans="1:8" x14ac:dyDescent="0.35">
      <c r="A2316" s="4"/>
      <c r="D2316" s="4"/>
      <c r="E2316" s="4"/>
      <c r="F2316" s="4"/>
      <c r="G2316" s="4"/>
      <c r="H2316" s="4"/>
    </row>
    <row r="2317" spans="1:8" x14ac:dyDescent="0.35">
      <c r="A2317" s="4"/>
      <c r="D2317" s="4"/>
      <c r="E2317" s="4"/>
      <c r="F2317" s="4"/>
      <c r="G2317" s="4"/>
      <c r="H2317" s="4"/>
    </row>
    <row r="2318" spans="1:8" x14ac:dyDescent="0.35">
      <c r="A2318" s="4"/>
      <c r="D2318" s="4"/>
      <c r="E2318" s="4"/>
      <c r="F2318" s="4"/>
      <c r="G2318" s="4"/>
      <c r="H2318" s="4"/>
    </row>
    <row r="2319" spans="1:8" x14ac:dyDescent="0.35">
      <c r="A2319" s="4"/>
      <c r="D2319" s="4"/>
      <c r="E2319" s="4"/>
      <c r="F2319" s="4"/>
      <c r="G2319" s="4"/>
      <c r="H2319" s="4"/>
    </row>
    <row r="2320" spans="1:8" x14ac:dyDescent="0.35">
      <c r="A2320" s="4"/>
      <c r="D2320" s="4"/>
      <c r="E2320" s="4"/>
      <c r="F2320" s="4"/>
      <c r="G2320" s="4"/>
      <c r="H2320" s="4"/>
    </row>
    <row r="2321" spans="1:8" x14ac:dyDescent="0.35">
      <c r="A2321" s="4"/>
      <c r="D2321" s="4"/>
      <c r="E2321" s="4"/>
      <c r="F2321" s="4"/>
      <c r="G2321" s="4"/>
      <c r="H2321" s="4"/>
    </row>
    <row r="2322" spans="1:8" x14ac:dyDescent="0.35">
      <c r="A2322" s="4"/>
      <c r="D2322" s="4"/>
      <c r="E2322" s="4"/>
      <c r="F2322" s="4"/>
      <c r="G2322" s="4"/>
      <c r="H2322" s="4"/>
    </row>
    <row r="2323" spans="1:8" x14ac:dyDescent="0.35">
      <c r="A2323" s="4"/>
      <c r="D2323" s="4"/>
      <c r="E2323" s="4"/>
      <c r="F2323" s="4"/>
      <c r="G2323" s="4"/>
      <c r="H2323" s="4"/>
    </row>
    <row r="2324" spans="1:8" x14ac:dyDescent="0.35">
      <c r="A2324" s="4"/>
      <c r="D2324" s="4"/>
      <c r="E2324" s="4"/>
      <c r="F2324" s="4"/>
      <c r="G2324" s="4"/>
      <c r="H2324" s="4"/>
    </row>
    <row r="2325" spans="1:8" x14ac:dyDescent="0.35">
      <c r="A2325" s="4"/>
      <c r="D2325" s="4"/>
      <c r="E2325" s="4"/>
      <c r="F2325" s="4"/>
      <c r="G2325" s="4"/>
      <c r="H2325" s="4"/>
    </row>
    <row r="2326" spans="1:8" x14ac:dyDescent="0.35">
      <c r="A2326" s="4"/>
      <c r="D2326" s="4"/>
      <c r="E2326" s="4"/>
      <c r="F2326" s="4"/>
      <c r="G2326" s="4"/>
      <c r="H2326" s="4"/>
    </row>
    <row r="2327" spans="1:8" x14ac:dyDescent="0.35">
      <c r="A2327" s="4"/>
      <c r="D2327" s="4"/>
      <c r="E2327" s="4"/>
      <c r="F2327" s="4"/>
      <c r="G2327" s="4"/>
      <c r="H2327" s="4"/>
    </row>
    <row r="2328" spans="1:8" x14ac:dyDescent="0.35">
      <c r="A2328" s="4"/>
      <c r="D2328" s="4"/>
      <c r="E2328" s="4"/>
      <c r="F2328" s="4"/>
      <c r="G2328" s="4"/>
      <c r="H2328" s="4"/>
    </row>
    <row r="2329" spans="1:8" x14ac:dyDescent="0.35">
      <c r="A2329" s="4"/>
      <c r="D2329" s="4"/>
      <c r="E2329" s="4"/>
      <c r="F2329" s="4"/>
      <c r="G2329" s="4"/>
      <c r="H2329" s="4"/>
    </row>
    <row r="2330" spans="1:8" x14ac:dyDescent="0.35">
      <c r="A2330" s="4"/>
      <c r="D2330" s="4"/>
      <c r="E2330" s="4"/>
      <c r="F2330" s="4"/>
      <c r="G2330" s="4"/>
      <c r="H2330" s="4"/>
    </row>
    <row r="2331" spans="1:8" x14ac:dyDescent="0.35">
      <c r="A2331" s="4"/>
      <c r="D2331" s="4"/>
      <c r="E2331" s="4"/>
      <c r="F2331" s="4"/>
      <c r="G2331" s="4"/>
      <c r="H2331" s="4"/>
    </row>
    <row r="2332" spans="1:8" x14ac:dyDescent="0.35">
      <c r="A2332" s="4"/>
      <c r="D2332" s="4"/>
      <c r="E2332" s="4"/>
      <c r="F2332" s="4"/>
      <c r="G2332" s="4"/>
      <c r="H2332" s="4"/>
    </row>
    <row r="2333" spans="1:8" x14ac:dyDescent="0.35">
      <c r="A2333" s="4"/>
      <c r="D2333" s="4"/>
      <c r="E2333" s="4"/>
      <c r="F2333" s="4"/>
      <c r="G2333" s="4"/>
      <c r="H2333" s="4"/>
    </row>
    <row r="2334" spans="1:8" x14ac:dyDescent="0.35">
      <c r="A2334" s="4"/>
      <c r="D2334" s="4"/>
      <c r="E2334" s="4"/>
      <c r="F2334" s="4"/>
      <c r="G2334" s="4"/>
      <c r="H2334" s="4"/>
    </row>
    <row r="2335" spans="1:8" x14ac:dyDescent="0.35">
      <c r="A2335" s="4"/>
      <c r="D2335" s="4"/>
      <c r="E2335" s="4"/>
      <c r="F2335" s="4"/>
      <c r="G2335" s="4"/>
      <c r="H2335" s="4"/>
    </row>
    <row r="2336" spans="1:8" x14ac:dyDescent="0.35">
      <c r="A2336" s="4"/>
      <c r="D2336" s="4"/>
      <c r="E2336" s="4"/>
      <c r="F2336" s="4"/>
      <c r="G2336" s="4"/>
      <c r="H2336" s="4"/>
    </row>
    <row r="2337" spans="1:8" x14ac:dyDescent="0.35">
      <c r="A2337" s="4"/>
      <c r="D2337" s="4"/>
      <c r="E2337" s="4"/>
      <c r="F2337" s="4"/>
      <c r="G2337" s="4"/>
      <c r="H2337" s="4"/>
    </row>
    <row r="2338" spans="1:8" x14ac:dyDescent="0.35">
      <c r="A2338" s="4"/>
      <c r="D2338" s="4"/>
      <c r="E2338" s="4"/>
      <c r="F2338" s="4"/>
      <c r="G2338" s="4"/>
      <c r="H2338" s="4"/>
    </row>
    <row r="2339" spans="1:8" x14ac:dyDescent="0.35">
      <c r="A2339" s="4"/>
      <c r="D2339" s="4"/>
      <c r="E2339" s="4"/>
      <c r="F2339" s="4"/>
      <c r="G2339" s="4"/>
      <c r="H2339" s="4"/>
    </row>
    <row r="2340" spans="1:8" x14ac:dyDescent="0.35">
      <c r="A2340" s="4"/>
      <c r="D2340" s="4"/>
      <c r="E2340" s="4"/>
      <c r="F2340" s="4"/>
      <c r="G2340" s="4"/>
      <c r="H2340" s="4"/>
    </row>
    <row r="2341" spans="1:8" x14ac:dyDescent="0.35">
      <c r="A2341" s="4"/>
      <c r="D2341" s="4"/>
      <c r="E2341" s="4"/>
      <c r="F2341" s="4"/>
      <c r="G2341" s="4"/>
      <c r="H2341" s="4"/>
    </row>
    <row r="2342" spans="1:8" x14ac:dyDescent="0.35">
      <c r="A2342" s="4"/>
      <c r="D2342" s="4"/>
      <c r="E2342" s="4"/>
      <c r="F2342" s="4"/>
      <c r="G2342" s="4"/>
      <c r="H2342" s="4"/>
    </row>
    <row r="2343" spans="1:8" x14ac:dyDescent="0.35">
      <c r="A2343" s="4"/>
      <c r="D2343" s="4"/>
      <c r="E2343" s="4"/>
      <c r="F2343" s="4"/>
      <c r="G2343" s="4"/>
      <c r="H2343" s="4"/>
    </row>
    <row r="2344" spans="1:8" x14ac:dyDescent="0.35">
      <c r="A2344" s="4"/>
      <c r="D2344" s="4"/>
      <c r="E2344" s="4"/>
      <c r="F2344" s="4"/>
      <c r="G2344" s="4"/>
      <c r="H2344" s="4"/>
    </row>
    <row r="2345" spans="1:8" x14ac:dyDescent="0.35">
      <c r="A2345" s="4"/>
      <c r="D2345" s="4"/>
      <c r="E2345" s="4"/>
      <c r="F2345" s="4"/>
      <c r="G2345" s="4"/>
      <c r="H2345" s="4"/>
    </row>
    <row r="2346" spans="1:8" x14ac:dyDescent="0.35">
      <c r="A2346" s="4"/>
      <c r="D2346" s="4"/>
      <c r="E2346" s="4"/>
      <c r="F2346" s="4"/>
      <c r="G2346" s="4"/>
      <c r="H2346" s="4"/>
    </row>
    <row r="2347" spans="1:8" x14ac:dyDescent="0.35">
      <c r="A2347" s="4"/>
      <c r="D2347" s="4"/>
      <c r="E2347" s="4"/>
      <c r="F2347" s="4"/>
      <c r="G2347" s="4"/>
      <c r="H2347" s="4"/>
    </row>
    <row r="2348" spans="1:8" x14ac:dyDescent="0.35">
      <c r="A2348" s="4"/>
      <c r="D2348" s="4"/>
      <c r="E2348" s="4"/>
      <c r="F2348" s="4"/>
      <c r="G2348" s="4"/>
      <c r="H2348" s="4"/>
    </row>
    <row r="2349" spans="1:8" x14ac:dyDescent="0.35">
      <c r="A2349" s="4"/>
      <c r="D2349" s="4"/>
      <c r="E2349" s="4"/>
      <c r="F2349" s="4"/>
      <c r="G2349" s="4"/>
      <c r="H2349" s="4"/>
    </row>
    <row r="2350" spans="1:8" x14ac:dyDescent="0.35">
      <c r="A2350" s="4"/>
      <c r="D2350" s="4"/>
      <c r="E2350" s="4"/>
      <c r="F2350" s="4"/>
      <c r="G2350" s="4"/>
      <c r="H2350" s="4"/>
    </row>
    <row r="2351" spans="1:8" x14ac:dyDescent="0.35">
      <c r="A2351" s="4"/>
      <c r="D2351" s="4"/>
      <c r="E2351" s="4"/>
      <c r="F2351" s="4"/>
      <c r="G2351" s="4"/>
      <c r="H2351" s="4"/>
    </row>
    <row r="2352" spans="1:8" x14ac:dyDescent="0.35">
      <c r="A2352" s="4"/>
      <c r="D2352" s="4"/>
      <c r="E2352" s="4"/>
      <c r="F2352" s="4"/>
      <c r="G2352" s="4"/>
      <c r="H2352" s="4"/>
    </row>
    <row r="2353" spans="1:8" x14ac:dyDescent="0.35">
      <c r="A2353" s="4"/>
      <c r="D2353" s="4"/>
      <c r="E2353" s="4"/>
      <c r="F2353" s="4"/>
      <c r="G2353" s="4"/>
      <c r="H2353" s="4"/>
    </row>
    <row r="2354" spans="1:8" x14ac:dyDescent="0.35">
      <c r="A2354" s="4"/>
      <c r="D2354" s="4"/>
      <c r="E2354" s="4"/>
      <c r="F2354" s="4"/>
      <c r="G2354" s="4"/>
      <c r="H2354" s="4"/>
    </row>
    <row r="2355" spans="1:8" x14ac:dyDescent="0.35">
      <c r="A2355" s="4"/>
      <c r="D2355" s="4"/>
      <c r="E2355" s="4"/>
      <c r="F2355" s="4"/>
      <c r="G2355" s="4"/>
      <c r="H2355" s="4"/>
    </row>
    <row r="2356" spans="1:8" x14ac:dyDescent="0.35">
      <c r="A2356" s="4"/>
      <c r="D2356" s="4"/>
      <c r="E2356" s="4"/>
      <c r="F2356" s="4"/>
      <c r="G2356" s="4"/>
      <c r="H2356" s="4"/>
    </row>
    <row r="2357" spans="1:8" x14ac:dyDescent="0.35">
      <c r="A2357" s="4"/>
      <c r="D2357" s="4"/>
      <c r="E2357" s="4"/>
      <c r="F2357" s="4"/>
      <c r="G2357" s="4"/>
      <c r="H2357" s="4"/>
    </row>
    <row r="2358" spans="1:8" x14ac:dyDescent="0.35">
      <c r="A2358" s="4"/>
      <c r="D2358" s="4"/>
      <c r="E2358" s="4"/>
      <c r="F2358" s="4"/>
      <c r="G2358" s="4"/>
      <c r="H2358" s="4"/>
    </row>
    <row r="2359" spans="1:8" x14ac:dyDescent="0.35">
      <c r="A2359" s="4"/>
      <c r="D2359" s="4"/>
      <c r="E2359" s="4"/>
      <c r="F2359" s="4"/>
      <c r="G2359" s="4"/>
      <c r="H2359" s="4"/>
    </row>
    <row r="2360" spans="1:8" x14ac:dyDescent="0.35">
      <c r="A2360" s="4"/>
      <c r="D2360" s="4"/>
      <c r="E2360" s="4"/>
      <c r="F2360" s="4"/>
      <c r="G2360" s="4"/>
      <c r="H2360" s="4"/>
    </row>
    <row r="2361" spans="1:8" x14ac:dyDescent="0.35">
      <c r="A2361" s="4"/>
      <c r="D2361" s="4"/>
      <c r="E2361" s="4"/>
      <c r="F2361" s="4"/>
      <c r="G2361" s="4"/>
      <c r="H2361" s="4"/>
    </row>
    <row r="2362" spans="1:8" x14ac:dyDescent="0.35">
      <c r="A2362" s="4"/>
      <c r="D2362" s="4"/>
      <c r="E2362" s="4"/>
      <c r="F2362" s="4"/>
      <c r="G2362" s="4"/>
      <c r="H2362" s="4"/>
    </row>
    <row r="2363" spans="1:8" x14ac:dyDescent="0.35">
      <c r="A2363" s="4"/>
      <c r="D2363" s="4"/>
      <c r="E2363" s="4"/>
      <c r="F2363" s="4"/>
      <c r="G2363" s="4"/>
      <c r="H2363" s="4"/>
    </row>
    <row r="2364" spans="1:8" x14ac:dyDescent="0.35">
      <c r="A2364" s="4"/>
      <c r="D2364" s="4"/>
      <c r="E2364" s="4"/>
      <c r="F2364" s="4"/>
      <c r="G2364" s="4"/>
      <c r="H2364" s="4"/>
    </row>
    <row r="2365" spans="1:8" x14ac:dyDescent="0.35">
      <c r="A2365" s="4"/>
      <c r="D2365" s="4"/>
      <c r="E2365" s="4"/>
      <c r="F2365" s="4"/>
      <c r="G2365" s="4"/>
      <c r="H2365" s="4"/>
    </row>
    <row r="2366" spans="1:8" x14ac:dyDescent="0.35">
      <c r="A2366" s="4"/>
      <c r="D2366" s="4"/>
      <c r="E2366" s="4"/>
      <c r="F2366" s="4"/>
      <c r="G2366" s="4"/>
      <c r="H2366" s="4"/>
    </row>
    <row r="2367" spans="1:8" x14ac:dyDescent="0.35">
      <c r="A2367" s="4"/>
      <c r="D2367" s="4"/>
      <c r="E2367" s="4"/>
      <c r="F2367" s="4"/>
      <c r="G2367" s="4"/>
      <c r="H2367" s="4"/>
    </row>
    <row r="2368" spans="1:8" x14ac:dyDescent="0.35">
      <c r="A2368" s="4"/>
      <c r="D2368" s="4"/>
      <c r="E2368" s="4"/>
      <c r="F2368" s="4"/>
      <c r="G2368" s="4"/>
      <c r="H2368" s="4"/>
    </row>
    <row r="2369" spans="1:8" x14ac:dyDescent="0.35">
      <c r="A2369" s="4"/>
      <c r="D2369" s="4"/>
      <c r="E2369" s="4"/>
      <c r="F2369" s="4"/>
      <c r="G2369" s="4"/>
      <c r="H2369" s="4"/>
    </row>
    <row r="2370" spans="1:8" x14ac:dyDescent="0.35">
      <c r="A2370" s="4"/>
      <c r="D2370" s="4"/>
      <c r="E2370" s="4"/>
      <c r="F2370" s="4"/>
      <c r="G2370" s="4"/>
      <c r="H2370" s="4"/>
    </row>
    <row r="2371" spans="1:8" x14ac:dyDescent="0.35">
      <c r="A2371" s="4"/>
      <c r="D2371" s="4"/>
      <c r="E2371" s="4"/>
      <c r="F2371" s="4"/>
      <c r="G2371" s="4"/>
      <c r="H2371" s="4"/>
    </row>
    <row r="2372" spans="1:8" x14ac:dyDescent="0.35">
      <c r="A2372" s="4"/>
      <c r="D2372" s="4"/>
      <c r="E2372" s="4"/>
      <c r="F2372" s="4"/>
      <c r="G2372" s="4"/>
      <c r="H2372" s="4"/>
    </row>
    <row r="2373" spans="1:8" x14ac:dyDescent="0.35">
      <c r="A2373" s="4"/>
      <c r="D2373" s="4"/>
      <c r="E2373" s="4"/>
      <c r="F2373" s="4"/>
      <c r="G2373" s="4"/>
      <c r="H2373" s="4"/>
    </row>
    <row r="2374" spans="1:8" x14ac:dyDescent="0.35">
      <c r="A2374" s="4"/>
      <c r="D2374" s="4"/>
      <c r="E2374" s="4"/>
      <c r="F2374" s="4"/>
      <c r="G2374" s="4"/>
      <c r="H2374" s="4"/>
    </row>
    <row r="2375" spans="1:8" x14ac:dyDescent="0.35">
      <c r="A2375" s="4"/>
      <c r="D2375" s="4"/>
      <c r="E2375" s="4"/>
      <c r="F2375" s="4"/>
      <c r="G2375" s="4"/>
      <c r="H2375" s="4"/>
    </row>
    <row r="2376" spans="1:8" x14ac:dyDescent="0.35">
      <c r="A2376" s="4"/>
      <c r="D2376" s="4"/>
      <c r="E2376" s="4"/>
      <c r="F2376" s="4"/>
      <c r="G2376" s="4"/>
      <c r="H2376" s="4"/>
    </row>
    <row r="2377" spans="1:8" x14ac:dyDescent="0.35">
      <c r="A2377" s="4"/>
      <c r="D2377" s="4"/>
      <c r="E2377" s="4"/>
      <c r="F2377" s="4"/>
      <c r="G2377" s="4"/>
      <c r="H2377" s="4"/>
    </row>
    <row r="2378" spans="1:8" x14ac:dyDescent="0.35">
      <c r="A2378" s="4"/>
      <c r="D2378" s="4"/>
      <c r="E2378" s="4"/>
      <c r="F2378" s="4"/>
      <c r="G2378" s="4"/>
      <c r="H2378" s="4"/>
    </row>
    <row r="2379" spans="1:8" x14ac:dyDescent="0.35">
      <c r="A2379" s="4"/>
      <c r="D2379" s="4"/>
      <c r="E2379" s="4"/>
      <c r="F2379" s="4"/>
      <c r="G2379" s="4"/>
      <c r="H2379" s="4"/>
    </row>
    <row r="2380" spans="1:8" x14ac:dyDescent="0.35">
      <c r="A2380" s="4"/>
      <c r="D2380" s="4"/>
      <c r="E2380" s="4"/>
      <c r="F2380" s="4"/>
      <c r="G2380" s="4"/>
      <c r="H2380" s="4"/>
    </row>
    <row r="2381" spans="1:8" x14ac:dyDescent="0.35">
      <c r="A2381" s="4"/>
      <c r="D2381" s="4"/>
      <c r="E2381" s="4"/>
      <c r="F2381" s="4"/>
      <c r="G2381" s="4"/>
      <c r="H2381" s="4"/>
    </row>
    <row r="2382" spans="1:8" x14ac:dyDescent="0.35">
      <c r="A2382" s="4"/>
      <c r="D2382" s="4"/>
      <c r="E2382" s="4"/>
      <c r="F2382" s="4"/>
      <c r="G2382" s="4"/>
      <c r="H2382" s="4"/>
    </row>
    <row r="2383" spans="1:8" x14ac:dyDescent="0.35">
      <c r="A2383" s="4"/>
      <c r="D2383" s="4"/>
      <c r="E2383" s="4"/>
      <c r="F2383" s="4"/>
      <c r="G2383" s="4"/>
      <c r="H2383" s="4"/>
    </row>
    <row r="2384" spans="1:8" x14ac:dyDescent="0.35">
      <c r="A2384" s="4"/>
      <c r="D2384" s="4"/>
      <c r="E2384" s="4"/>
      <c r="F2384" s="4"/>
      <c r="G2384" s="4"/>
      <c r="H2384" s="4"/>
    </row>
    <row r="2385" spans="1:8" x14ac:dyDescent="0.35">
      <c r="A2385" s="4"/>
      <c r="D2385" s="4"/>
      <c r="E2385" s="4"/>
      <c r="F2385" s="4"/>
      <c r="G2385" s="4"/>
      <c r="H2385" s="4"/>
    </row>
    <row r="2386" spans="1:8" x14ac:dyDescent="0.35">
      <c r="A2386" s="4"/>
      <c r="D2386" s="4"/>
      <c r="E2386" s="4"/>
      <c r="F2386" s="4"/>
      <c r="G2386" s="4"/>
      <c r="H2386" s="4"/>
    </row>
    <row r="2387" spans="1:8" x14ac:dyDescent="0.35">
      <c r="A2387" s="4"/>
      <c r="D2387" s="4"/>
      <c r="E2387" s="4"/>
      <c r="F2387" s="4"/>
      <c r="G2387" s="4"/>
      <c r="H2387" s="4"/>
    </row>
    <row r="2388" spans="1:8" x14ac:dyDescent="0.35">
      <c r="A2388" s="4"/>
      <c r="D2388" s="4"/>
      <c r="E2388" s="4"/>
      <c r="F2388" s="4"/>
      <c r="G2388" s="4"/>
      <c r="H2388" s="4"/>
    </row>
    <row r="2389" spans="1:8" x14ac:dyDescent="0.35">
      <c r="A2389" s="4"/>
      <c r="D2389" s="4"/>
      <c r="E2389" s="4"/>
      <c r="F2389" s="4"/>
      <c r="G2389" s="4"/>
      <c r="H2389" s="4"/>
    </row>
    <row r="2390" spans="1:8" x14ac:dyDescent="0.35">
      <c r="A2390" s="4"/>
      <c r="D2390" s="4"/>
      <c r="E2390" s="4"/>
      <c r="F2390" s="4"/>
      <c r="G2390" s="4"/>
      <c r="H2390" s="4"/>
    </row>
    <row r="2391" spans="1:8" x14ac:dyDescent="0.35">
      <c r="A2391" s="4"/>
      <c r="D2391" s="4"/>
      <c r="E2391" s="4"/>
      <c r="F2391" s="4"/>
      <c r="G2391" s="4"/>
      <c r="H2391" s="4"/>
    </row>
    <row r="2392" spans="1:8" x14ac:dyDescent="0.35">
      <c r="A2392" s="4"/>
      <c r="D2392" s="4"/>
      <c r="E2392" s="4"/>
      <c r="F2392" s="4"/>
      <c r="G2392" s="4"/>
      <c r="H2392" s="4"/>
    </row>
    <row r="2393" spans="1:8" x14ac:dyDescent="0.35">
      <c r="A2393" s="4"/>
      <c r="D2393" s="4"/>
      <c r="E2393" s="4"/>
      <c r="F2393" s="4"/>
      <c r="G2393" s="4"/>
      <c r="H2393" s="4"/>
    </row>
    <row r="2394" spans="1:8" x14ac:dyDescent="0.35">
      <c r="A2394" s="4"/>
      <c r="D2394" s="4"/>
      <c r="E2394" s="4"/>
      <c r="F2394" s="4"/>
      <c r="G2394" s="4"/>
      <c r="H2394" s="4"/>
    </row>
    <row r="2395" spans="1:8" x14ac:dyDescent="0.35">
      <c r="A2395" s="4"/>
      <c r="D2395" s="4"/>
      <c r="E2395" s="4"/>
      <c r="F2395" s="4"/>
      <c r="G2395" s="4"/>
      <c r="H2395" s="4"/>
    </row>
    <row r="2396" spans="1:8" x14ac:dyDescent="0.35">
      <c r="A2396" s="4"/>
      <c r="D2396" s="4"/>
      <c r="E2396" s="4"/>
      <c r="F2396" s="4"/>
      <c r="G2396" s="4"/>
      <c r="H2396" s="4"/>
    </row>
    <row r="2397" spans="1:8" x14ac:dyDescent="0.35">
      <c r="A2397" s="4"/>
      <c r="D2397" s="4"/>
      <c r="E2397" s="4"/>
      <c r="F2397" s="4"/>
      <c r="G2397" s="4"/>
      <c r="H2397" s="4"/>
    </row>
    <row r="2398" spans="1:8" x14ac:dyDescent="0.35">
      <c r="A2398" s="4"/>
      <c r="D2398" s="4"/>
      <c r="E2398" s="4"/>
      <c r="F2398" s="4"/>
      <c r="G2398" s="4"/>
      <c r="H2398" s="4"/>
    </row>
    <row r="2399" spans="1:8" x14ac:dyDescent="0.35">
      <c r="A2399" s="4"/>
      <c r="D2399" s="4"/>
      <c r="E2399" s="4"/>
      <c r="F2399" s="4"/>
      <c r="G2399" s="4"/>
      <c r="H2399" s="4"/>
    </row>
    <row r="2400" spans="1:8" x14ac:dyDescent="0.35">
      <c r="A2400" s="4"/>
      <c r="D2400" s="4"/>
      <c r="E2400" s="4"/>
      <c r="F2400" s="4"/>
      <c r="G2400" s="4"/>
      <c r="H2400" s="4"/>
    </row>
    <row r="2401" spans="1:8" x14ac:dyDescent="0.35">
      <c r="A2401" s="4"/>
      <c r="D2401" s="4"/>
      <c r="E2401" s="4"/>
      <c r="F2401" s="4"/>
      <c r="G2401" s="4"/>
      <c r="H2401" s="4"/>
    </row>
    <row r="2402" spans="1:8" x14ac:dyDescent="0.35">
      <c r="A2402" s="4"/>
      <c r="D2402" s="4"/>
      <c r="E2402" s="4"/>
      <c r="F2402" s="4"/>
      <c r="G2402" s="4"/>
      <c r="H2402" s="4"/>
    </row>
    <row r="2403" spans="1:8" x14ac:dyDescent="0.35">
      <c r="A2403" s="4"/>
      <c r="D2403" s="4"/>
      <c r="E2403" s="4"/>
      <c r="F2403" s="4"/>
      <c r="G2403" s="4"/>
      <c r="H2403" s="4"/>
    </row>
    <row r="2404" spans="1:8" x14ac:dyDescent="0.35">
      <c r="A2404" s="4"/>
      <c r="D2404" s="4"/>
      <c r="E2404" s="4"/>
      <c r="F2404" s="4"/>
      <c r="G2404" s="4"/>
      <c r="H2404" s="4"/>
    </row>
    <row r="2405" spans="1:8" x14ac:dyDescent="0.35">
      <c r="A2405" s="4"/>
      <c r="D2405" s="4"/>
      <c r="E2405" s="4"/>
      <c r="F2405" s="4"/>
      <c r="G2405" s="4"/>
      <c r="H2405" s="4"/>
    </row>
    <row r="2406" spans="1:8" x14ac:dyDescent="0.35">
      <c r="A2406" s="4"/>
      <c r="D2406" s="4"/>
      <c r="E2406" s="4"/>
      <c r="F2406" s="4"/>
      <c r="G2406" s="4"/>
      <c r="H2406" s="4"/>
    </row>
    <row r="2407" spans="1:8" x14ac:dyDescent="0.35">
      <c r="A2407" s="4"/>
      <c r="D2407" s="4"/>
      <c r="E2407" s="4"/>
      <c r="F2407" s="4"/>
      <c r="G2407" s="4"/>
      <c r="H2407" s="4"/>
    </row>
    <row r="2408" spans="1:8" x14ac:dyDescent="0.35">
      <c r="A2408" s="4"/>
      <c r="D2408" s="4"/>
      <c r="E2408" s="4"/>
      <c r="F2408" s="4"/>
      <c r="G2408" s="4"/>
      <c r="H2408" s="4"/>
    </row>
    <row r="2409" spans="1:8" x14ac:dyDescent="0.35">
      <c r="A2409" s="4"/>
      <c r="D2409" s="4"/>
      <c r="E2409" s="4"/>
      <c r="F2409" s="4"/>
      <c r="G2409" s="4"/>
      <c r="H2409" s="4"/>
    </row>
    <row r="2410" spans="1:8" x14ac:dyDescent="0.35">
      <c r="A2410" s="4"/>
      <c r="D2410" s="4"/>
      <c r="E2410" s="4"/>
      <c r="F2410" s="4"/>
      <c r="G2410" s="4"/>
      <c r="H2410" s="4"/>
    </row>
    <row r="2411" spans="1:8" x14ac:dyDescent="0.35">
      <c r="A2411" s="4"/>
      <c r="D2411" s="4"/>
      <c r="E2411" s="4"/>
      <c r="F2411" s="4"/>
      <c r="G2411" s="4"/>
      <c r="H2411" s="4"/>
    </row>
    <row r="2412" spans="1:8" x14ac:dyDescent="0.35">
      <c r="A2412" s="4"/>
      <c r="D2412" s="4"/>
      <c r="E2412" s="4"/>
      <c r="F2412" s="4"/>
      <c r="G2412" s="4"/>
      <c r="H2412" s="4"/>
    </row>
    <row r="2413" spans="1:8" x14ac:dyDescent="0.35">
      <c r="A2413" s="4"/>
      <c r="D2413" s="4"/>
      <c r="E2413" s="4"/>
      <c r="F2413" s="4"/>
      <c r="G2413" s="4"/>
      <c r="H2413" s="4"/>
    </row>
    <row r="2414" spans="1:8" x14ac:dyDescent="0.35">
      <c r="A2414" s="4"/>
      <c r="D2414" s="4"/>
      <c r="E2414" s="4"/>
      <c r="F2414" s="4"/>
      <c r="G2414" s="4"/>
      <c r="H2414" s="4"/>
    </row>
    <row r="2415" spans="1:8" x14ac:dyDescent="0.35">
      <c r="A2415" s="4"/>
      <c r="D2415" s="4"/>
      <c r="E2415" s="4"/>
      <c r="F2415" s="4"/>
      <c r="G2415" s="4"/>
      <c r="H2415" s="4"/>
    </row>
    <row r="2416" spans="1:8" x14ac:dyDescent="0.35">
      <c r="A2416" s="4"/>
      <c r="D2416" s="4"/>
      <c r="E2416" s="4"/>
      <c r="F2416" s="4"/>
      <c r="G2416" s="4"/>
      <c r="H2416" s="4"/>
    </row>
    <row r="2417" spans="1:8" x14ac:dyDescent="0.35">
      <c r="A2417" s="4"/>
      <c r="D2417" s="4"/>
      <c r="E2417" s="4"/>
      <c r="F2417" s="4"/>
      <c r="G2417" s="4"/>
      <c r="H2417" s="4"/>
    </row>
    <row r="2418" spans="1:8" x14ac:dyDescent="0.35">
      <c r="A2418" s="4"/>
      <c r="D2418" s="4"/>
      <c r="E2418" s="4"/>
      <c r="F2418" s="4"/>
      <c r="G2418" s="4"/>
      <c r="H2418" s="4"/>
    </row>
    <row r="2419" spans="1:8" x14ac:dyDescent="0.35">
      <c r="A2419" s="4"/>
      <c r="D2419" s="4"/>
      <c r="E2419" s="4"/>
      <c r="F2419" s="4"/>
      <c r="G2419" s="4"/>
      <c r="H2419" s="4"/>
    </row>
    <row r="2420" spans="1:8" x14ac:dyDescent="0.35">
      <c r="A2420" s="4"/>
      <c r="D2420" s="4"/>
      <c r="E2420" s="4"/>
      <c r="F2420" s="4"/>
      <c r="G2420" s="4"/>
      <c r="H2420" s="4"/>
    </row>
    <row r="2421" spans="1:8" x14ac:dyDescent="0.35">
      <c r="A2421" s="4"/>
      <c r="D2421" s="4"/>
      <c r="E2421" s="4"/>
      <c r="F2421" s="4"/>
      <c r="G2421" s="4"/>
      <c r="H2421" s="4"/>
    </row>
    <row r="2422" spans="1:8" x14ac:dyDescent="0.35">
      <c r="A2422" s="4"/>
      <c r="D2422" s="4"/>
      <c r="E2422" s="4"/>
      <c r="F2422" s="4"/>
      <c r="G2422" s="4"/>
      <c r="H2422" s="4"/>
    </row>
    <row r="2423" spans="1:8" x14ac:dyDescent="0.35">
      <c r="A2423" s="4"/>
      <c r="D2423" s="4"/>
      <c r="E2423" s="4"/>
      <c r="F2423" s="4"/>
      <c r="G2423" s="4"/>
      <c r="H2423" s="4"/>
    </row>
    <row r="2424" spans="1:8" x14ac:dyDescent="0.35">
      <c r="A2424" s="4"/>
      <c r="D2424" s="4"/>
      <c r="E2424" s="4"/>
      <c r="F2424" s="4"/>
      <c r="G2424" s="4"/>
      <c r="H2424" s="4"/>
    </row>
    <row r="2425" spans="1:8" x14ac:dyDescent="0.35">
      <c r="A2425" s="4"/>
      <c r="D2425" s="4"/>
      <c r="E2425" s="4"/>
      <c r="F2425" s="4"/>
      <c r="G2425" s="4"/>
      <c r="H2425" s="4"/>
    </row>
    <row r="2426" spans="1:8" x14ac:dyDescent="0.35">
      <c r="A2426" s="4"/>
      <c r="D2426" s="4"/>
      <c r="E2426" s="4"/>
      <c r="F2426" s="4"/>
      <c r="G2426" s="4"/>
      <c r="H2426" s="4"/>
    </row>
    <row r="2427" spans="1:8" x14ac:dyDescent="0.35">
      <c r="A2427" s="4"/>
      <c r="D2427" s="4"/>
      <c r="E2427" s="4"/>
      <c r="F2427" s="4"/>
      <c r="G2427" s="4"/>
      <c r="H2427" s="4"/>
    </row>
    <row r="2428" spans="1:8" x14ac:dyDescent="0.35">
      <c r="A2428" s="4"/>
      <c r="D2428" s="4"/>
      <c r="E2428" s="4"/>
      <c r="F2428" s="4"/>
      <c r="G2428" s="4"/>
      <c r="H2428" s="4"/>
    </row>
    <row r="2429" spans="1:8" x14ac:dyDescent="0.35">
      <c r="A2429" s="4"/>
      <c r="D2429" s="4"/>
      <c r="E2429" s="4"/>
      <c r="F2429" s="4"/>
      <c r="G2429" s="4"/>
      <c r="H2429" s="4"/>
    </row>
    <row r="2430" spans="1:8" x14ac:dyDescent="0.35">
      <c r="A2430" s="4"/>
      <c r="D2430" s="4"/>
      <c r="E2430" s="4"/>
      <c r="F2430" s="4"/>
      <c r="G2430" s="4"/>
      <c r="H2430" s="4"/>
    </row>
    <row r="2431" spans="1:8" x14ac:dyDescent="0.35">
      <c r="A2431" s="4"/>
      <c r="D2431" s="4"/>
      <c r="E2431" s="4"/>
      <c r="F2431" s="4"/>
      <c r="G2431" s="4"/>
      <c r="H2431" s="4"/>
    </row>
    <row r="2432" spans="1:8" x14ac:dyDescent="0.35">
      <c r="A2432" s="4"/>
      <c r="D2432" s="4"/>
      <c r="E2432" s="4"/>
      <c r="F2432" s="4"/>
      <c r="G2432" s="4"/>
      <c r="H2432" s="4"/>
    </row>
    <row r="2433" spans="1:8" x14ac:dyDescent="0.35">
      <c r="A2433" s="4"/>
      <c r="D2433" s="4"/>
      <c r="E2433" s="4"/>
      <c r="F2433" s="4"/>
      <c r="G2433" s="4"/>
      <c r="H2433" s="4"/>
    </row>
    <row r="2434" spans="1:8" x14ac:dyDescent="0.35">
      <c r="A2434" s="4"/>
      <c r="D2434" s="4"/>
      <c r="E2434" s="4"/>
      <c r="F2434" s="4"/>
      <c r="G2434" s="4"/>
      <c r="H2434" s="4"/>
    </row>
    <row r="2435" spans="1:8" x14ac:dyDescent="0.35">
      <c r="A2435" s="4"/>
      <c r="D2435" s="4"/>
      <c r="E2435" s="4"/>
      <c r="F2435" s="4"/>
      <c r="G2435" s="4"/>
      <c r="H2435" s="4"/>
    </row>
    <row r="2436" spans="1:8" x14ac:dyDescent="0.35">
      <c r="A2436" s="4"/>
      <c r="D2436" s="4"/>
      <c r="E2436" s="4"/>
      <c r="F2436" s="4"/>
      <c r="G2436" s="4"/>
      <c r="H2436" s="4"/>
    </row>
    <row r="2437" spans="1:8" x14ac:dyDescent="0.35">
      <c r="A2437" s="4"/>
      <c r="D2437" s="4"/>
      <c r="E2437" s="4"/>
      <c r="F2437" s="4"/>
      <c r="G2437" s="4"/>
      <c r="H2437" s="4"/>
    </row>
    <row r="2438" spans="1:8" x14ac:dyDescent="0.35">
      <c r="A2438" s="4"/>
      <c r="D2438" s="4"/>
      <c r="E2438" s="4"/>
      <c r="F2438" s="4"/>
      <c r="G2438" s="4"/>
      <c r="H2438" s="4"/>
    </row>
    <row r="2439" spans="1:8" x14ac:dyDescent="0.35">
      <c r="A2439" s="4"/>
      <c r="D2439" s="4"/>
      <c r="E2439" s="4"/>
      <c r="F2439" s="4"/>
      <c r="G2439" s="4"/>
      <c r="H2439" s="4"/>
    </row>
    <row r="2440" spans="1:8" x14ac:dyDescent="0.35">
      <c r="A2440" s="4"/>
      <c r="D2440" s="4"/>
      <c r="E2440" s="4"/>
      <c r="F2440" s="4"/>
      <c r="G2440" s="4"/>
      <c r="H2440" s="4"/>
    </row>
    <row r="2441" spans="1:8" x14ac:dyDescent="0.35">
      <c r="A2441" s="4"/>
      <c r="D2441" s="4"/>
      <c r="E2441" s="4"/>
      <c r="F2441" s="4"/>
      <c r="G2441" s="4"/>
      <c r="H2441" s="4"/>
    </row>
    <row r="2442" spans="1:8" x14ac:dyDescent="0.35">
      <c r="A2442" s="4"/>
      <c r="D2442" s="4"/>
      <c r="E2442" s="4"/>
      <c r="F2442" s="4"/>
      <c r="G2442" s="4"/>
      <c r="H2442" s="4"/>
    </row>
    <row r="2443" spans="1:8" x14ac:dyDescent="0.35">
      <c r="A2443" s="4"/>
      <c r="D2443" s="4"/>
      <c r="E2443" s="4"/>
      <c r="F2443" s="4"/>
      <c r="G2443" s="4"/>
      <c r="H2443" s="4"/>
    </row>
    <row r="2444" spans="1:8" x14ac:dyDescent="0.35">
      <c r="A2444" s="4"/>
      <c r="D2444" s="4"/>
      <c r="E2444" s="4"/>
      <c r="F2444" s="4"/>
      <c r="G2444" s="4"/>
      <c r="H2444" s="4"/>
    </row>
    <row r="2445" spans="1:8" x14ac:dyDescent="0.35">
      <c r="A2445" s="4"/>
      <c r="D2445" s="4"/>
      <c r="E2445" s="4"/>
      <c r="F2445" s="4"/>
      <c r="G2445" s="4"/>
      <c r="H2445" s="4"/>
    </row>
    <row r="2446" spans="1:8" x14ac:dyDescent="0.35">
      <c r="A2446" s="4"/>
      <c r="D2446" s="4"/>
      <c r="E2446" s="4"/>
      <c r="F2446" s="4"/>
      <c r="G2446" s="4"/>
      <c r="H2446" s="4"/>
    </row>
    <row r="2447" spans="1:8" x14ac:dyDescent="0.35">
      <c r="A2447" s="4"/>
      <c r="D2447" s="4"/>
      <c r="E2447" s="4"/>
      <c r="F2447" s="4"/>
      <c r="G2447" s="4"/>
      <c r="H2447" s="4"/>
    </row>
    <row r="2448" spans="1:8" x14ac:dyDescent="0.35">
      <c r="A2448" s="4"/>
      <c r="D2448" s="4"/>
      <c r="E2448" s="4"/>
      <c r="F2448" s="4"/>
      <c r="G2448" s="4"/>
      <c r="H2448" s="4"/>
    </row>
    <row r="2449" spans="1:8" x14ac:dyDescent="0.35">
      <c r="A2449" s="4"/>
      <c r="D2449" s="4"/>
      <c r="E2449" s="4"/>
      <c r="F2449" s="4"/>
      <c r="G2449" s="4"/>
      <c r="H2449" s="4"/>
    </row>
    <row r="2450" spans="1:8" x14ac:dyDescent="0.35">
      <c r="A2450" s="4"/>
      <c r="D2450" s="4"/>
      <c r="E2450" s="4"/>
      <c r="F2450" s="4"/>
      <c r="G2450" s="4"/>
      <c r="H2450" s="4"/>
    </row>
    <row r="2451" spans="1:8" x14ac:dyDescent="0.35">
      <c r="A2451" s="4"/>
      <c r="D2451" s="4"/>
      <c r="E2451" s="4"/>
      <c r="F2451" s="4"/>
      <c r="G2451" s="4"/>
      <c r="H2451" s="4"/>
    </row>
    <row r="2452" spans="1:8" x14ac:dyDescent="0.35">
      <c r="A2452" s="4"/>
      <c r="D2452" s="4"/>
      <c r="E2452" s="4"/>
      <c r="F2452" s="4"/>
      <c r="G2452" s="4"/>
      <c r="H2452" s="4"/>
    </row>
    <row r="2453" spans="1:8" x14ac:dyDescent="0.35">
      <c r="A2453" s="4"/>
      <c r="D2453" s="4"/>
      <c r="E2453" s="4"/>
      <c r="F2453" s="4"/>
      <c r="G2453" s="4"/>
      <c r="H2453" s="4"/>
    </row>
    <row r="2454" spans="1:8" x14ac:dyDescent="0.35">
      <c r="A2454" s="4"/>
      <c r="D2454" s="4"/>
      <c r="E2454" s="4"/>
      <c r="F2454" s="4"/>
      <c r="G2454" s="4"/>
      <c r="H2454" s="4"/>
    </row>
    <row r="2455" spans="1:8" x14ac:dyDescent="0.35">
      <c r="A2455" s="4"/>
      <c r="D2455" s="4"/>
      <c r="E2455" s="4"/>
      <c r="F2455" s="4"/>
      <c r="G2455" s="4"/>
      <c r="H2455" s="4"/>
    </row>
    <row r="2456" spans="1:8" x14ac:dyDescent="0.35">
      <c r="A2456" s="4"/>
      <c r="D2456" s="4"/>
      <c r="E2456" s="4"/>
      <c r="F2456" s="4"/>
      <c r="G2456" s="4"/>
      <c r="H2456" s="4"/>
    </row>
    <row r="2457" spans="1:8" x14ac:dyDescent="0.35">
      <c r="A2457" s="4"/>
      <c r="D2457" s="4"/>
      <c r="E2457" s="4"/>
      <c r="F2457" s="4"/>
      <c r="G2457" s="4"/>
      <c r="H2457" s="4"/>
    </row>
    <row r="2458" spans="1:8" x14ac:dyDescent="0.35">
      <c r="A2458" s="4"/>
      <c r="D2458" s="4"/>
      <c r="E2458" s="4"/>
      <c r="F2458" s="4"/>
      <c r="G2458" s="4"/>
      <c r="H2458" s="4"/>
    </row>
    <row r="2459" spans="1:8" x14ac:dyDescent="0.35">
      <c r="A2459" s="4"/>
      <c r="D2459" s="4"/>
      <c r="E2459" s="4"/>
      <c r="F2459" s="4"/>
      <c r="G2459" s="4"/>
      <c r="H2459" s="4"/>
    </row>
    <row r="2460" spans="1:8" x14ac:dyDescent="0.35">
      <c r="A2460" s="4"/>
      <c r="D2460" s="4"/>
      <c r="E2460" s="4"/>
      <c r="F2460" s="4"/>
      <c r="G2460" s="4"/>
      <c r="H2460" s="4"/>
    </row>
    <row r="2461" spans="1:8" x14ac:dyDescent="0.35">
      <c r="A2461" s="4"/>
      <c r="D2461" s="4"/>
      <c r="E2461" s="4"/>
      <c r="F2461" s="4"/>
      <c r="G2461" s="4"/>
      <c r="H2461" s="4"/>
    </row>
    <row r="2462" spans="1:8" x14ac:dyDescent="0.35">
      <c r="A2462" s="4"/>
      <c r="D2462" s="4"/>
      <c r="E2462" s="4"/>
      <c r="F2462" s="4"/>
      <c r="G2462" s="4"/>
      <c r="H2462" s="4"/>
    </row>
    <row r="2463" spans="1:8" x14ac:dyDescent="0.35">
      <c r="A2463" s="4"/>
      <c r="D2463" s="4"/>
      <c r="E2463" s="4"/>
      <c r="F2463" s="4"/>
      <c r="G2463" s="4"/>
      <c r="H2463" s="4"/>
    </row>
    <row r="2464" spans="1:8" x14ac:dyDescent="0.35">
      <c r="A2464" s="4"/>
      <c r="D2464" s="4"/>
      <c r="E2464" s="4"/>
      <c r="F2464" s="4"/>
      <c r="G2464" s="4"/>
      <c r="H2464" s="4"/>
    </row>
    <row r="2465" spans="1:8" x14ac:dyDescent="0.35">
      <c r="A2465" s="4"/>
      <c r="D2465" s="4"/>
      <c r="E2465" s="4"/>
      <c r="F2465" s="4"/>
      <c r="G2465" s="4"/>
      <c r="H2465" s="4"/>
    </row>
    <row r="2466" spans="1:8" x14ac:dyDescent="0.35">
      <c r="A2466" s="4"/>
      <c r="D2466" s="4"/>
      <c r="E2466" s="4"/>
      <c r="F2466" s="4"/>
      <c r="G2466" s="4"/>
      <c r="H2466" s="4"/>
    </row>
    <row r="2467" spans="1:8" x14ac:dyDescent="0.35">
      <c r="A2467" s="4"/>
      <c r="D2467" s="4"/>
      <c r="E2467" s="4"/>
      <c r="F2467" s="4"/>
      <c r="G2467" s="4"/>
      <c r="H2467" s="4"/>
    </row>
    <row r="2468" spans="1:8" x14ac:dyDescent="0.35">
      <c r="A2468" s="4"/>
      <c r="D2468" s="4"/>
      <c r="E2468" s="4"/>
      <c r="F2468" s="4"/>
      <c r="G2468" s="4"/>
      <c r="H2468" s="4"/>
    </row>
    <row r="2469" spans="1:8" x14ac:dyDescent="0.35">
      <c r="A2469" s="4"/>
      <c r="D2469" s="4"/>
      <c r="E2469" s="4"/>
      <c r="F2469" s="4"/>
      <c r="G2469" s="4"/>
      <c r="H2469" s="4"/>
    </row>
    <row r="2470" spans="1:8" x14ac:dyDescent="0.35">
      <c r="A2470" s="4"/>
      <c r="D2470" s="4"/>
      <c r="E2470" s="4"/>
      <c r="F2470" s="4"/>
      <c r="G2470" s="4"/>
      <c r="H2470" s="4"/>
    </row>
    <row r="2471" spans="1:8" x14ac:dyDescent="0.35">
      <c r="A2471" s="4"/>
      <c r="D2471" s="4"/>
      <c r="E2471" s="4"/>
      <c r="F2471" s="4"/>
      <c r="G2471" s="4"/>
      <c r="H2471" s="4"/>
    </row>
    <row r="2472" spans="1:8" x14ac:dyDescent="0.35">
      <c r="A2472" s="4"/>
      <c r="D2472" s="4"/>
      <c r="E2472" s="4"/>
      <c r="F2472" s="4"/>
      <c r="G2472" s="4"/>
      <c r="H2472" s="4"/>
    </row>
    <row r="2473" spans="1:8" x14ac:dyDescent="0.35">
      <c r="A2473" s="4"/>
      <c r="D2473" s="4"/>
      <c r="E2473" s="4"/>
      <c r="F2473" s="4"/>
      <c r="G2473" s="4"/>
      <c r="H2473" s="4"/>
    </row>
    <row r="2474" spans="1:8" x14ac:dyDescent="0.35">
      <c r="A2474" s="4"/>
      <c r="D2474" s="4"/>
      <c r="E2474" s="4"/>
      <c r="F2474" s="4"/>
      <c r="G2474" s="4"/>
      <c r="H2474" s="4"/>
    </row>
    <row r="2475" spans="1:8" x14ac:dyDescent="0.35">
      <c r="A2475" s="4"/>
      <c r="D2475" s="4"/>
      <c r="E2475" s="4"/>
      <c r="F2475" s="4"/>
      <c r="G2475" s="4"/>
      <c r="H2475" s="4"/>
    </row>
    <row r="2476" spans="1:8" x14ac:dyDescent="0.35">
      <c r="A2476" s="4"/>
      <c r="D2476" s="4"/>
      <c r="E2476" s="4"/>
      <c r="F2476" s="4"/>
      <c r="G2476" s="4"/>
      <c r="H2476" s="4"/>
    </row>
    <row r="2477" spans="1:8" x14ac:dyDescent="0.35">
      <c r="A2477" s="4"/>
      <c r="D2477" s="4"/>
      <c r="E2477" s="4"/>
      <c r="F2477" s="4"/>
      <c r="G2477" s="4"/>
      <c r="H2477" s="4"/>
    </row>
    <row r="2478" spans="1:8" x14ac:dyDescent="0.35">
      <c r="A2478" s="4"/>
      <c r="D2478" s="4"/>
      <c r="E2478" s="4"/>
      <c r="F2478" s="4"/>
      <c r="G2478" s="4"/>
      <c r="H2478" s="4"/>
    </row>
    <row r="2479" spans="1:8" x14ac:dyDescent="0.35">
      <c r="A2479" s="4"/>
      <c r="D2479" s="4"/>
      <c r="E2479" s="4"/>
      <c r="F2479" s="4"/>
      <c r="G2479" s="4"/>
      <c r="H2479" s="4"/>
    </row>
    <row r="2480" spans="1:8" x14ac:dyDescent="0.35">
      <c r="A2480" s="4"/>
      <c r="D2480" s="4"/>
      <c r="E2480" s="4"/>
      <c r="F2480" s="4"/>
      <c r="G2480" s="4"/>
      <c r="H2480" s="4"/>
    </row>
    <row r="2481" spans="1:8" x14ac:dyDescent="0.35">
      <c r="A2481" s="4"/>
      <c r="D2481" s="4"/>
      <c r="E2481" s="4"/>
      <c r="F2481" s="4"/>
      <c r="G2481" s="4"/>
      <c r="H2481" s="4"/>
    </row>
    <row r="2482" spans="1:8" x14ac:dyDescent="0.35">
      <c r="A2482" s="4"/>
      <c r="D2482" s="4"/>
      <c r="E2482" s="4"/>
      <c r="F2482" s="4"/>
      <c r="G2482" s="4"/>
      <c r="H2482" s="4"/>
    </row>
    <row r="2483" spans="1:8" x14ac:dyDescent="0.35">
      <c r="A2483" s="4"/>
      <c r="D2483" s="4"/>
      <c r="E2483" s="4"/>
      <c r="F2483" s="4"/>
      <c r="G2483" s="4"/>
      <c r="H2483" s="4"/>
    </row>
    <row r="2484" spans="1:8" x14ac:dyDescent="0.35">
      <c r="A2484" s="4"/>
      <c r="D2484" s="4"/>
      <c r="E2484" s="4"/>
      <c r="F2484" s="4"/>
      <c r="G2484" s="4"/>
      <c r="H2484" s="4"/>
    </row>
    <row r="2485" spans="1:8" x14ac:dyDescent="0.35">
      <c r="A2485" s="4"/>
      <c r="D2485" s="4"/>
      <c r="E2485" s="4"/>
      <c r="F2485" s="4"/>
      <c r="G2485" s="4"/>
      <c r="H2485" s="4"/>
    </row>
    <row r="2486" spans="1:8" x14ac:dyDescent="0.35">
      <c r="A2486" s="4"/>
      <c r="D2486" s="4"/>
      <c r="E2486" s="4"/>
      <c r="F2486" s="4"/>
      <c r="G2486" s="4"/>
      <c r="H2486" s="4"/>
    </row>
    <row r="2487" spans="1:8" x14ac:dyDescent="0.35">
      <c r="A2487" s="4"/>
      <c r="D2487" s="4"/>
      <c r="E2487" s="4"/>
      <c r="F2487" s="4"/>
      <c r="G2487" s="4"/>
      <c r="H2487" s="4"/>
    </row>
    <row r="2488" spans="1:8" x14ac:dyDescent="0.35">
      <c r="A2488" s="4"/>
      <c r="D2488" s="4"/>
      <c r="E2488" s="4"/>
      <c r="F2488" s="4"/>
      <c r="G2488" s="4"/>
      <c r="H2488" s="4"/>
    </row>
    <row r="2489" spans="1:8" x14ac:dyDescent="0.35">
      <c r="A2489" s="4"/>
      <c r="D2489" s="4"/>
      <c r="E2489" s="4"/>
      <c r="F2489" s="4"/>
      <c r="G2489" s="4"/>
      <c r="H2489" s="4"/>
    </row>
    <row r="2490" spans="1:8" x14ac:dyDescent="0.35">
      <c r="A2490" s="4"/>
      <c r="D2490" s="4"/>
      <c r="E2490" s="4"/>
      <c r="F2490" s="4"/>
      <c r="G2490" s="4"/>
      <c r="H2490" s="4"/>
    </row>
    <row r="2491" spans="1:8" x14ac:dyDescent="0.35">
      <c r="A2491" s="4"/>
      <c r="D2491" s="4"/>
      <c r="E2491" s="4"/>
      <c r="F2491" s="4"/>
      <c r="G2491" s="4"/>
      <c r="H2491" s="4"/>
    </row>
    <row r="2492" spans="1:8" x14ac:dyDescent="0.35">
      <c r="A2492" s="4"/>
      <c r="D2492" s="4"/>
      <c r="E2492" s="4"/>
      <c r="F2492" s="4"/>
      <c r="G2492" s="4"/>
      <c r="H2492" s="4"/>
    </row>
    <row r="2493" spans="1:8" x14ac:dyDescent="0.35">
      <c r="A2493" s="4"/>
      <c r="D2493" s="4"/>
      <c r="E2493" s="4"/>
      <c r="F2493" s="4"/>
      <c r="G2493" s="4"/>
      <c r="H2493" s="4"/>
    </row>
    <row r="2494" spans="1:8" x14ac:dyDescent="0.35">
      <c r="A2494" s="4"/>
      <c r="D2494" s="4"/>
      <c r="E2494" s="4"/>
      <c r="F2494" s="4"/>
      <c r="G2494" s="4"/>
      <c r="H2494" s="4"/>
    </row>
    <row r="2495" spans="1:8" x14ac:dyDescent="0.35">
      <c r="A2495" s="4"/>
      <c r="D2495" s="4"/>
      <c r="E2495" s="4"/>
      <c r="F2495" s="4"/>
      <c r="G2495" s="4"/>
      <c r="H2495" s="4"/>
    </row>
    <row r="2496" spans="1:8" x14ac:dyDescent="0.35">
      <c r="A2496" s="4"/>
      <c r="D2496" s="4"/>
      <c r="E2496" s="4"/>
      <c r="F2496" s="4"/>
      <c r="G2496" s="4"/>
      <c r="H2496" s="4"/>
    </row>
    <row r="2497" spans="1:8" x14ac:dyDescent="0.35">
      <c r="A2497" s="4"/>
      <c r="D2497" s="4"/>
      <c r="E2497" s="4"/>
      <c r="F2497" s="4"/>
      <c r="G2497" s="4"/>
      <c r="H2497" s="4"/>
    </row>
    <row r="2498" spans="1:8" x14ac:dyDescent="0.35">
      <c r="A2498" s="4"/>
      <c r="D2498" s="4"/>
      <c r="E2498" s="4"/>
      <c r="F2498" s="4"/>
      <c r="G2498" s="4"/>
      <c r="H2498" s="4"/>
    </row>
    <row r="2499" spans="1:8" x14ac:dyDescent="0.35">
      <c r="A2499" s="4"/>
      <c r="D2499" s="4"/>
      <c r="E2499" s="4"/>
      <c r="F2499" s="4"/>
      <c r="G2499" s="4"/>
      <c r="H2499" s="4"/>
    </row>
    <row r="2500" spans="1:8" x14ac:dyDescent="0.35">
      <c r="A2500" s="4"/>
      <c r="D2500" s="4"/>
      <c r="E2500" s="4"/>
      <c r="F2500" s="4"/>
      <c r="G2500" s="4"/>
      <c r="H2500" s="4"/>
    </row>
    <row r="2501" spans="1:8" x14ac:dyDescent="0.35">
      <c r="A2501" s="4"/>
      <c r="D2501" s="4"/>
      <c r="E2501" s="4"/>
      <c r="F2501" s="4"/>
      <c r="G2501" s="4"/>
      <c r="H2501" s="4"/>
    </row>
    <row r="2502" spans="1:8" x14ac:dyDescent="0.35">
      <c r="A2502" s="4"/>
      <c r="D2502" s="4"/>
      <c r="E2502" s="4"/>
      <c r="F2502" s="4"/>
      <c r="G2502" s="4"/>
      <c r="H2502" s="4"/>
    </row>
    <row r="2503" spans="1:8" x14ac:dyDescent="0.35">
      <c r="A2503" s="4"/>
      <c r="D2503" s="4"/>
      <c r="E2503" s="4"/>
      <c r="F2503" s="4"/>
      <c r="G2503" s="4"/>
      <c r="H2503" s="4"/>
    </row>
    <row r="2504" spans="1:8" x14ac:dyDescent="0.35">
      <c r="A2504" s="4"/>
      <c r="D2504" s="4"/>
      <c r="E2504" s="4"/>
      <c r="F2504" s="4"/>
      <c r="G2504" s="4"/>
      <c r="H2504" s="4"/>
    </row>
    <row r="2505" spans="1:8" x14ac:dyDescent="0.35">
      <c r="A2505" s="4"/>
      <c r="D2505" s="4"/>
      <c r="E2505" s="4"/>
      <c r="F2505" s="4"/>
      <c r="G2505" s="4"/>
      <c r="H2505" s="4"/>
    </row>
    <row r="2506" spans="1:8" x14ac:dyDescent="0.35">
      <c r="A2506" s="4"/>
      <c r="D2506" s="4"/>
      <c r="E2506" s="4"/>
      <c r="F2506" s="4"/>
      <c r="G2506" s="4"/>
      <c r="H2506" s="4"/>
    </row>
    <row r="2507" spans="1:8" x14ac:dyDescent="0.35">
      <c r="A2507" s="4"/>
      <c r="D2507" s="4"/>
      <c r="E2507" s="4"/>
      <c r="F2507" s="4"/>
      <c r="G2507" s="4"/>
      <c r="H2507" s="4"/>
    </row>
    <row r="2508" spans="1:8" x14ac:dyDescent="0.35">
      <c r="A2508" s="4"/>
      <c r="D2508" s="4"/>
      <c r="E2508" s="4"/>
      <c r="F2508" s="4"/>
      <c r="G2508" s="4"/>
      <c r="H2508" s="4"/>
    </row>
    <row r="2509" spans="1:8" x14ac:dyDescent="0.35">
      <c r="A2509" s="4"/>
      <c r="D2509" s="4"/>
      <c r="E2509" s="4"/>
      <c r="F2509" s="4"/>
      <c r="G2509" s="4"/>
      <c r="H2509" s="4"/>
    </row>
    <row r="2510" spans="1:8" x14ac:dyDescent="0.35">
      <c r="A2510" s="4"/>
      <c r="D2510" s="4"/>
      <c r="E2510" s="4"/>
      <c r="F2510" s="4"/>
      <c r="G2510" s="4"/>
      <c r="H2510" s="4"/>
    </row>
    <row r="2511" spans="1:8" x14ac:dyDescent="0.35">
      <c r="A2511" s="4"/>
      <c r="D2511" s="4"/>
      <c r="E2511" s="4"/>
      <c r="F2511" s="4"/>
      <c r="G2511" s="4"/>
      <c r="H2511" s="4"/>
    </row>
    <row r="2512" spans="1:8" x14ac:dyDescent="0.35">
      <c r="A2512" s="4"/>
      <c r="D2512" s="4"/>
      <c r="E2512" s="4"/>
      <c r="F2512" s="4"/>
      <c r="G2512" s="4"/>
      <c r="H2512" s="4"/>
    </row>
    <row r="2513" spans="1:8" x14ac:dyDescent="0.35">
      <c r="A2513" s="4"/>
      <c r="D2513" s="4"/>
      <c r="E2513" s="4"/>
      <c r="F2513" s="4"/>
      <c r="G2513" s="4"/>
      <c r="H2513" s="4"/>
    </row>
    <row r="2514" spans="1:8" x14ac:dyDescent="0.35">
      <c r="A2514" s="4"/>
      <c r="D2514" s="4"/>
      <c r="E2514" s="4"/>
      <c r="F2514" s="4"/>
      <c r="G2514" s="4"/>
      <c r="H2514" s="4"/>
    </row>
    <row r="2515" spans="1:8" x14ac:dyDescent="0.35">
      <c r="A2515" s="4"/>
      <c r="D2515" s="4"/>
      <c r="E2515" s="4"/>
      <c r="F2515" s="4"/>
      <c r="G2515" s="4"/>
      <c r="H2515" s="4"/>
    </row>
    <row r="2516" spans="1:8" x14ac:dyDescent="0.35">
      <c r="A2516" s="4"/>
      <c r="D2516" s="4"/>
      <c r="E2516" s="4"/>
      <c r="F2516" s="4"/>
      <c r="G2516" s="4"/>
      <c r="H2516" s="4"/>
    </row>
    <row r="2517" spans="1:8" x14ac:dyDescent="0.35">
      <c r="A2517" s="4"/>
      <c r="D2517" s="4"/>
      <c r="E2517" s="4"/>
      <c r="F2517" s="4"/>
      <c r="G2517" s="4"/>
      <c r="H2517" s="4"/>
    </row>
    <row r="2518" spans="1:8" x14ac:dyDescent="0.35">
      <c r="A2518" s="4"/>
      <c r="D2518" s="4"/>
      <c r="E2518" s="4"/>
      <c r="F2518" s="4"/>
      <c r="G2518" s="4"/>
      <c r="H2518" s="4"/>
    </row>
    <row r="2519" spans="1:8" x14ac:dyDescent="0.35">
      <c r="A2519" s="4"/>
      <c r="D2519" s="4"/>
      <c r="E2519" s="4"/>
      <c r="F2519" s="4"/>
      <c r="G2519" s="4"/>
      <c r="H2519" s="4"/>
    </row>
    <row r="2520" spans="1:8" x14ac:dyDescent="0.35">
      <c r="A2520" s="4"/>
      <c r="D2520" s="4"/>
      <c r="E2520" s="4"/>
      <c r="F2520" s="4"/>
      <c r="G2520" s="4"/>
      <c r="H2520" s="4"/>
    </row>
    <row r="2521" spans="1:8" x14ac:dyDescent="0.35">
      <c r="A2521" s="4"/>
      <c r="D2521" s="4"/>
      <c r="E2521" s="4"/>
      <c r="F2521" s="4"/>
      <c r="G2521" s="4"/>
      <c r="H2521" s="4"/>
    </row>
    <row r="2522" spans="1:8" x14ac:dyDescent="0.35">
      <c r="A2522" s="4"/>
      <c r="D2522" s="4"/>
      <c r="E2522" s="4"/>
      <c r="F2522" s="4"/>
      <c r="G2522" s="4"/>
      <c r="H2522" s="4"/>
    </row>
    <row r="2523" spans="1:8" x14ac:dyDescent="0.35">
      <c r="A2523" s="4"/>
      <c r="D2523" s="4"/>
      <c r="E2523" s="4"/>
      <c r="F2523" s="4"/>
      <c r="G2523" s="4"/>
      <c r="H2523" s="4"/>
    </row>
    <row r="2524" spans="1:8" x14ac:dyDescent="0.35">
      <c r="A2524" s="4"/>
      <c r="D2524" s="4"/>
      <c r="E2524" s="4"/>
      <c r="F2524" s="4"/>
      <c r="G2524" s="4"/>
      <c r="H2524" s="4"/>
    </row>
    <row r="2525" spans="1:8" x14ac:dyDescent="0.35">
      <c r="A2525" s="4"/>
      <c r="D2525" s="4"/>
      <c r="E2525" s="4"/>
      <c r="F2525" s="4"/>
      <c r="G2525" s="4"/>
      <c r="H2525" s="4"/>
    </row>
    <row r="2526" spans="1:8" x14ac:dyDescent="0.35">
      <c r="A2526" s="4"/>
      <c r="D2526" s="4"/>
      <c r="E2526" s="4"/>
      <c r="F2526" s="4"/>
      <c r="G2526" s="4"/>
      <c r="H2526" s="4"/>
    </row>
    <row r="2527" spans="1:8" x14ac:dyDescent="0.35">
      <c r="A2527" s="4"/>
      <c r="D2527" s="4"/>
      <c r="E2527" s="4"/>
      <c r="F2527" s="4"/>
      <c r="G2527" s="4"/>
      <c r="H2527" s="4"/>
    </row>
    <row r="2528" spans="1:8" x14ac:dyDescent="0.35">
      <c r="A2528" s="4"/>
      <c r="D2528" s="4"/>
      <c r="E2528" s="4"/>
      <c r="F2528" s="4"/>
      <c r="G2528" s="4"/>
      <c r="H2528" s="4"/>
    </row>
    <row r="2529" spans="1:8" x14ac:dyDescent="0.35">
      <c r="A2529" s="4"/>
      <c r="D2529" s="4"/>
      <c r="E2529" s="4"/>
      <c r="F2529" s="4"/>
      <c r="G2529" s="4"/>
      <c r="H2529" s="4"/>
    </row>
    <row r="2530" spans="1:8" x14ac:dyDescent="0.35">
      <c r="A2530" s="4"/>
      <c r="D2530" s="4"/>
      <c r="E2530" s="4"/>
      <c r="F2530" s="4"/>
      <c r="G2530" s="4"/>
      <c r="H2530" s="4"/>
    </row>
    <row r="2531" spans="1:8" x14ac:dyDescent="0.35">
      <c r="A2531" s="4"/>
      <c r="D2531" s="4"/>
      <c r="E2531" s="4"/>
      <c r="F2531" s="4"/>
      <c r="G2531" s="4"/>
      <c r="H2531" s="4"/>
    </row>
    <row r="2532" spans="1:8" x14ac:dyDescent="0.35">
      <c r="A2532" s="4"/>
      <c r="D2532" s="4"/>
      <c r="E2532" s="4"/>
      <c r="F2532" s="4"/>
      <c r="G2532" s="4"/>
      <c r="H2532" s="4"/>
    </row>
    <row r="2533" spans="1:8" x14ac:dyDescent="0.35">
      <c r="A2533" s="4"/>
      <c r="D2533" s="4"/>
      <c r="E2533" s="4"/>
      <c r="F2533" s="4"/>
      <c r="G2533" s="4"/>
      <c r="H2533" s="4"/>
    </row>
    <row r="2534" spans="1:8" x14ac:dyDescent="0.35">
      <c r="A2534" s="4"/>
      <c r="D2534" s="4"/>
      <c r="E2534" s="4"/>
      <c r="F2534" s="4"/>
      <c r="G2534" s="4"/>
      <c r="H2534" s="4"/>
    </row>
    <row r="2535" spans="1:8" x14ac:dyDescent="0.35">
      <c r="A2535" s="4"/>
      <c r="D2535" s="4"/>
      <c r="E2535" s="4"/>
      <c r="F2535" s="4"/>
      <c r="G2535" s="4"/>
      <c r="H2535" s="4"/>
    </row>
    <row r="2536" spans="1:8" x14ac:dyDescent="0.35">
      <c r="A2536" s="4"/>
      <c r="D2536" s="4"/>
      <c r="E2536" s="4"/>
      <c r="F2536" s="4"/>
      <c r="G2536" s="4"/>
      <c r="H2536" s="4"/>
    </row>
    <row r="2537" spans="1:8" x14ac:dyDescent="0.35">
      <c r="A2537" s="4"/>
      <c r="D2537" s="4"/>
      <c r="E2537" s="4"/>
      <c r="F2537" s="4"/>
      <c r="G2537" s="4"/>
      <c r="H2537" s="4"/>
    </row>
    <row r="2538" spans="1:8" x14ac:dyDescent="0.35">
      <c r="A2538" s="4"/>
      <c r="D2538" s="4"/>
      <c r="E2538" s="4"/>
      <c r="F2538" s="4"/>
      <c r="G2538" s="4"/>
      <c r="H2538" s="4"/>
    </row>
    <row r="2539" spans="1:8" x14ac:dyDescent="0.35">
      <c r="A2539" s="4"/>
      <c r="D2539" s="4"/>
      <c r="E2539" s="4"/>
      <c r="F2539" s="4"/>
      <c r="G2539" s="4"/>
      <c r="H2539" s="4"/>
    </row>
    <row r="2540" spans="1:8" x14ac:dyDescent="0.35">
      <c r="A2540" s="4"/>
      <c r="D2540" s="4"/>
      <c r="E2540" s="4"/>
      <c r="F2540" s="4"/>
      <c r="G2540" s="4"/>
      <c r="H2540" s="4"/>
    </row>
    <row r="2541" spans="1:8" x14ac:dyDescent="0.35">
      <c r="A2541" s="4"/>
      <c r="D2541" s="4"/>
      <c r="E2541" s="4"/>
      <c r="F2541" s="4"/>
      <c r="G2541" s="4"/>
      <c r="H2541" s="4"/>
    </row>
    <row r="2542" spans="1:8" x14ac:dyDescent="0.35">
      <c r="A2542" s="4"/>
      <c r="D2542" s="4"/>
      <c r="E2542" s="4"/>
      <c r="F2542" s="4"/>
      <c r="G2542" s="4"/>
      <c r="H2542" s="4"/>
    </row>
    <row r="2543" spans="1:8" x14ac:dyDescent="0.35">
      <c r="A2543" s="4"/>
      <c r="D2543" s="4"/>
      <c r="E2543" s="4"/>
      <c r="F2543" s="4"/>
      <c r="G2543" s="4"/>
      <c r="H2543" s="4"/>
    </row>
    <row r="2544" spans="1:8" x14ac:dyDescent="0.35">
      <c r="A2544" s="4"/>
      <c r="D2544" s="4"/>
      <c r="E2544" s="4"/>
      <c r="F2544" s="4"/>
      <c r="G2544" s="4"/>
      <c r="H2544" s="4"/>
    </row>
    <row r="2545" spans="1:8" x14ac:dyDescent="0.35">
      <c r="A2545" s="4"/>
      <c r="D2545" s="4"/>
      <c r="E2545" s="4"/>
      <c r="F2545" s="4"/>
      <c r="G2545" s="4"/>
      <c r="H2545" s="4"/>
    </row>
    <row r="2546" spans="1:8" x14ac:dyDescent="0.35">
      <c r="A2546" s="4"/>
      <c r="D2546" s="4"/>
      <c r="E2546" s="4"/>
      <c r="F2546" s="4"/>
      <c r="G2546" s="4"/>
      <c r="H2546" s="4"/>
    </row>
    <row r="2547" spans="1:8" x14ac:dyDescent="0.35">
      <c r="A2547" s="4"/>
      <c r="D2547" s="4"/>
      <c r="E2547" s="4"/>
      <c r="F2547" s="4"/>
      <c r="G2547" s="4"/>
      <c r="H2547" s="4"/>
    </row>
    <row r="2548" spans="1:8" x14ac:dyDescent="0.35">
      <c r="A2548" s="4"/>
      <c r="D2548" s="4"/>
      <c r="E2548" s="4"/>
      <c r="F2548" s="4"/>
      <c r="G2548" s="4"/>
      <c r="H2548" s="4"/>
    </row>
    <row r="2549" spans="1:8" x14ac:dyDescent="0.35">
      <c r="A2549" s="4"/>
      <c r="D2549" s="4"/>
      <c r="E2549" s="4"/>
      <c r="F2549" s="4"/>
      <c r="G2549" s="4"/>
      <c r="H2549" s="4"/>
    </row>
    <row r="2550" spans="1:8" x14ac:dyDescent="0.35">
      <c r="A2550" s="4"/>
      <c r="D2550" s="4"/>
      <c r="E2550" s="4"/>
      <c r="F2550" s="4"/>
      <c r="G2550" s="4"/>
      <c r="H2550" s="4"/>
    </row>
    <row r="2551" spans="1:8" x14ac:dyDescent="0.35">
      <c r="A2551" s="4"/>
      <c r="D2551" s="4"/>
      <c r="E2551" s="4"/>
      <c r="F2551" s="4"/>
      <c r="G2551" s="4"/>
      <c r="H2551" s="4"/>
    </row>
    <row r="2552" spans="1:8" x14ac:dyDescent="0.35">
      <c r="A2552" s="4"/>
      <c r="D2552" s="4"/>
      <c r="E2552" s="4"/>
      <c r="F2552" s="4"/>
      <c r="G2552" s="4"/>
      <c r="H2552" s="4"/>
    </row>
    <row r="2553" spans="1:8" x14ac:dyDescent="0.35">
      <c r="A2553" s="4"/>
      <c r="D2553" s="4"/>
      <c r="E2553" s="4"/>
      <c r="F2553" s="4"/>
      <c r="G2553" s="4"/>
      <c r="H2553" s="4"/>
    </row>
    <row r="2554" spans="1:8" x14ac:dyDescent="0.35">
      <c r="A2554" s="4"/>
      <c r="D2554" s="4"/>
      <c r="E2554" s="4"/>
      <c r="F2554" s="4"/>
      <c r="G2554" s="4"/>
      <c r="H2554" s="4"/>
    </row>
    <row r="2555" spans="1:8" x14ac:dyDescent="0.35">
      <c r="A2555" s="4"/>
      <c r="D2555" s="4"/>
      <c r="E2555" s="4"/>
      <c r="F2555" s="4"/>
      <c r="G2555" s="4"/>
      <c r="H2555" s="4"/>
    </row>
    <row r="2556" spans="1:8" x14ac:dyDescent="0.35">
      <c r="A2556" s="4"/>
      <c r="D2556" s="4"/>
      <c r="E2556" s="4"/>
      <c r="F2556" s="4"/>
      <c r="G2556" s="4"/>
      <c r="H2556" s="4"/>
    </row>
    <row r="2557" spans="1:8" x14ac:dyDescent="0.35">
      <c r="A2557" s="4"/>
      <c r="D2557" s="4"/>
      <c r="E2557" s="4"/>
      <c r="F2557" s="4"/>
      <c r="G2557" s="4"/>
      <c r="H2557" s="4"/>
    </row>
    <row r="2558" spans="1:8" x14ac:dyDescent="0.35">
      <c r="A2558" s="4"/>
      <c r="D2558" s="4"/>
      <c r="E2558" s="4"/>
      <c r="F2558" s="4"/>
      <c r="G2558" s="4"/>
      <c r="H2558" s="4"/>
    </row>
    <row r="2559" spans="1:8" x14ac:dyDescent="0.35">
      <c r="A2559" s="4"/>
      <c r="D2559" s="4"/>
      <c r="E2559" s="4"/>
      <c r="F2559" s="4"/>
      <c r="G2559" s="4"/>
      <c r="H2559" s="4"/>
    </row>
    <row r="2560" spans="1:8" x14ac:dyDescent="0.35">
      <c r="A2560" s="4"/>
      <c r="D2560" s="4"/>
      <c r="E2560" s="4"/>
      <c r="F2560" s="4"/>
      <c r="G2560" s="4"/>
      <c r="H2560" s="4"/>
    </row>
    <row r="2561" spans="1:8" x14ac:dyDescent="0.35">
      <c r="A2561" s="4"/>
      <c r="D2561" s="4"/>
      <c r="E2561" s="4"/>
      <c r="F2561" s="4"/>
      <c r="G2561" s="4"/>
      <c r="H2561" s="4"/>
    </row>
    <row r="2562" spans="1:8" x14ac:dyDescent="0.35">
      <c r="A2562" s="4"/>
      <c r="D2562" s="4"/>
      <c r="E2562" s="4"/>
      <c r="F2562" s="4"/>
      <c r="G2562" s="4"/>
      <c r="H2562" s="4"/>
    </row>
    <row r="2563" spans="1:8" x14ac:dyDescent="0.35">
      <c r="A2563" s="4"/>
      <c r="D2563" s="4"/>
      <c r="E2563" s="4"/>
      <c r="F2563" s="4"/>
      <c r="G2563" s="4"/>
      <c r="H2563" s="4"/>
    </row>
    <row r="2564" spans="1:8" x14ac:dyDescent="0.35">
      <c r="A2564" s="4"/>
      <c r="D2564" s="4"/>
      <c r="E2564" s="4"/>
      <c r="F2564" s="4"/>
      <c r="G2564" s="4"/>
      <c r="H2564" s="4"/>
    </row>
    <row r="2565" spans="1:8" x14ac:dyDescent="0.35">
      <c r="A2565" s="4"/>
      <c r="D2565" s="4"/>
      <c r="E2565" s="4"/>
      <c r="F2565" s="4"/>
      <c r="G2565" s="4"/>
      <c r="H2565" s="4"/>
    </row>
    <row r="2566" spans="1:8" x14ac:dyDescent="0.35">
      <c r="A2566" s="4"/>
      <c r="D2566" s="4"/>
      <c r="E2566" s="4"/>
      <c r="F2566" s="4"/>
      <c r="G2566" s="4"/>
      <c r="H2566" s="4"/>
    </row>
    <row r="2567" spans="1:8" x14ac:dyDescent="0.35">
      <c r="A2567" s="4"/>
      <c r="D2567" s="4"/>
      <c r="E2567" s="4"/>
      <c r="F2567" s="4"/>
      <c r="G2567" s="4"/>
      <c r="H2567" s="4"/>
    </row>
    <row r="2568" spans="1:8" x14ac:dyDescent="0.35">
      <c r="A2568" s="4"/>
      <c r="D2568" s="4"/>
      <c r="E2568" s="4"/>
      <c r="F2568" s="4"/>
      <c r="G2568" s="4"/>
      <c r="H2568" s="4"/>
    </row>
    <row r="2569" spans="1:8" x14ac:dyDescent="0.35">
      <c r="A2569" s="4"/>
      <c r="D2569" s="4"/>
      <c r="E2569" s="4"/>
      <c r="F2569" s="4"/>
      <c r="G2569" s="4"/>
      <c r="H2569" s="4"/>
    </row>
    <row r="2570" spans="1:8" x14ac:dyDescent="0.35">
      <c r="A2570" s="4"/>
      <c r="D2570" s="4"/>
      <c r="E2570" s="4"/>
      <c r="F2570" s="4"/>
      <c r="G2570" s="4"/>
      <c r="H2570" s="4"/>
    </row>
    <row r="2571" spans="1:8" x14ac:dyDescent="0.35">
      <c r="A2571" s="4"/>
      <c r="D2571" s="4"/>
      <c r="E2571" s="4"/>
      <c r="F2571" s="4"/>
      <c r="G2571" s="4"/>
      <c r="H2571" s="4"/>
    </row>
    <row r="2572" spans="1:8" x14ac:dyDescent="0.35">
      <c r="A2572" s="4"/>
      <c r="D2572" s="4"/>
      <c r="E2572" s="4"/>
      <c r="F2572" s="4"/>
      <c r="G2572" s="4"/>
      <c r="H2572" s="4"/>
    </row>
    <row r="2573" spans="1:8" x14ac:dyDescent="0.35">
      <c r="A2573" s="4"/>
      <c r="D2573" s="4"/>
      <c r="E2573" s="4"/>
      <c r="F2573" s="4"/>
      <c r="G2573" s="4"/>
      <c r="H2573" s="4"/>
    </row>
    <row r="2574" spans="1:8" x14ac:dyDescent="0.35">
      <c r="A2574" s="4"/>
      <c r="D2574" s="4"/>
      <c r="E2574" s="4"/>
      <c r="F2574" s="4"/>
      <c r="G2574" s="4"/>
      <c r="H2574" s="4"/>
    </row>
    <row r="2575" spans="1:8" x14ac:dyDescent="0.35">
      <c r="A2575" s="4"/>
      <c r="D2575" s="4"/>
      <c r="E2575" s="4"/>
      <c r="F2575" s="4"/>
      <c r="G2575" s="4"/>
      <c r="H2575" s="4"/>
    </row>
    <row r="2576" spans="1:8" x14ac:dyDescent="0.35">
      <c r="A2576" s="4"/>
      <c r="D2576" s="4"/>
      <c r="E2576" s="4"/>
      <c r="F2576" s="4"/>
      <c r="G2576" s="4"/>
      <c r="H2576" s="4"/>
    </row>
    <row r="2577" spans="1:8" x14ac:dyDescent="0.35">
      <c r="A2577" s="4"/>
      <c r="D2577" s="4"/>
      <c r="E2577" s="4"/>
      <c r="F2577" s="4"/>
      <c r="G2577" s="4"/>
      <c r="H2577" s="4"/>
    </row>
    <row r="2578" spans="1:8" x14ac:dyDescent="0.35">
      <c r="A2578" s="4"/>
      <c r="D2578" s="4"/>
      <c r="E2578" s="4"/>
      <c r="F2578" s="4"/>
      <c r="G2578" s="4"/>
      <c r="H2578" s="4"/>
    </row>
    <row r="2579" spans="1:8" x14ac:dyDescent="0.35">
      <c r="A2579" s="4"/>
      <c r="D2579" s="4"/>
      <c r="E2579" s="4"/>
      <c r="F2579" s="4"/>
      <c r="G2579" s="4"/>
      <c r="H2579" s="4"/>
    </row>
    <row r="2580" spans="1:8" x14ac:dyDescent="0.35">
      <c r="A2580" s="4"/>
      <c r="D2580" s="4"/>
      <c r="E2580" s="4"/>
      <c r="F2580" s="4"/>
      <c r="G2580" s="4"/>
      <c r="H2580" s="4"/>
    </row>
    <row r="2581" spans="1:8" x14ac:dyDescent="0.35">
      <c r="A2581" s="4"/>
      <c r="D2581" s="4"/>
      <c r="E2581" s="4"/>
      <c r="F2581" s="4"/>
      <c r="G2581" s="4"/>
      <c r="H2581" s="4"/>
    </row>
    <row r="2582" spans="1:8" x14ac:dyDescent="0.35">
      <c r="A2582" s="4"/>
      <c r="D2582" s="4"/>
      <c r="E2582" s="4"/>
      <c r="F2582" s="4"/>
      <c r="G2582" s="4"/>
      <c r="H2582" s="4"/>
    </row>
    <row r="2583" spans="1:8" x14ac:dyDescent="0.35">
      <c r="A2583" s="4"/>
      <c r="D2583" s="4"/>
      <c r="E2583" s="4"/>
      <c r="F2583" s="4"/>
      <c r="G2583" s="4"/>
      <c r="H2583" s="4"/>
    </row>
    <row r="2584" spans="1:8" x14ac:dyDescent="0.35">
      <c r="A2584" s="4"/>
      <c r="D2584" s="4"/>
      <c r="E2584" s="4"/>
      <c r="F2584" s="4"/>
      <c r="G2584" s="4"/>
      <c r="H2584" s="4"/>
    </row>
    <row r="2585" spans="1:8" x14ac:dyDescent="0.35">
      <c r="A2585" s="4"/>
      <c r="D2585" s="4"/>
      <c r="E2585" s="4"/>
      <c r="F2585" s="4"/>
      <c r="G2585" s="4"/>
      <c r="H2585" s="4"/>
    </row>
    <row r="2586" spans="1:8" x14ac:dyDescent="0.35">
      <c r="A2586" s="4"/>
      <c r="D2586" s="4"/>
      <c r="E2586" s="4"/>
      <c r="F2586" s="4"/>
      <c r="G2586" s="4"/>
      <c r="H2586" s="4"/>
    </row>
    <row r="2587" spans="1:8" x14ac:dyDescent="0.35">
      <c r="A2587" s="4"/>
      <c r="D2587" s="4"/>
      <c r="E2587" s="4"/>
      <c r="F2587" s="4"/>
      <c r="G2587" s="4"/>
      <c r="H2587" s="4"/>
    </row>
    <row r="2588" spans="1:8" x14ac:dyDescent="0.35">
      <c r="A2588" s="4"/>
      <c r="D2588" s="4"/>
      <c r="E2588" s="4"/>
      <c r="F2588" s="4"/>
      <c r="G2588" s="4"/>
      <c r="H2588" s="4"/>
    </row>
    <row r="2589" spans="1:8" x14ac:dyDescent="0.35">
      <c r="A2589" s="4"/>
      <c r="D2589" s="4"/>
      <c r="E2589" s="4"/>
      <c r="F2589" s="4"/>
      <c r="G2589" s="4"/>
      <c r="H2589" s="4"/>
    </row>
    <row r="2590" spans="1:8" x14ac:dyDescent="0.35">
      <c r="A2590" s="4"/>
      <c r="D2590" s="4"/>
      <c r="E2590" s="4"/>
      <c r="F2590" s="4"/>
      <c r="G2590" s="4"/>
      <c r="H2590" s="4"/>
    </row>
    <row r="2591" spans="1:8" x14ac:dyDescent="0.35">
      <c r="A2591" s="4"/>
      <c r="D2591" s="4"/>
      <c r="E2591" s="4"/>
      <c r="F2591" s="4"/>
      <c r="G2591" s="4"/>
      <c r="H2591" s="4"/>
    </row>
    <row r="2592" spans="1:8" x14ac:dyDescent="0.35">
      <c r="A2592" s="4"/>
      <c r="D2592" s="4"/>
      <c r="E2592" s="4"/>
      <c r="F2592" s="4"/>
      <c r="G2592" s="4"/>
      <c r="H2592" s="4"/>
    </row>
    <row r="2593" spans="1:8" x14ac:dyDescent="0.35">
      <c r="A2593" s="4"/>
      <c r="D2593" s="4"/>
      <c r="E2593" s="4"/>
      <c r="F2593" s="4"/>
      <c r="G2593" s="4"/>
      <c r="H2593" s="4"/>
    </row>
    <row r="2594" spans="1:8" x14ac:dyDescent="0.35">
      <c r="A2594" s="4"/>
      <c r="D2594" s="4"/>
      <c r="E2594" s="4"/>
      <c r="F2594" s="4"/>
      <c r="G2594" s="4"/>
      <c r="H2594" s="4"/>
    </row>
    <row r="2595" spans="1:8" x14ac:dyDescent="0.35">
      <c r="A2595" s="4"/>
      <c r="D2595" s="4"/>
      <c r="E2595" s="4"/>
      <c r="F2595" s="4"/>
      <c r="G2595" s="4"/>
      <c r="H2595" s="4"/>
    </row>
    <row r="2596" spans="1:8" x14ac:dyDescent="0.35">
      <c r="A2596" s="4"/>
      <c r="D2596" s="4"/>
      <c r="E2596" s="4"/>
      <c r="F2596" s="4"/>
      <c r="G2596" s="4"/>
      <c r="H2596" s="4"/>
    </row>
    <row r="2597" spans="1:8" x14ac:dyDescent="0.35">
      <c r="A2597" s="4"/>
      <c r="D2597" s="4"/>
      <c r="E2597" s="4"/>
      <c r="F2597" s="4"/>
      <c r="G2597" s="4"/>
      <c r="H2597" s="4"/>
    </row>
    <row r="2598" spans="1:8" x14ac:dyDescent="0.35">
      <c r="A2598" s="4"/>
      <c r="D2598" s="4"/>
      <c r="E2598" s="4"/>
      <c r="F2598" s="4"/>
      <c r="G2598" s="4"/>
      <c r="H2598" s="4"/>
    </row>
    <row r="2599" spans="1:8" x14ac:dyDescent="0.35">
      <c r="A2599" s="4"/>
      <c r="D2599" s="4"/>
      <c r="E2599" s="4"/>
      <c r="F2599" s="4"/>
      <c r="G2599" s="4"/>
      <c r="H2599" s="4"/>
    </row>
    <row r="2600" spans="1:8" x14ac:dyDescent="0.35">
      <c r="A2600" s="4"/>
      <c r="D2600" s="4"/>
      <c r="E2600" s="4"/>
      <c r="F2600" s="4"/>
      <c r="G2600" s="4"/>
      <c r="H2600" s="4"/>
    </row>
    <row r="2601" spans="1:8" x14ac:dyDescent="0.35">
      <c r="A2601" s="4"/>
      <c r="D2601" s="4"/>
      <c r="E2601" s="4"/>
      <c r="F2601" s="4"/>
      <c r="G2601" s="4"/>
      <c r="H2601" s="4"/>
    </row>
    <row r="2602" spans="1:8" x14ac:dyDescent="0.35">
      <c r="A2602" s="4"/>
      <c r="D2602" s="4"/>
      <c r="E2602" s="4"/>
      <c r="F2602" s="4"/>
      <c r="G2602" s="4"/>
      <c r="H2602" s="4"/>
    </row>
    <row r="2603" spans="1:8" x14ac:dyDescent="0.35">
      <c r="A2603" s="4"/>
      <c r="D2603" s="4"/>
      <c r="E2603" s="4"/>
      <c r="F2603" s="4"/>
      <c r="G2603" s="4"/>
      <c r="H2603" s="4"/>
    </row>
    <row r="2604" spans="1:8" x14ac:dyDescent="0.35">
      <c r="A2604" s="4"/>
      <c r="D2604" s="4"/>
      <c r="E2604" s="4"/>
      <c r="F2604" s="4"/>
      <c r="G2604" s="4"/>
      <c r="H2604" s="4"/>
    </row>
    <row r="2605" spans="1:8" x14ac:dyDescent="0.35">
      <c r="A2605" s="4"/>
      <c r="D2605" s="4"/>
      <c r="E2605" s="4"/>
      <c r="F2605" s="4"/>
      <c r="G2605" s="4"/>
      <c r="H2605" s="4"/>
    </row>
    <row r="2606" spans="1:8" x14ac:dyDescent="0.35">
      <c r="A2606" s="4"/>
      <c r="D2606" s="4"/>
      <c r="E2606" s="4"/>
      <c r="F2606" s="4"/>
      <c r="G2606" s="4"/>
      <c r="H2606" s="4"/>
    </row>
    <row r="2607" spans="1:8" x14ac:dyDescent="0.35">
      <c r="A2607" s="4"/>
      <c r="D2607" s="4"/>
      <c r="E2607" s="4"/>
      <c r="F2607" s="4"/>
      <c r="G2607" s="4"/>
      <c r="H2607" s="4"/>
    </row>
    <row r="2608" spans="1:8" x14ac:dyDescent="0.35">
      <c r="A2608" s="4"/>
      <c r="D2608" s="4"/>
      <c r="E2608" s="4"/>
      <c r="F2608" s="4"/>
      <c r="G2608" s="4"/>
      <c r="H2608" s="4"/>
    </row>
    <row r="2609" spans="1:8" x14ac:dyDescent="0.35">
      <c r="A2609" s="4"/>
      <c r="D2609" s="4"/>
      <c r="E2609" s="4"/>
      <c r="F2609" s="4"/>
      <c r="G2609" s="4"/>
      <c r="H2609" s="4"/>
    </row>
    <row r="2610" spans="1:8" x14ac:dyDescent="0.35">
      <c r="A2610" s="4"/>
      <c r="D2610" s="4"/>
      <c r="E2610" s="4"/>
      <c r="F2610" s="4"/>
      <c r="G2610" s="4"/>
      <c r="H2610" s="4"/>
    </row>
    <row r="2611" spans="1:8" x14ac:dyDescent="0.35">
      <c r="A2611" s="4"/>
      <c r="D2611" s="4"/>
      <c r="E2611" s="4"/>
      <c r="F2611" s="4"/>
      <c r="G2611" s="4"/>
      <c r="H2611" s="4"/>
    </row>
    <row r="2612" spans="1:8" x14ac:dyDescent="0.35">
      <c r="A2612" s="4"/>
      <c r="D2612" s="4"/>
      <c r="E2612" s="4"/>
      <c r="F2612" s="4"/>
      <c r="G2612" s="4"/>
      <c r="H2612" s="4"/>
    </row>
    <row r="2613" spans="1:8" x14ac:dyDescent="0.35">
      <c r="A2613" s="4"/>
      <c r="D2613" s="4"/>
      <c r="E2613" s="4"/>
      <c r="F2613" s="4"/>
      <c r="G2613" s="4"/>
      <c r="H2613" s="4"/>
    </row>
    <row r="2614" spans="1:8" x14ac:dyDescent="0.35">
      <c r="A2614" s="4"/>
      <c r="D2614" s="4"/>
      <c r="E2614" s="4"/>
      <c r="F2614" s="4"/>
      <c r="G2614" s="4"/>
      <c r="H2614" s="4"/>
    </row>
    <row r="2615" spans="1:8" x14ac:dyDescent="0.35">
      <c r="A2615" s="4"/>
      <c r="D2615" s="4"/>
      <c r="E2615" s="4"/>
      <c r="F2615" s="4"/>
      <c r="G2615" s="4"/>
      <c r="H2615" s="4"/>
    </row>
    <row r="2616" spans="1:8" x14ac:dyDescent="0.35">
      <c r="A2616" s="4"/>
      <c r="D2616" s="4"/>
      <c r="E2616" s="4"/>
      <c r="F2616" s="4"/>
      <c r="G2616" s="4"/>
      <c r="H2616" s="4"/>
    </row>
    <row r="2617" spans="1:8" x14ac:dyDescent="0.35">
      <c r="A2617" s="4"/>
      <c r="D2617" s="4"/>
      <c r="E2617" s="4"/>
      <c r="F2617" s="4"/>
      <c r="G2617" s="4"/>
      <c r="H2617" s="4"/>
    </row>
    <row r="2618" spans="1:8" x14ac:dyDescent="0.35">
      <c r="A2618" s="4"/>
      <c r="D2618" s="4"/>
      <c r="E2618" s="4"/>
      <c r="F2618" s="4"/>
      <c r="G2618" s="4"/>
      <c r="H2618" s="4"/>
    </row>
    <row r="2619" spans="1:8" x14ac:dyDescent="0.35">
      <c r="A2619" s="4"/>
      <c r="D2619" s="4"/>
      <c r="E2619" s="4"/>
      <c r="F2619" s="4"/>
      <c r="G2619" s="4"/>
      <c r="H2619" s="4"/>
    </row>
    <row r="2620" spans="1:8" x14ac:dyDescent="0.35">
      <c r="A2620" s="4"/>
      <c r="D2620" s="4"/>
      <c r="E2620" s="4"/>
      <c r="F2620" s="4"/>
      <c r="G2620" s="4"/>
      <c r="H2620" s="4"/>
    </row>
    <row r="2621" spans="1:8" x14ac:dyDescent="0.35">
      <c r="A2621" s="4"/>
      <c r="D2621" s="4"/>
      <c r="E2621" s="4"/>
      <c r="F2621" s="4"/>
      <c r="G2621" s="4"/>
      <c r="H2621" s="4"/>
    </row>
    <row r="2622" spans="1:8" x14ac:dyDescent="0.35">
      <c r="A2622" s="4"/>
      <c r="D2622" s="4"/>
      <c r="E2622" s="4"/>
      <c r="F2622" s="4"/>
      <c r="G2622" s="4"/>
      <c r="H2622" s="4"/>
    </row>
    <row r="2623" spans="1:8" x14ac:dyDescent="0.35">
      <c r="A2623" s="4"/>
      <c r="D2623" s="4"/>
      <c r="E2623" s="4"/>
      <c r="F2623" s="4"/>
      <c r="G2623" s="4"/>
      <c r="H2623" s="4"/>
    </row>
    <row r="2624" spans="1:8" x14ac:dyDescent="0.35">
      <c r="A2624" s="4"/>
      <c r="D2624" s="4"/>
      <c r="E2624" s="4"/>
      <c r="F2624" s="4"/>
      <c r="G2624" s="4"/>
      <c r="H2624" s="4"/>
    </row>
    <row r="2625" spans="1:8" x14ac:dyDescent="0.35">
      <c r="A2625" s="4"/>
      <c r="D2625" s="4"/>
      <c r="E2625" s="4"/>
      <c r="F2625" s="4"/>
      <c r="G2625" s="4"/>
      <c r="H2625" s="4"/>
    </row>
    <row r="2626" spans="1:8" x14ac:dyDescent="0.35">
      <c r="A2626" s="4"/>
      <c r="D2626" s="4"/>
      <c r="E2626" s="4"/>
      <c r="F2626" s="4"/>
      <c r="G2626" s="4"/>
      <c r="H2626" s="4"/>
    </row>
    <row r="2627" spans="1:8" x14ac:dyDescent="0.35">
      <c r="A2627" s="4"/>
      <c r="D2627" s="4"/>
      <c r="E2627" s="4"/>
      <c r="F2627" s="4"/>
      <c r="G2627" s="4"/>
      <c r="H2627" s="4"/>
    </row>
    <row r="2628" spans="1:8" x14ac:dyDescent="0.35">
      <c r="A2628" s="4"/>
      <c r="D2628" s="4"/>
      <c r="E2628" s="4"/>
      <c r="F2628" s="4"/>
      <c r="G2628" s="4"/>
      <c r="H2628" s="4"/>
    </row>
    <row r="2629" spans="1:8" x14ac:dyDescent="0.35">
      <c r="A2629" s="4"/>
      <c r="D2629" s="4"/>
      <c r="E2629" s="4"/>
      <c r="F2629" s="4"/>
      <c r="G2629" s="4"/>
      <c r="H2629" s="4"/>
    </row>
    <row r="2630" spans="1:8" x14ac:dyDescent="0.35">
      <c r="A2630" s="4"/>
      <c r="D2630" s="4"/>
      <c r="E2630" s="4"/>
      <c r="F2630" s="4"/>
      <c r="G2630" s="4"/>
      <c r="H2630" s="4"/>
    </row>
    <row r="2631" spans="1:8" x14ac:dyDescent="0.35">
      <c r="A2631" s="4"/>
      <c r="D2631" s="4"/>
      <c r="E2631" s="4"/>
      <c r="F2631" s="4"/>
      <c r="G2631" s="4"/>
      <c r="H2631" s="4"/>
    </row>
    <row r="2632" spans="1:8" x14ac:dyDescent="0.35">
      <c r="A2632" s="4"/>
      <c r="D2632" s="4"/>
      <c r="E2632" s="4"/>
      <c r="F2632" s="4"/>
      <c r="G2632" s="4"/>
      <c r="H2632" s="4"/>
    </row>
    <row r="2633" spans="1:8" x14ac:dyDescent="0.35">
      <c r="A2633" s="4"/>
      <c r="D2633" s="4"/>
      <c r="E2633" s="4"/>
      <c r="F2633" s="4"/>
      <c r="G2633" s="4"/>
      <c r="H2633" s="4"/>
    </row>
    <row r="2634" spans="1:8" x14ac:dyDescent="0.35">
      <c r="A2634" s="4"/>
      <c r="D2634" s="4"/>
      <c r="E2634" s="4"/>
      <c r="F2634" s="4"/>
      <c r="G2634" s="4"/>
      <c r="H2634" s="4"/>
    </row>
    <row r="2635" spans="1:8" x14ac:dyDescent="0.35">
      <c r="A2635" s="4"/>
      <c r="D2635" s="4"/>
      <c r="E2635" s="4"/>
      <c r="F2635" s="4"/>
      <c r="G2635" s="4"/>
      <c r="H2635" s="4"/>
    </row>
    <row r="2636" spans="1:8" x14ac:dyDescent="0.35">
      <c r="A2636" s="4"/>
      <c r="D2636" s="4"/>
      <c r="E2636" s="4"/>
      <c r="F2636" s="4"/>
      <c r="G2636" s="4"/>
      <c r="H2636" s="4"/>
    </row>
    <row r="2637" spans="1:8" x14ac:dyDescent="0.35">
      <c r="A2637" s="4"/>
      <c r="D2637" s="4"/>
      <c r="E2637" s="4"/>
      <c r="F2637" s="4"/>
      <c r="G2637" s="4"/>
      <c r="H2637" s="4"/>
    </row>
    <row r="2638" spans="1:8" x14ac:dyDescent="0.35">
      <c r="A2638" s="4"/>
      <c r="D2638" s="4"/>
      <c r="E2638" s="4"/>
      <c r="F2638" s="4"/>
      <c r="G2638" s="4"/>
      <c r="H2638" s="4"/>
    </row>
    <row r="2639" spans="1:8" x14ac:dyDescent="0.35">
      <c r="A2639" s="4"/>
      <c r="D2639" s="4"/>
      <c r="E2639" s="4"/>
      <c r="F2639" s="4"/>
      <c r="G2639" s="4"/>
      <c r="H2639" s="4"/>
    </row>
    <row r="2640" spans="1:8" x14ac:dyDescent="0.35">
      <c r="A2640" s="4"/>
      <c r="D2640" s="4"/>
      <c r="E2640" s="4"/>
      <c r="F2640" s="4"/>
      <c r="G2640" s="4"/>
      <c r="H2640" s="4"/>
    </row>
    <row r="2641" spans="1:8" x14ac:dyDescent="0.35">
      <c r="A2641" s="4"/>
      <c r="D2641" s="4"/>
      <c r="E2641" s="4"/>
      <c r="F2641" s="4"/>
      <c r="G2641" s="4"/>
      <c r="H2641" s="4"/>
    </row>
    <row r="2642" spans="1:8" x14ac:dyDescent="0.35">
      <c r="A2642" s="4"/>
      <c r="D2642" s="4"/>
      <c r="E2642" s="4"/>
      <c r="F2642" s="4"/>
      <c r="G2642" s="4"/>
      <c r="H2642" s="4"/>
    </row>
    <row r="2643" spans="1:8" x14ac:dyDescent="0.35">
      <c r="A2643" s="4"/>
      <c r="D2643" s="4"/>
      <c r="E2643" s="4"/>
      <c r="F2643" s="4"/>
      <c r="G2643" s="4"/>
      <c r="H2643" s="4"/>
    </row>
    <row r="2644" spans="1:8" x14ac:dyDescent="0.35">
      <c r="A2644" s="4"/>
      <c r="D2644" s="4"/>
      <c r="E2644" s="4"/>
      <c r="F2644" s="4"/>
      <c r="G2644" s="4"/>
      <c r="H2644" s="4"/>
    </row>
    <row r="2645" spans="1:8" x14ac:dyDescent="0.35">
      <c r="A2645" s="4"/>
      <c r="D2645" s="4"/>
      <c r="E2645" s="4"/>
      <c r="F2645" s="4"/>
      <c r="G2645" s="4"/>
      <c r="H2645" s="4"/>
    </row>
    <row r="2646" spans="1:8" x14ac:dyDescent="0.35">
      <c r="A2646" s="4"/>
      <c r="D2646" s="4"/>
      <c r="E2646" s="4"/>
      <c r="F2646" s="4"/>
      <c r="G2646" s="4"/>
      <c r="H2646" s="4"/>
    </row>
    <row r="2647" spans="1:8" x14ac:dyDescent="0.35">
      <c r="A2647" s="4"/>
      <c r="D2647" s="4"/>
      <c r="E2647" s="4"/>
      <c r="F2647" s="4"/>
      <c r="G2647" s="4"/>
      <c r="H2647" s="4"/>
    </row>
    <row r="2648" spans="1:8" x14ac:dyDescent="0.35">
      <c r="A2648" s="4"/>
      <c r="D2648" s="4"/>
      <c r="E2648" s="4"/>
      <c r="F2648" s="4"/>
      <c r="G2648" s="4"/>
      <c r="H2648" s="4"/>
    </row>
    <row r="2649" spans="1:8" x14ac:dyDescent="0.35">
      <c r="A2649" s="4"/>
      <c r="D2649" s="4"/>
      <c r="E2649" s="4"/>
      <c r="F2649" s="4"/>
      <c r="G2649" s="4"/>
      <c r="H2649" s="4"/>
    </row>
    <row r="2650" spans="1:8" x14ac:dyDescent="0.35">
      <c r="A2650" s="4"/>
      <c r="D2650" s="4"/>
      <c r="E2650" s="4"/>
      <c r="F2650" s="4"/>
      <c r="G2650" s="4"/>
      <c r="H2650" s="4"/>
    </row>
    <row r="2651" spans="1:8" x14ac:dyDescent="0.35">
      <c r="A2651" s="4"/>
      <c r="D2651" s="4"/>
      <c r="E2651" s="4"/>
      <c r="F2651" s="4"/>
      <c r="G2651" s="4"/>
      <c r="H2651" s="4"/>
    </row>
    <row r="2652" spans="1:8" x14ac:dyDescent="0.35">
      <c r="A2652" s="4"/>
      <c r="D2652" s="4"/>
      <c r="E2652" s="4"/>
      <c r="F2652" s="4"/>
      <c r="G2652" s="4"/>
      <c r="H2652" s="4"/>
    </row>
    <row r="2653" spans="1:8" x14ac:dyDescent="0.35">
      <c r="A2653" s="4"/>
      <c r="D2653" s="4"/>
      <c r="E2653" s="4"/>
      <c r="F2653" s="4"/>
      <c r="G2653" s="4"/>
      <c r="H2653" s="4"/>
    </row>
    <row r="2654" spans="1:8" x14ac:dyDescent="0.35">
      <c r="A2654" s="4"/>
      <c r="D2654" s="4"/>
      <c r="E2654" s="4"/>
      <c r="F2654" s="4"/>
      <c r="G2654" s="4"/>
      <c r="H2654" s="4"/>
    </row>
    <row r="2655" spans="1:8" x14ac:dyDescent="0.35">
      <c r="A2655" s="4"/>
      <c r="D2655" s="4"/>
      <c r="E2655" s="4"/>
      <c r="F2655" s="4"/>
      <c r="G2655" s="4"/>
      <c r="H2655" s="4"/>
    </row>
    <row r="2656" spans="1:8" x14ac:dyDescent="0.35">
      <c r="A2656" s="4"/>
      <c r="D2656" s="4"/>
      <c r="E2656" s="4"/>
      <c r="F2656" s="4"/>
      <c r="G2656" s="4"/>
      <c r="H2656" s="4"/>
    </row>
    <row r="2657" spans="1:8" x14ac:dyDescent="0.35">
      <c r="A2657" s="4"/>
      <c r="D2657" s="4"/>
      <c r="E2657" s="4"/>
      <c r="F2657" s="4"/>
      <c r="G2657" s="4"/>
      <c r="H2657" s="4"/>
    </row>
    <row r="2658" spans="1:8" x14ac:dyDescent="0.35">
      <c r="A2658" s="4"/>
      <c r="D2658" s="4"/>
      <c r="E2658" s="4"/>
      <c r="F2658" s="4"/>
      <c r="G2658" s="4"/>
      <c r="H2658" s="4"/>
    </row>
    <row r="2659" spans="1:8" x14ac:dyDescent="0.35">
      <c r="A2659" s="4"/>
      <c r="D2659" s="4"/>
      <c r="E2659" s="4"/>
      <c r="F2659" s="4"/>
      <c r="G2659" s="4"/>
      <c r="H2659" s="4"/>
    </row>
    <row r="2660" spans="1:8" x14ac:dyDescent="0.35">
      <c r="A2660" s="4"/>
      <c r="D2660" s="4"/>
      <c r="E2660" s="4"/>
      <c r="F2660" s="4"/>
      <c r="G2660" s="4"/>
      <c r="H2660" s="4"/>
    </row>
    <row r="2661" spans="1:8" x14ac:dyDescent="0.35">
      <c r="A2661" s="4"/>
      <c r="D2661" s="4"/>
      <c r="E2661" s="4"/>
      <c r="F2661" s="4"/>
      <c r="G2661" s="4"/>
      <c r="H2661" s="4"/>
    </row>
    <row r="2662" spans="1:8" x14ac:dyDescent="0.35">
      <c r="A2662" s="4"/>
      <c r="D2662" s="4"/>
      <c r="E2662" s="4"/>
      <c r="F2662" s="4"/>
      <c r="G2662" s="4"/>
      <c r="H2662" s="4"/>
    </row>
    <row r="2663" spans="1:8" x14ac:dyDescent="0.35">
      <c r="A2663" s="4"/>
      <c r="D2663" s="4"/>
      <c r="E2663" s="4"/>
      <c r="F2663" s="4"/>
      <c r="G2663" s="4"/>
      <c r="H2663" s="4"/>
    </row>
    <row r="2664" spans="1:8" x14ac:dyDescent="0.35">
      <c r="A2664" s="4"/>
      <c r="D2664" s="4"/>
      <c r="E2664" s="4"/>
      <c r="F2664" s="4"/>
      <c r="G2664" s="4"/>
      <c r="H2664" s="4"/>
    </row>
    <row r="2665" spans="1:8" x14ac:dyDescent="0.35">
      <c r="A2665" s="4"/>
      <c r="D2665" s="4"/>
      <c r="E2665" s="4"/>
      <c r="F2665" s="4"/>
      <c r="G2665" s="4"/>
      <c r="H2665" s="4"/>
    </row>
    <row r="2666" spans="1:8" x14ac:dyDescent="0.35">
      <c r="A2666" s="4"/>
      <c r="D2666" s="4"/>
      <c r="E2666" s="4"/>
      <c r="F2666" s="4"/>
      <c r="G2666" s="4"/>
      <c r="H2666" s="4"/>
    </row>
    <row r="2667" spans="1:8" x14ac:dyDescent="0.35">
      <c r="A2667" s="4"/>
      <c r="D2667" s="4"/>
      <c r="E2667" s="4"/>
      <c r="F2667" s="4"/>
      <c r="G2667" s="4"/>
      <c r="H2667" s="4"/>
    </row>
    <row r="2668" spans="1:8" x14ac:dyDescent="0.35">
      <c r="A2668" s="4"/>
      <c r="D2668" s="4"/>
      <c r="E2668" s="4"/>
      <c r="F2668" s="4"/>
      <c r="G2668" s="4"/>
      <c r="H2668" s="4"/>
    </row>
    <row r="2669" spans="1:8" x14ac:dyDescent="0.35">
      <c r="A2669" s="4"/>
      <c r="D2669" s="4"/>
      <c r="E2669" s="4"/>
      <c r="F2669" s="4"/>
      <c r="G2669" s="4"/>
      <c r="H2669" s="4"/>
    </row>
    <row r="2670" spans="1:8" x14ac:dyDescent="0.35">
      <c r="A2670" s="4"/>
      <c r="D2670" s="4"/>
      <c r="E2670" s="4"/>
      <c r="F2670" s="4"/>
      <c r="G2670" s="4"/>
      <c r="H2670" s="4"/>
    </row>
    <row r="2671" spans="1:8" x14ac:dyDescent="0.35">
      <c r="A2671" s="4"/>
      <c r="D2671" s="4"/>
      <c r="E2671" s="4"/>
      <c r="F2671" s="4"/>
      <c r="G2671" s="4"/>
      <c r="H2671" s="4"/>
    </row>
    <row r="2672" spans="1:8" x14ac:dyDescent="0.35">
      <c r="A2672" s="4"/>
      <c r="D2672" s="4"/>
      <c r="E2672" s="4"/>
      <c r="F2672" s="4"/>
      <c r="G2672" s="4"/>
      <c r="H2672" s="4"/>
    </row>
    <row r="2673" spans="1:8" x14ac:dyDescent="0.35">
      <c r="A2673" s="4"/>
      <c r="D2673" s="4"/>
      <c r="E2673" s="4"/>
      <c r="F2673" s="4"/>
      <c r="G2673" s="4"/>
      <c r="H2673" s="4"/>
    </row>
    <row r="2674" spans="1:8" x14ac:dyDescent="0.35">
      <c r="A2674" s="4"/>
      <c r="D2674" s="4"/>
      <c r="E2674" s="4"/>
      <c r="F2674" s="4"/>
      <c r="G2674" s="4"/>
      <c r="H2674" s="4"/>
    </row>
    <row r="2675" spans="1:8" x14ac:dyDescent="0.35">
      <c r="A2675" s="4"/>
      <c r="D2675" s="4"/>
      <c r="E2675" s="4"/>
      <c r="F2675" s="4"/>
      <c r="G2675" s="4"/>
      <c r="H2675" s="4"/>
    </row>
    <row r="2676" spans="1:8" x14ac:dyDescent="0.35">
      <c r="A2676" s="4"/>
      <c r="D2676" s="4"/>
      <c r="E2676" s="4"/>
      <c r="F2676" s="4"/>
      <c r="G2676" s="4"/>
      <c r="H2676" s="4"/>
    </row>
    <row r="2677" spans="1:8" x14ac:dyDescent="0.35">
      <c r="A2677" s="4"/>
      <c r="D2677" s="4"/>
      <c r="E2677" s="4"/>
      <c r="F2677" s="4"/>
      <c r="G2677" s="4"/>
      <c r="H2677" s="4"/>
    </row>
    <row r="2678" spans="1:8" x14ac:dyDescent="0.35">
      <c r="A2678" s="4"/>
      <c r="D2678" s="4"/>
      <c r="E2678" s="4"/>
      <c r="F2678" s="4"/>
      <c r="G2678" s="4"/>
      <c r="H2678" s="4"/>
    </row>
    <row r="2679" spans="1:8" x14ac:dyDescent="0.35">
      <c r="A2679" s="4"/>
      <c r="D2679" s="4"/>
      <c r="E2679" s="4"/>
      <c r="F2679" s="4"/>
      <c r="G2679" s="4"/>
      <c r="H2679" s="4"/>
    </row>
    <row r="2680" spans="1:8" x14ac:dyDescent="0.35">
      <c r="A2680" s="4"/>
      <c r="D2680" s="4"/>
      <c r="E2680" s="4"/>
      <c r="F2680" s="4"/>
      <c r="G2680" s="4"/>
      <c r="H2680" s="4"/>
    </row>
    <row r="2681" spans="1:8" x14ac:dyDescent="0.35">
      <c r="A2681" s="4"/>
      <c r="D2681" s="4"/>
      <c r="E2681" s="4"/>
      <c r="F2681" s="4"/>
      <c r="G2681" s="4"/>
      <c r="H2681" s="4"/>
    </row>
    <row r="2682" spans="1:8" x14ac:dyDescent="0.35">
      <c r="A2682" s="4"/>
      <c r="D2682" s="4"/>
      <c r="E2682" s="4"/>
      <c r="F2682" s="4"/>
      <c r="G2682" s="4"/>
      <c r="H2682" s="4"/>
    </row>
    <row r="2683" spans="1:8" x14ac:dyDescent="0.35">
      <c r="A2683" s="4"/>
      <c r="D2683" s="4"/>
      <c r="E2683" s="4"/>
      <c r="F2683" s="4"/>
      <c r="G2683" s="4"/>
      <c r="H2683" s="4"/>
    </row>
    <row r="2684" spans="1:8" x14ac:dyDescent="0.35">
      <c r="A2684" s="4"/>
      <c r="D2684" s="4"/>
      <c r="E2684" s="4"/>
      <c r="F2684" s="4"/>
      <c r="G2684" s="4"/>
      <c r="H2684" s="4"/>
    </row>
    <row r="2685" spans="1:8" x14ac:dyDescent="0.35">
      <c r="A2685" s="4"/>
      <c r="D2685" s="4"/>
      <c r="E2685" s="4"/>
      <c r="F2685" s="4"/>
      <c r="G2685" s="4"/>
      <c r="H2685" s="4"/>
    </row>
    <row r="2686" spans="1:8" x14ac:dyDescent="0.35">
      <c r="A2686" s="4"/>
      <c r="D2686" s="4"/>
      <c r="E2686" s="4"/>
      <c r="F2686" s="4"/>
      <c r="G2686" s="4"/>
      <c r="H2686" s="4"/>
    </row>
    <row r="2687" spans="1:8" x14ac:dyDescent="0.35">
      <c r="A2687" s="4"/>
      <c r="D2687" s="4"/>
      <c r="E2687" s="4"/>
      <c r="F2687" s="4"/>
      <c r="G2687" s="4"/>
      <c r="H2687" s="4"/>
    </row>
    <row r="2688" spans="1:8" x14ac:dyDescent="0.35">
      <c r="A2688" s="4"/>
      <c r="D2688" s="4"/>
      <c r="E2688" s="4"/>
      <c r="F2688" s="4"/>
      <c r="G2688" s="4"/>
      <c r="H2688" s="4"/>
    </row>
    <row r="2689" spans="1:8" x14ac:dyDescent="0.35">
      <c r="A2689" s="4"/>
      <c r="D2689" s="4"/>
      <c r="E2689" s="4"/>
      <c r="F2689" s="4"/>
      <c r="G2689" s="4"/>
      <c r="H2689" s="4"/>
    </row>
    <row r="2690" spans="1:8" x14ac:dyDescent="0.35">
      <c r="A2690" s="4"/>
      <c r="D2690" s="4"/>
      <c r="E2690" s="4"/>
      <c r="F2690" s="4"/>
      <c r="G2690" s="4"/>
      <c r="H2690" s="4"/>
    </row>
    <row r="2691" spans="1:8" x14ac:dyDescent="0.35">
      <c r="A2691" s="4"/>
      <c r="D2691" s="4"/>
      <c r="E2691" s="4"/>
      <c r="F2691" s="4"/>
      <c r="G2691" s="4"/>
      <c r="H2691" s="4"/>
    </row>
    <row r="2692" spans="1:8" x14ac:dyDescent="0.35">
      <c r="A2692" s="4"/>
      <c r="D2692" s="4"/>
      <c r="E2692" s="4"/>
      <c r="F2692" s="4"/>
      <c r="G2692" s="4"/>
      <c r="H2692" s="4"/>
    </row>
    <row r="2693" spans="1:8" x14ac:dyDescent="0.35">
      <c r="A2693" s="4"/>
      <c r="D2693" s="4"/>
      <c r="E2693" s="4"/>
      <c r="F2693" s="4"/>
      <c r="G2693" s="4"/>
      <c r="H2693" s="4"/>
    </row>
    <row r="2694" spans="1:8" x14ac:dyDescent="0.35">
      <c r="A2694" s="4"/>
      <c r="D2694" s="4"/>
      <c r="E2694" s="4"/>
      <c r="F2694" s="4"/>
      <c r="G2694" s="4"/>
      <c r="H2694" s="4"/>
    </row>
    <row r="2695" spans="1:8" x14ac:dyDescent="0.35">
      <c r="A2695" s="4"/>
      <c r="D2695" s="4"/>
      <c r="E2695" s="4"/>
      <c r="F2695" s="4"/>
      <c r="G2695" s="4"/>
      <c r="H2695" s="4"/>
    </row>
    <row r="2696" spans="1:8" x14ac:dyDescent="0.35">
      <c r="A2696" s="4"/>
      <c r="D2696" s="4"/>
      <c r="E2696" s="4"/>
      <c r="F2696" s="4"/>
      <c r="G2696" s="4"/>
      <c r="H2696" s="4"/>
    </row>
    <row r="2697" spans="1:8" x14ac:dyDescent="0.35">
      <c r="A2697" s="4"/>
      <c r="D2697" s="4"/>
      <c r="E2697" s="4"/>
      <c r="F2697" s="4"/>
      <c r="G2697" s="4"/>
      <c r="H2697" s="4"/>
    </row>
    <row r="2698" spans="1:8" x14ac:dyDescent="0.35">
      <c r="A2698" s="4"/>
      <c r="D2698" s="4"/>
      <c r="E2698" s="4"/>
      <c r="F2698" s="4"/>
      <c r="G2698" s="4"/>
      <c r="H2698" s="4"/>
    </row>
    <row r="2699" spans="1:8" x14ac:dyDescent="0.35">
      <c r="A2699" s="4"/>
      <c r="D2699" s="4"/>
      <c r="E2699" s="4"/>
      <c r="F2699" s="4"/>
      <c r="G2699" s="4"/>
      <c r="H2699" s="4"/>
    </row>
    <row r="2700" spans="1:8" x14ac:dyDescent="0.35">
      <c r="A2700" s="4"/>
      <c r="D2700" s="4"/>
      <c r="E2700" s="4"/>
      <c r="F2700" s="4"/>
      <c r="G2700" s="4"/>
      <c r="H2700" s="4"/>
    </row>
    <row r="2701" spans="1:8" x14ac:dyDescent="0.35">
      <c r="A2701" s="4"/>
      <c r="D2701" s="4"/>
      <c r="E2701" s="4"/>
      <c r="F2701" s="4"/>
      <c r="G2701" s="4"/>
      <c r="H2701" s="4"/>
    </row>
    <row r="2702" spans="1:8" x14ac:dyDescent="0.35">
      <c r="A2702" s="4"/>
      <c r="D2702" s="4"/>
      <c r="E2702" s="4"/>
      <c r="F2702" s="4"/>
      <c r="G2702" s="4"/>
      <c r="H2702" s="4"/>
    </row>
    <row r="2703" spans="1:8" x14ac:dyDescent="0.35">
      <c r="A2703" s="4"/>
      <c r="D2703" s="4"/>
      <c r="E2703" s="4"/>
      <c r="F2703" s="4"/>
      <c r="G2703" s="4"/>
      <c r="H2703" s="4"/>
    </row>
    <row r="2704" spans="1:8" x14ac:dyDescent="0.35">
      <c r="A2704" s="4"/>
      <c r="D2704" s="4"/>
      <c r="E2704" s="4"/>
      <c r="F2704" s="4"/>
      <c r="G2704" s="4"/>
      <c r="H2704" s="4"/>
    </row>
    <row r="2705" spans="1:8" x14ac:dyDescent="0.35">
      <c r="A2705" s="4"/>
      <c r="D2705" s="4"/>
      <c r="E2705" s="4"/>
      <c r="F2705" s="4"/>
      <c r="G2705" s="4"/>
      <c r="H2705" s="4"/>
    </row>
    <row r="2706" spans="1:8" x14ac:dyDescent="0.35">
      <c r="A2706" s="4"/>
      <c r="D2706" s="4"/>
      <c r="E2706" s="4"/>
      <c r="F2706" s="4"/>
      <c r="G2706" s="4"/>
      <c r="H2706" s="4"/>
    </row>
    <row r="2707" spans="1:8" x14ac:dyDescent="0.35">
      <c r="A2707" s="4"/>
      <c r="D2707" s="4"/>
      <c r="E2707" s="4"/>
      <c r="F2707" s="4"/>
      <c r="G2707" s="4"/>
      <c r="H2707" s="4"/>
    </row>
    <row r="2708" spans="1:8" x14ac:dyDescent="0.35">
      <c r="A2708" s="4"/>
      <c r="D2708" s="4"/>
      <c r="E2708" s="4"/>
      <c r="F2708" s="4"/>
      <c r="G2708" s="4"/>
      <c r="H2708" s="4"/>
    </row>
    <row r="2709" spans="1:8" x14ac:dyDescent="0.35">
      <c r="A2709" s="4"/>
      <c r="D2709" s="4"/>
      <c r="E2709" s="4"/>
      <c r="F2709" s="4"/>
      <c r="G2709" s="4"/>
      <c r="H2709" s="4"/>
    </row>
    <row r="2710" spans="1:8" x14ac:dyDescent="0.35">
      <c r="A2710" s="4"/>
      <c r="D2710" s="4"/>
      <c r="E2710" s="4"/>
      <c r="F2710" s="4"/>
      <c r="G2710" s="4"/>
      <c r="H2710" s="4"/>
    </row>
    <row r="2711" spans="1:8" x14ac:dyDescent="0.35">
      <c r="A2711" s="4"/>
      <c r="D2711" s="4"/>
      <c r="E2711" s="4"/>
      <c r="F2711" s="4"/>
      <c r="G2711" s="4"/>
      <c r="H2711" s="4"/>
    </row>
    <row r="2712" spans="1:8" x14ac:dyDescent="0.35">
      <c r="A2712" s="4"/>
      <c r="D2712" s="4"/>
      <c r="E2712" s="4"/>
      <c r="F2712" s="4"/>
      <c r="G2712" s="4"/>
      <c r="H2712" s="4"/>
    </row>
    <row r="2713" spans="1:8" x14ac:dyDescent="0.35">
      <c r="A2713" s="4"/>
      <c r="D2713" s="4"/>
      <c r="E2713" s="4"/>
      <c r="F2713" s="4"/>
      <c r="G2713" s="4"/>
      <c r="H2713" s="4"/>
    </row>
    <row r="2714" spans="1:8" x14ac:dyDescent="0.35">
      <c r="A2714" s="4"/>
      <c r="D2714" s="4"/>
      <c r="E2714" s="4"/>
      <c r="F2714" s="4"/>
      <c r="G2714" s="4"/>
      <c r="H2714" s="4"/>
    </row>
    <row r="2715" spans="1:8" x14ac:dyDescent="0.35">
      <c r="A2715" s="4"/>
      <c r="D2715" s="4"/>
      <c r="E2715" s="4"/>
      <c r="F2715" s="4"/>
      <c r="G2715" s="4"/>
      <c r="H2715" s="4"/>
    </row>
    <row r="2716" spans="1:8" x14ac:dyDescent="0.35">
      <c r="A2716" s="4"/>
      <c r="D2716" s="4"/>
      <c r="E2716" s="4"/>
      <c r="F2716" s="4"/>
      <c r="G2716" s="4"/>
      <c r="H2716" s="4"/>
    </row>
    <row r="2717" spans="1:8" x14ac:dyDescent="0.35">
      <c r="A2717" s="4"/>
      <c r="D2717" s="4"/>
      <c r="E2717" s="4"/>
      <c r="F2717" s="4"/>
      <c r="G2717" s="4"/>
      <c r="H2717" s="4"/>
    </row>
    <row r="2718" spans="1:8" x14ac:dyDescent="0.35">
      <c r="A2718" s="4"/>
      <c r="D2718" s="4"/>
      <c r="E2718" s="4"/>
      <c r="F2718" s="4"/>
      <c r="G2718" s="4"/>
      <c r="H2718" s="4"/>
    </row>
    <row r="2719" spans="1:8" x14ac:dyDescent="0.35">
      <c r="A2719" s="4"/>
      <c r="D2719" s="4"/>
      <c r="E2719" s="4"/>
      <c r="F2719" s="4"/>
      <c r="G2719" s="4"/>
      <c r="H2719" s="4"/>
    </row>
    <row r="2720" spans="1:8" x14ac:dyDescent="0.35">
      <c r="A2720" s="4"/>
      <c r="D2720" s="4"/>
      <c r="E2720" s="4"/>
      <c r="F2720" s="4"/>
      <c r="G2720" s="4"/>
      <c r="H2720" s="4"/>
    </row>
    <row r="2721" spans="1:8" x14ac:dyDescent="0.35">
      <c r="A2721" s="4"/>
      <c r="D2721" s="4"/>
      <c r="E2721" s="4"/>
      <c r="F2721" s="4"/>
      <c r="G2721" s="4"/>
      <c r="H2721" s="4"/>
    </row>
    <row r="2722" spans="1:8" x14ac:dyDescent="0.35">
      <c r="A2722" s="4"/>
      <c r="D2722" s="4"/>
      <c r="E2722" s="4"/>
      <c r="F2722" s="4"/>
      <c r="G2722" s="4"/>
      <c r="H2722" s="4"/>
    </row>
    <row r="2723" spans="1:8" x14ac:dyDescent="0.35">
      <c r="A2723" s="4"/>
      <c r="D2723" s="4"/>
      <c r="E2723" s="4"/>
      <c r="F2723" s="4"/>
      <c r="G2723" s="4"/>
      <c r="H2723" s="4"/>
    </row>
    <row r="2724" spans="1:8" x14ac:dyDescent="0.35">
      <c r="A2724" s="4"/>
      <c r="D2724" s="4"/>
      <c r="E2724" s="4"/>
      <c r="F2724" s="4"/>
      <c r="G2724" s="4"/>
      <c r="H2724" s="4"/>
    </row>
    <row r="2725" spans="1:8" x14ac:dyDescent="0.35">
      <c r="A2725" s="4"/>
      <c r="D2725" s="4"/>
      <c r="E2725" s="4"/>
      <c r="F2725" s="4"/>
      <c r="G2725" s="4"/>
      <c r="H2725" s="4"/>
    </row>
    <row r="2726" spans="1:8" x14ac:dyDescent="0.35">
      <c r="A2726" s="4"/>
      <c r="D2726" s="4"/>
      <c r="E2726" s="4"/>
      <c r="F2726" s="4"/>
      <c r="G2726" s="4"/>
      <c r="H2726" s="4"/>
    </row>
    <row r="2727" spans="1:8" x14ac:dyDescent="0.35">
      <c r="A2727" s="4"/>
      <c r="D2727" s="4"/>
      <c r="E2727" s="4"/>
      <c r="F2727" s="4"/>
      <c r="G2727" s="4"/>
      <c r="H2727" s="4"/>
    </row>
    <row r="2728" spans="1:8" x14ac:dyDescent="0.35">
      <c r="A2728" s="4"/>
      <c r="D2728" s="4"/>
      <c r="E2728" s="4"/>
      <c r="F2728" s="4"/>
      <c r="G2728" s="4"/>
      <c r="H2728" s="4"/>
    </row>
    <row r="2729" spans="1:8" x14ac:dyDescent="0.35">
      <c r="A2729" s="4"/>
      <c r="D2729" s="4"/>
      <c r="E2729" s="4"/>
      <c r="F2729" s="4"/>
      <c r="G2729" s="4"/>
      <c r="H2729" s="4"/>
    </row>
    <row r="2730" spans="1:8" x14ac:dyDescent="0.35">
      <c r="A2730" s="4"/>
      <c r="D2730" s="4"/>
      <c r="E2730" s="4"/>
      <c r="F2730" s="4"/>
      <c r="G2730" s="4"/>
      <c r="H2730" s="4"/>
    </row>
    <row r="2731" spans="1:8" x14ac:dyDescent="0.35">
      <c r="A2731" s="4"/>
      <c r="D2731" s="4"/>
      <c r="E2731" s="4"/>
      <c r="F2731" s="4"/>
      <c r="G2731" s="4"/>
      <c r="H2731" s="4"/>
    </row>
    <row r="2732" spans="1:8" x14ac:dyDescent="0.35">
      <c r="A2732" s="4"/>
      <c r="D2732" s="4"/>
      <c r="E2732" s="4"/>
      <c r="F2732" s="4"/>
      <c r="G2732" s="4"/>
      <c r="H2732" s="4"/>
    </row>
    <row r="2733" spans="1:8" x14ac:dyDescent="0.35">
      <c r="A2733" s="4"/>
      <c r="D2733" s="4"/>
      <c r="E2733" s="4"/>
      <c r="F2733" s="4"/>
      <c r="G2733" s="4"/>
      <c r="H2733" s="4"/>
    </row>
    <row r="2734" spans="1:8" x14ac:dyDescent="0.35">
      <c r="A2734" s="4"/>
      <c r="D2734" s="4"/>
      <c r="E2734" s="4"/>
      <c r="F2734" s="4"/>
      <c r="G2734" s="4"/>
      <c r="H2734" s="4"/>
    </row>
    <row r="2735" spans="1:8" x14ac:dyDescent="0.35">
      <c r="A2735" s="4"/>
      <c r="D2735" s="4"/>
      <c r="E2735" s="4"/>
      <c r="F2735" s="4"/>
      <c r="G2735" s="4"/>
      <c r="H2735" s="4"/>
    </row>
    <row r="2736" spans="1:8" x14ac:dyDescent="0.35">
      <c r="A2736" s="4"/>
      <c r="D2736" s="4"/>
      <c r="E2736" s="4"/>
      <c r="F2736" s="4"/>
      <c r="G2736" s="4"/>
      <c r="H2736" s="4"/>
    </row>
    <row r="2737" spans="1:8" x14ac:dyDescent="0.35">
      <c r="A2737" s="4"/>
      <c r="D2737" s="4"/>
      <c r="E2737" s="4"/>
      <c r="F2737" s="4"/>
      <c r="G2737" s="4"/>
      <c r="H2737" s="4"/>
    </row>
    <row r="2738" spans="1:8" x14ac:dyDescent="0.35">
      <c r="A2738" s="4"/>
      <c r="D2738" s="4"/>
      <c r="E2738" s="4"/>
      <c r="F2738" s="4"/>
      <c r="G2738" s="4"/>
      <c r="H2738" s="4"/>
    </row>
    <row r="2739" spans="1:8" x14ac:dyDescent="0.35">
      <c r="A2739" s="4"/>
      <c r="D2739" s="4"/>
      <c r="E2739" s="4"/>
      <c r="F2739" s="4"/>
      <c r="G2739" s="4"/>
      <c r="H2739" s="4"/>
    </row>
    <row r="2740" spans="1:8" x14ac:dyDescent="0.35">
      <c r="A2740" s="4"/>
      <c r="D2740" s="4"/>
      <c r="E2740" s="4"/>
      <c r="F2740" s="4"/>
      <c r="G2740" s="4"/>
      <c r="H2740" s="4"/>
    </row>
    <row r="2741" spans="1:8" x14ac:dyDescent="0.35">
      <c r="A2741" s="4"/>
      <c r="D2741" s="4"/>
      <c r="E2741" s="4"/>
      <c r="F2741" s="4"/>
      <c r="G2741" s="4"/>
      <c r="H2741" s="4"/>
    </row>
    <row r="2742" spans="1:8" x14ac:dyDescent="0.35">
      <c r="A2742" s="4"/>
      <c r="D2742" s="4"/>
      <c r="E2742" s="4"/>
      <c r="F2742" s="4"/>
      <c r="G2742" s="4"/>
      <c r="H2742" s="4"/>
    </row>
    <row r="2743" spans="1:8" x14ac:dyDescent="0.35">
      <c r="A2743" s="4"/>
      <c r="D2743" s="4"/>
      <c r="E2743" s="4"/>
      <c r="F2743" s="4"/>
      <c r="G2743" s="4"/>
      <c r="H2743" s="4"/>
    </row>
    <row r="2744" spans="1:8" x14ac:dyDescent="0.35">
      <c r="A2744" s="4"/>
      <c r="D2744" s="4"/>
      <c r="E2744" s="4"/>
      <c r="F2744" s="4"/>
      <c r="G2744" s="4"/>
      <c r="H2744" s="4"/>
    </row>
    <row r="2745" spans="1:8" x14ac:dyDescent="0.35">
      <c r="A2745" s="4"/>
      <c r="D2745" s="4"/>
      <c r="E2745" s="4"/>
      <c r="F2745" s="4"/>
      <c r="G2745" s="4"/>
      <c r="H2745" s="4"/>
    </row>
    <row r="2746" spans="1:8" x14ac:dyDescent="0.35">
      <c r="A2746" s="4"/>
      <c r="D2746" s="4"/>
      <c r="E2746" s="4"/>
      <c r="F2746" s="4"/>
      <c r="G2746" s="4"/>
      <c r="H2746" s="4"/>
    </row>
    <row r="2747" spans="1:8" x14ac:dyDescent="0.35">
      <c r="A2747" s="4"/>
      <c r="D2747" s="4"/>
      <c r="E2747" s="4"/>
      <c r="F2747" s="4"/>
      <c r="G2747" s="4"/>
      <c r="H2747" s="4"/>
    </row>
    <row r="2748" spans="1:8" x14ac:dyDescent="0.35">
      <c r="A2748" s="4"/>
      <c r="D2748" s="4"/>
      <c r="E2748" s="4"/>
      <c r="F2748" s="4"/>
      <c r="G2748" s="4"/>
      <c r="H2748" s="4"/>
    </row>
    <row r="2749" spans="1:8" x14ac:dyDescent="0.35">
      <c r="A2749" s="4"/>
      <c r="D2749" s="4"/>
      <c r="E2749" s="4"/>
      <c r="F2749" s="4"/>
      <c r="G2749" s="4"/>
      <c r="H2749" s="4"/>
    </row>
    <row r="2750" spans="1:8" x14ac:dyDescent="0.35">
      <c r="A2750" s="4"/>
      <c r="D2750" s="4"/>
      <c r="E2750" s="4"/>
      <c r="F2750" s="4"/>
      <c r="G2750" s="4"/>
      <c r="H2750" s="4"/>
    </row>
    <row r="2751" spans="1:8" x14ac:dyDescent="0.35">
      <c r="A2751" s="4"/>
      <c r="D2751" s="4"/>
      <c r="E2751" s="4"/>
      <c r="F2751" s="4"/>
      <c r="G2751" s="4"/>
      <c r="H2751" s="4"/>
    </row>
    <row r="2752" spans="1:8" x14ac:dyDescent="0.35">
      <c r="A2752" s="4"/>
      <c r="D2752" s="4"/>
      <c r="E2752" s="4"/>
      <c r="F2752" s="4"/>
      <c r="G2752" s="4"/>
      <c r="H2752" s="4"/>
    </row>
    <row r="2753" spans="1:8" x14ac:dyDescent="0.35">
      <c r="A2753" s="4"/>
      <c r="D2753" s="4"/>
      <c r="E2753" s="4"/>
      <c r="F2753" s="4"/>
      <c r="G2753" s="4"/>
      <c r="H2753" s="4"/>
    </row>
    <row r="2754" spans="1:8" x14ac:dyDescent="0.35">
      <c r="A2754" s="4"/>
      <c r="D2754" s="4"/>
      <c r="E2754" s="4"/>
      <c r="F2754" s="4"/>
      <c r="G2754" s="4"/>
      <c r="H2754" s="4"/>
    </row>
    <row r="2755" spans="1:8" x14ac:dyDescent="0.35">
      <c r="A2755" s="4"/>
      <c r="D2755" s="4"/>
      <c r="E2755" s="4"/>
      <c r="F2755" s="4"/>
      <c r="G2755" s="4"/>
      <c r="H2755" s="4"/>
    </row>
    <row r="2756" spans="1:8" x14ac:dyDescent="0.35">
      <c r="A2756" s="4"/>
      <c r="D2756" s="4"/>
      <c r="E2756" s="4"/>
      <c r="F2756" s="4"/>
      <c r="G2756" s="4"/>
      <c r="H2756" s="4"/>
    </row>
    <row r="2757" spans="1:8" x14ac:dyDescent="0.35">
      <c r="A2757" s="4"/>
      <c r="D2757" s="4"/>
      <c r="E2757" s="4"/>
      <c r="F2757" s="4"/>
      <c r="G2757" s="4"/>
      <c r="H2757" s="4"/>
    </row>
    <row r="2758" spans="1:8" x14ac:dyDescent="0.35">
      <c r="A2758" s="4"/>
      <c r="D2758" s="4"/>
      <c r="E2758" s="4"/>
      <c r="F2758" s="4"/>
      <c r="G2758" s="4"/>
      <c r="H2758" s="4"/>
    </row>
    <row r="2759" spans="1:8" x14ac:dyDescent="0.35">
      <c r="A2759" s="4"/>
      <c r="D2759" s="4"/>
      <c r="E2759" s="4"/>
      <c r="F2759" s="4"/>
      <c r="G2759" s="4"/>
      <c r="H2759" s="4"/>
    </row>
    <row r="2760" spans="1:8" x14ac:dyDescent="0.35">
      <c r="A2760" s="4"/>
      <c r="D2760" s="4"/>
      <c r="E2760" s="4"/>
      <c r="F2760" s="4"/>
      <c r="G2760" s="4"/>
      <c r="H2760" s="4"/>
    </row>
    <row r="2761" spans="1:8" x14ac:dyDescent="0.35">
      <c r="A2761" s="4"/>
      <c r="D2761" s="4"/>
      <c r="E2761" s="4"/>
      <c r="F2761" s="4"/>
      <c r="G2761" s="4"/>
      <c r="H2761" s="4"/>
    </row>
    <row r="2762" spans="1:8" x14ac:dyDescent="0.35">
      <c r="A2762" s="4"/>
      <c r="D2762" s="4"/>
      <c r="E2762" s="4"/>
      <c r="F2762" s="4"/>
      <c r="G2762" s="4"/>
      <c r="H2762" s="4"/>
    </row>
    <row r="2763" spans="1:8" x14ac:dyDescent="0.35">
      <c r="A2763" s="4"/>
      <c r="D2763" s="4"/>
      <c r="E2763" s="4"/>
      <c r="F2763" s="4"/>
      <c r="G2763" s="4"/>
      <c r="H2763" s="4"/>
    </row>
    <row r="2764" spans="1:8" x14ac:dyDescent="0.35">
      <c r="A2764" s="4"/>
      <c r="D2764" s="4"/>
      <c r="E2764" s="4"/>
      <c r="F2764" s="4"/>
      <c r="G2764" s="4"/>
      <c r="H2764" s="4"/>
    </row>
    <row r="2765" spans="1:8" x14ac:dyDescent="0.35">
      <c r="A2765" s="4"/>
      <c r="D2765" s="4"/>
      <c r="E2765" s="4"/>
      <c r="F2765" s="4"/>
      <c r="G2765" s="4"/>
      <c r="H2765" s="4"/>
    </row>
    <row r="2766" spans="1:8" x14ac:dyDescent="0.35">
      <c r="A2766" s="4"/>
      <c r="D2766" s="4"/>
      <c r="E2766" s="4"/>
      <c r="F2766" s="4"/>
      <c r="G2766" s="4"/>
      <c r="H2766" s="4"/>
    </row>
    <row r="2767" spans="1:8" x14ac:dyDescent="0.35">
      <c r="A2767" s="4"/>
      <c r="D2767" s="4"/>
      <c r="E2767" s="4"/>
      <c r="F2767" s="4"/>
      <c r="G2767" s="4"/>
      <c r="H2767" s="4"/>
    </row>
    <row r="2768" spans="1:8" x14ac:dyDescent="0.35">
      <c r="A2768" s="4"/>
      <c r="D2768" s="4"/>
      <c r="E2768" s="4"/>
      <c r="F2768" s="4"/>
      <c r="G2768" s="4"/>
      <c r="H2768" s="4"/>
    </row>
    <row r="2769" spans="1:8" x14ac:dyDescent="0.35">
      <c r="A2769" s="4"/>
      <c r="D2769" s="4"/>
      <c r="E2769" s="4"/>
      <c r="F2769" s="4"/>
      <c r="G2769" s="4"/>
      <c r="H2769" s="4"/>
    </row>
    <row r="2770" spans="1:8" x14ac:dyDescent="0.35">
      <c r="A2770" s="4"/>
      <c r="D2770" s="4"/>
      <c r="E2770" s="4"/>
      <c r="F2770" s="4"/>
      <c r="G2770" s="4"/>
      <c r="H2770" s="4"/>
    </row>
    <row r="2771" spans="1:8" x14ac:dyDescent="0.35">
      <c r="A2771" s="4"/>
      <c r="D2771" s="4"/>
      <c r="E2771" s="4"/>
      <c r="F2771" s="4"/>
      <c r="G2771" s="4"/>
      <c r="H2771" s="4"/>
    </row>
    <row r="2772" spans="1:8" x14ac:dyDescent="0.35">
      <c r="A2772" s="4"/>
      <c r="D2772" s="4"/>
      <c r="E2772" s="4"/>
      <c r="F2772" s="4"/>
      <c r="G2772" s="4"/>
      <c r="H2772" s="4"/>
    </row>
    <row r="2773" spans="1:8" x14ac:dyDescent="0.35">
      <c r="A2773" s="4"/>
      <c r="D2773" s="4"/>
      <c r="E2773" s="4"/>
      <c r="F2773" s="4"/>
      <c r="G2773" s="4"/>
      <c r="H2773" s="4"/>
    </row>
    <row r="2774" spans="1:8" x14ac:dyDescent="0.35">
      <c r="A2774" s="4"/>
      <c r="D2774" s="4"/>
      <c r="E2774" s="4"/>
      <c r="F2774" s="4"/>
      <c r="G2774" s="4"/>
      <c r="H2774" s="4"/>
    </row>
    <row r="2775" spans="1:8" x14ac:dyDescent="0.35">
      <c r="A2775" s="4"/>
      <c r="D2775" s="4"/>
      <c r="E2775" s="4"/>
      <c r="F2775" s="4"/>
      <c r="G2775" s="4"/>
      <c r="H2775" s="4"/>
    </row>
    <row r="2776" spans="1:8" x14ac:dyDescent="0.35">
      <c r="A2776" s="4"/>
      <c r="D2776" s="4"/>
      <c r="E2776" s="4"/>
      <c r="F2776" s="4"/>
      <c r="G2776" s="4"/>
      <c r="H2776" s="4"/>
    </row>
    <row r="2777" spans="1:8" x14ac:dyDescent="0.35">
      <c r="A2777" s="4"/>
      <c r="D2777" s="4"/>
      <c r="E2777" s="4"/>
      <c r="F2777" s="4"/>
      <c r="G2777" s="4"/>
      <c r="H2777" s="4"/>
    </row>
    <row r="2778" spans="1:8" x14ac:dyDescent="0.35">
      <c r="A2778" s="4"/>
      <c r="D2778" s="4"/>
      <c r="E2778" s="4"/>
      <c r="F2778" s="4"/>
      <c r="G2778" s="4"/>
      <c r="H2778" s="4"/>
    </row>
    <row r="2779" spans="1:8" x14ac:dyDescent="0.35">
      <c r="A2779" s="4"/>
      <c r="D2779" s="4"/>
      <c r="E2779" s="4"/>
      <c r="F2779" s="4"/>
      <c r="G2779" s="4"/>
      <c r="H2779" s="4"/>
    </row>
    <row r="2780" spans="1:8" x14ac:dyDescent="0.35">
      <c r="A2780" s="4"/>
      <c r="D2780" s="4"/>
      <c r="E2780" s="4"/>
      <c r="F2780" s="4"/>
      <c r="G2780" s="4"/>
      <c r="H2780" s="4"/>
    </row>
    <row r="2781" spans="1:8" x14ac:dyDescent="0.35">
      <c r="A2781" s="4"/>
      <c r="D2781" s="4"/>
      <c r="E2781" s="4"/>
      <c r="F2781" s="4"/>
      <c r="G2781" s="4"/>
      <c r="H2781" s="4"/>
    </row>
    <row r="2782" spans="1:8" x14ac:dyDescent="0.35">
      <c r="A2782" s="4"/>
      <c r="D2782" s="4"/>
      <c r="E2782" s="4"/>
      <c r="F2782" s="4"/>
      <c r="G2782" s="4"/>
      <c r="H2782" s="4"/>
    </row>
    <row r="2783" spans="1:8" x14ac:dyDescent="0.35">
      <c r="A2783" s="4"/>
      <c r="D2783" s="4"/>
      <c r="E2783" s="4"/>
      <c r="F2783" s="4"/>
      <c r="G2783" s="4"/>
      <c r="H2783" s="4"/>
    </row>
    <row r="2784" spans="1:8" x14ac:dyDescent="0.35">
      <c r="A2784" s="4"/>
      <c r="D2784" s="4"/>
      <c r="E2784" s="4"/>
      <c r="F2784" s="4"/>
      <c r="G2784" s="4"/>
      <c r="H2784" s="4"/>
    </row>
    <row r="2785" spans="1:8" x14ac:dyDescent="0.35">
      <c r="A2785" s="4"/>
      <c r="D2785" s="4"/>
      <c r="E2785" s="4"/>
      <c r="F2785" s="4"/>
      <c r="G2785" s="4"/>
      <c r="H2785" s="4"/>
    </row>
    <row r="2786" spans="1:8" x14ac:dyDescent="0.35">
      <c r="A2786" s="4"/>
      <c r="D2786" s="4"/>
      <c r="E2786" s="4"/>
      <c r="F2786" s="4"/>
      <c r="G2786" s="4"/>
      <c r="H2786" s="4"/>
    </row>
    <row r="2787" spans="1:8" x14ac:dyDescent="0.35">
      <c r="A2787" s="4"/>
      <c r="D2787" s="4"/>
      <c r="E2787" s="4"/>
      <c r="F2787" s="4"/>
      <c r="G2787" s="4"/>
      <c r="H2787" s="4"/>
    </row>
    <row r="2788" spans="1:8" x14ac:dyDescent="0.35">
      <c r="A2788" s="4"/>
      <c r="D2788" s="4"/>
      <c r="E2788" s="4"/>
      <c r="F2788" s="4"/>
      <c r="G2788" s="4"/>
      <c r="H2788" s="4"/>
    </row>
    <row r="2789" spans="1:8" x14ac:dyDescent="0.35">
      <c r="A2789" s="4"/>
      <c r="D2789" s="4"/>
      <c r="E2789" s="4"/>
      <c r="F2789" s="4"/>
      <c r="G2789" s="4"/>
      <c r="H2789" s="4"/>
    </row>
    <row r="2790" spans="1:8" x14ac:dyDescent="0.35">
      <c r="A2790" s="4"/>
      <c r="D2790" s="4"/>
      <c r="E2790" s="4"/>
      <c r="F2790" s="4"/>
      <c r="G2790" s="4"/>
      <c r="H2790" s="4"/>
    </row>
    <row r="2791" spans="1:8" x14ac:dyDescent="0.35">
      <c r="A2791" s="4"/>
      <c r="D2791" s="4"/>
      <c r="E2791" s="4"/>
      <c r="F2791" s="4"/>
      <c r="G2791" s="4"/>
      <c r="H2791" s="4"/>
    </row>
    <row r="2792" spans="1:8" x14ac:dyDescent="0.35">
      <c r="A2792" s="4"/>
      <c r="D2792" s="4"/>
      <c r="E2792" s="4"/>
      <c r="F2792" s="4"/>
      <c r="G2792" s="4"/>
      <c r="H2792" s="4"/>
    </row>
    <row r="2793" spans="1:8" x14ac:dyDescent="0.35">
      <c r="A2793" s="4"/>
      <c r="D2793" s="4"/>
      <c r="E2793" s="4"/>
      <c r="F2793" s="4"/>
      <c r="G2793" s="4"/>
      <c r="H2793" s="4"/>
    </row>
    <row r="2794" spans="1:8" x14ac:dyDescent="0.35">
      <c r="A2794" s="4"/>
      <c r="D2794" s="4"/>
      <c r="E2794" s="4"/>
      <c r="F2794" s="4"/>
      <c r="G2794" s="4"/>
      <c r="H2794" s="4"/>
    </row>
    <row r="2795" spans="1:8" x14ac:dyDescent="0.35">
      <c r="A2795" s="4"/>
      <c r="D2795" s="4"/>
      <c r="E2795" s="4"/>
      <c r="F2795" s="4"/>
      <c r="G2795" s="4"/>
      <c r="H2795" s="4"/>
    </row>
    <row r="2796" spans="1:8" x14ac:dyDescent="0.35">
      <c r="A2796" s="4"/>
      <c r="D2796" s="4"/>
      <c r="E2796" s="4"/>
      <c r="F2796" s="4"/>
      <c r="G2796" s="4"/>
      <c r="H2796" s="4"/>
    </row>
    <row r="2797" spans="1:8" x14ac:dyDescent="0.35">
      <c r="A2797" s="4"/>
      <c r="D2797" s="4"/>
      <c r="E2797" s="4"/>
      <c r="F2797" s="4"/>
      <c r="G2797" s="4"/>
      <c r="H2797" s="4"/>
    </row>
    <row r="2798" spans="1:8" x14ac:dyDescent="0.35">
      <c r="A2798" s="4"/>
      <c r="D2798" s="4"/>
      <c r="E2798" s="4"/>
      <c r="F2798" s="4"/>
      <c r="G2798" s="4"/>
      <c r="H2798" s="4"/>
    </row>
    <row r="2799" spans="1:8" x14ac:dyDescent="0.35">
      <c r="A2799" s="4"/>
      <c r="D2799" s="4"/>
      <c r="E2799" s="4"/>
      <c r="F2799" s="4"/>
      <c r="G2799" s="4"/>
      <c r="H2799" s="4"/>
    </row>
    <row r="2800" spans="1:8" x14ac:dyDescent="0.35">
      <c r="A2800" s="4"/>
      <c r="D2800" s="4"/>
      <c r="E2800" s="4"/>
      <c r="F2800" s="4"/>
      <c r="G2800" s="4"/>
      <c r="H2800" s="4"/>
    </row>
    <row r="2801" spans="1:8" x14ac:dyDescent="0.35">
      <c r="A2801" s="4"/>
      <c r="D2801" s="4"/>
      <c r="E2801" s="4"/>
      <c r="F2801" s="4"/>
      <c r="G2801" s="4"/>
      <c r="H2801" s="4"/>
    </row>
    <row r="2802" spans="1:8" x14ac:dyDescent="0.35">
      <c r="A2802" s="4"/>
      <c r="D2802" s="4"/>
      <c r="E2802" s="4"/>
      <c r="F2802" s="4"/>
      <c r="G2802" s="4"/>
      <c r="H2802" s="4"/>
    </row>
    <row r="2803" spans="1:8" x14ac:dyDescent="0.35">
      <c r="A2803" s="4"/>
      <c r="D2803" s="4"/>
      <c r="E2803" s="4"/>
      <c r="F2803" s="4"/>
      <c r="G2803" s="4"/>
      <c r="H2803" s="4"/>
    </row>
    <row r="2804" spans="1:8" x14ac:dyDescent="0.35">
      <c r="A2804" s="4"/>
      <c r="D2804" s="4"/>
      <c r="E2804" s="4"/>
      <c r="F2804" s="4"/>
      <c r="G2804" s="4"/>
      <c r="H2804" s="4"/>
    </row>
    <row r="2805" spans="1:8" x14ac:dyDescent="0.35">
      <c r="A2805" s="4"/>
      <c r="D2805" s="4"/>
      <c r="E2805" s="4"/>
      <c r="F2805" s="4"/>
      <c r="G2805" s="4"/>
      <c r="H2805" s="4"/>
    </row>
    <row r="2806" spans="1:8" x14ac:dyDescent="0.35">
      <c r="A2806" s="4"/>
      <c r="D2806" s="4"/>
      <c r="E2806" s="4"/>
      <c r="F2806" s="4"/>
      <c r="G2806" s="4"/>
      <c r="H2806" s="4"/>
    </row>
    <row r="2807" spans="1:8" x14ac:dyDescent="0.35">
      <c r="A2807" s="4"/>
      <c r="D2807" s="4"/>
      <c r="E2807" s="4"/>
      <c r="F2807" s="4"/>
      <c r="G2807" s="4"/>
      <c r="H2807" s="4"/>
    </row>
    <row r="2808" spans="1:8" x14ac:dyDescent="0.35">
      <c r="A2808" s="4"/>
      <c r="D2808" s="4"/>
      <c r="E2808" s="4"/>
      <c r="F2808" s="4"/>
      <c r="G2808" s="4"/>
      <c r="H2808" s="4"/>
    </row>
    <row r="2809" spans="1:8" x14ac:dyDescent="0.35">
      <c r="A2809" s="4"/>
      <c r="D2809" s="4"/>
      <c r="E2809" s="4"/>
      <c r="F2809" s="4"/>
      <c r="G2809" s="4"/>
      <c r="H2809" s="4"/>
    </row>
    <row r="2810" spans="1:8" x14ac:dyDescent="0.35">
      <c r="A2810" s="4"/>
      <c r="D2810" s="4"/>
      <c r="E2810" s="4"/>
      <c r="F2810" s="4"/>
      <c r="G2810" s="4"/>
      <c r="H2810" s="4"/>
    </row>
    <row r="2811" spans="1:8" x14ac:dyDescent="0.35">
      <c r="A2811" s="4"/>
      <c r="D2811" s="4"/>
      <c r="E2811" s="4"/>
      <c r="F2811" s="4"/>
      <c r="G2811" s="4"/>
      <c r="H2811" s="4"/>
    </row>
    <row r="2812" spans="1:8" x14ac:dyDescent="0.35">
      <c r="A2812" s="4"/>
      <c r="D2812" s="4"/>
      <c r="E2812" s="4"/>
      <c r="F2812" s="4"/>
      <c r="G2812" s="4"/>
      <c r="H2812" s="4"/>
    </row>
    <row r="2813" spans="1:8" x14ac:dyDescent="0.35">
      <c r="A2813" s="4"/>
      <c r="D2813" s="4"/>
      <c r="E2813" s="4"/>
      <c r="F2813" s="4"/>
      <c r="G2813" s="4"/>
      <c r="H2813" s="4"/>
    </row>
    <row r="2814" spans="1:8" x14ac:dyDescent="0.35">
      <c r="A2814" s="4"/>
      <c r="D2814" s="4"/>
      <c r="E2814" s="4"/>
      <c r="F2814" s="4"/>
      <c r="G2814" s="4"/>
      <c r="H2814" s="4"/>
    </row>
    <row r="2815" spans="1:8" x14ac:dyDescent="0.35">
      <c r="A2815" s="4"/>
      <c r="D2815" s="4"/>
      <c r="E2815" s="4"/>
      <c r="F2815" s="4"/>
      <c r="G2815" s="4"/>
      <c r="H2815" s="4"/>
    </row>
    <row r="2816" spans="1:8" x14ac:dyDescent="0.35">
      <c r="A2816" s="4"/>
      <c r="D2816" s="4"/>
      <c r="E2816" s="4"/>
      <c r="F2816" s="4"/>
      <c r="G2816" s="4"/>
      <c r="H2816" s="4"/>
    </row>
    <row r="2817" spans="1:8" x14ac:dyDescent="0.35">
      <c r="A2817" s="4"/>
      <c r="D2817" s="4"/>
      <c r="E2817" s="4"/>
      <c r="F2817" s="4"/>
      <c r="G2817" s="4"/>
      <c r="H2817" s="4"/>
    </row>
    <row r="2818" spans="1:8" x14ac:dyDescent="0.35">
      <c r="A2818" s="4"/>
      <c r="D2818" s="4"/>
      <c r="E2818" s="4"/>
      <c r="F2818" s="4"/>
      <c r="G2818" s="4"/>
      <c r="H2818" s="4"/>
    </row>
    <row r="2819" spans="1:8" x14ac:dyDescent="0.35">
      <c r="A2819" s="4"/>
      <c r="D2819" s="4"/>
      <c r="E2819" s="4"/>
      <c r="F2819" s="4"/>
      <c r="G2819" s="4"/>
      <c r="H2819" s="4"/>
    </row>
    <row r="2820" spans="1:8" x14ac:dyDescent="0.35">
      <c r="A2820" s="4"/>
      <c r="D2820" s="4"/>
      <c r="E2820" s="4"/>
      <c r="F2820" s="4"/>
      <c r="G2820" s="4"/>
      <c r="H2820" s="4"/>
    </row>
    <row r="2821" spans="1:8" x14ac:dyDescent="0.35">
      <c r="A2821" s="4"/>
      <c r="D2821" s="4"/>
      <c r="E2821" s="4"/>
      <c r="F2821" s="4"/>
      <c r="G2821" s="4"/>
      <c r="H2821" s="4"/>
    </row>
    <row r="2822" spans="1:8" x14ac:dyDescent="0.35">
      <c r="A2822" s="4"/>
      <c r="D2822" s="4"/>
      <c r="E2822" s="4"/>
      <c r="F2822" s="4"/>
      <c r="G2822" s="4"/>
      <c r="H2822" s="4"/>
    </row>
    <row r="2823" spans="1:8" x14ac:dyDescent="0.35">
      <c r="A2823" s="4"/>
      <c r="D2823" s="4"/>
      <c r="E2823" s="4"/>
      <c r="F2823" s="4"/>
      <c r="G2823" s="4"/>
      <c r="H2823" s="4"/>
    </row>
    <row r="2824" spans="1:8" x14ac:dyDescent="0.35">
      <c r="A2824" s="4"/>
      <c r="D2824" s="4"/>
      <c r="E2824" s="4"/>
      <c r="F2824" s="4"/>
      <c r="G2824" s="4"/>
      <c r="H2824" s="4"/>
    </row>
    <row r="2825" spans="1:8" x14ac:dyDescent="0.35">
      <c r="A2825" s="4"/>
      <c r="D2825" s="4"/>
      <c r="E2825" s="4"/>
      <c r="F2825" s="4"/>
      <c r="G2825" s="4"/>
      <c r="H2825" s="4"/>
    </row>
    <row r="2826" spans="1:8" x14ac:dyDescent="0.35">
      <c r="A2826" s="4"/>
      <c r="D2826" s="4"/>
      <c r="E2826" s="4"/>
      <c r="F2826" s="4"/>
      <c r="G2826" s="4"/>
      <c r="H2826" s="4"/>
    </row>
    <row r="2827" spans="1:8" x14ac:dyDescent="0.35">
      <c r="A2827" s="4"/>
      <c r="D2827" s="4"/>
      <c r="E2827" s="4"/>
      <c r="F2827" s="4"/>
      <c r="G2827" s="4"/>
      <c r="H2827" s="4"/>
    </row>
    <row r="2828" spans="1:8" x14ac:dyDescent="0.35">
      <c r="A2828" s="4"/>
      <c r="D2828" s="4"/>
      <c r="E2828" s="4"/>
      <c r="F2828" s="4"/>
      <c r="G2828" s="4"/>
      <c r="H2828" s="4"/>
    </row>
    <row r="2829" spans="1:8" x14ac:dyDescent="0.35">
      <c r="A2829" s="4"/>
      <c r="D2829" s="4"/>
      <c r="E2829" s="4"/>
      <c r="F2829" s="4"/>
      <c r="G2829" s="4"/>
      <c r="H2829" s="4"/>
    </row>
    <row r="2830" spans="1:8" x14ac:dyDescent="0.35">
      <c r="A2830" s="4"/>
      <c r="D2830" s="4"/>
      <c r="E2830" s="4"/>
      <c r="F2830" s="4"/>
      <c r="G2830" s="4"/>
      <c r="H2830" s="4"/>
    </row>
    <row r="2831" spans="1:8" x14ac:dyDescent="0.35">
      <c r="A2831" s="4"/>
      <c r="D2831" s="4"/>
      <c r="E2831" s="4"/>
      <c r="F2831" s="4"/>
      <c r="G2831" s="4"/>
      <c r="H2831" s="4"/>
    </row>
    <row r="2832" spans="1:8" x14ac:dyDescent="0.35">
      <c r="A2832" s="4"/>
      <c r="D2832" s="4"/>
      <c r="E2832" s="4"/>
      <c r="F2832" s="4"/>
      <c r="G2832" s="4"/>
      <c r="H2832" s="4"/>
    </row>
    <row r="2833" spans="1:8" x14ac:dyDescent="0.35">
      <c r="A2833" s="4"/>
      <c r="D2833" s="4"/>
      <c r="E2833" s="4"/>
      <c r="F2833" s="4"/>
      <c r="G2833" s="4"/>
      <c r="H2833" s="4"/>
    </row>
    <row r="2834" spans="1:8" x14ac:dyDescent="0.35">
      <c r="A2834" s="4"/>
      <c r="D2834" s="4"/>
      <c r="E2834" s="4"/>
      <c r="F2834" s="4"/>
      <c r="G2834" s="4"/>
      <c r="H2834" s="4"/>
    </row>
    <row r="2835" spans="1:8" x14ac:dyDescent="0.35">
      <c r="A2835" s="4"/>
      <c r="D2835" s="4"/>
      <c r="E2835" s="4"/>
      <c r="F2835" s="4"/>
      <c r="G2835" s="4"/>
      <c r="H2835" s="4"/>
    </row>
    <row r="2836" spans="1:8" x14ac:dyDescent="0.35">
      <c r="A2836" s="4"/>
      <c r="D2836" s="4"/>
      <c r="E2836" s="4"/>
      <c r="F2836" s="4"/>
      <c r="G2836" s="4"/>
      <c r="H2836" s="4"/>
    </row>
    <row r="2837" spans="1:8" x14ac:dyDescent="0.35">
      <c r="A2837" s="4"/>
      <c r="D2837" s="4"/>
      <c r="E2837" s="4"/>
      <c r="F2837" s="4"/>
      <c r="G2837" s="4"/>
      <c r="H2837" s="4"/>
    </row>
    <row r="2838" spans="1:8" x14ac:dyDescent="0.35">
      <c r="A2838" s="4"/>
      <c r="D2838" s="4"/>
      <c r="E2838" s="4"/>
      <c r="F2838" s="4"/>
      <c r="G2838" s="4"/>
      <c r="H2838" s="4"/>
    </row>
    <row r="2839" spans="1:8" x14ac:dyDescent="0.35">
      <c r="A2839" s="4"/>
      <c r="D2839" s="4"/>
      <c r="E2839" s="4"/>
      <c r="F2839" s="4"/>
      <c r="G2839" s="4"/>
      <c r="H2839" s="4"/>
    </row>
    <row r="2840" spans="1:8" x14ac:dyDescent="0.35">
      <c r="A2840" s="4"/>
      <c r="D2840" s="4"/>
      <c r="E2840" s="4"/>
      <c r="F2840" s="4"/>
      <c r="G2840" s="4"/>
      <c r="H2840" s="4"/>
    </row>
    <row r="2841" spans="1:8" x14ac:dyDescent="0.35">
      <c r="A2841" s="4"/>
      <c r="D2841" s="4"/>
      <c r="E2841" s="4"/>
      <c r="F2841" s="4"/>
      <c r="G2841" s="4"/>
      <c r="H2841" s="4"/>
    </row>
    <row r="2842" spans="1:8" x14ac:dyDescent="0.35">
      <c r="A2842" s="4"/>
      <c r="D2842" s="4"/>
      <c r="E2842" s="4"/>
      <c r="F2842" s="4"/>
      <c r="G2842" s="4"/>
      <c r="H2842" s="4"/>
    </row>
    <row r="2843" spans="1:8" x14ac:dyDescent="0.35">
      <c r="A2843" s="4"/>
      <c r="D2843" s="4"/>
      <c r="E2843" s="4"/>
      <c r="F2843" s="4"/>
      <c r="G2843" s="4"/>
      <c r="H2843" s="4"/>
    </row>
    <row r="2844" spans="1:8" x14ac:dyDescent="0.35">
      <c r="A2844" s="4"/>
      <c r="D2844" s="4"/>
      <c r="E2844" s="4"/>
      <c r="F2844" s="4"/>
      <c r="G2844" s="4"/>
      <c r="H2844" s="4"/>
    </row>
    <row r="2845" spans="1:8" x14ac:dyDescent="0.35">
      <c r="A2845" s="4"/>
      <c r="D2845" s="4"/>
      <c r="E2845" s="4"/>
      <c r="F2845" s="4"/>
      <c r="G2845" s="4"/>
      <c r="H2845" s="4"/>
    </row>
    <row r="2846" spans="1:8" x14ac:dyDescent="0.35">
      <c r="A2846" s="4"/>
      <c r="D2846" s="4"/>
      <c r="E2846" s="4"/>
      <c r="F2846" s="4"/>
      <c r="G2846" s="4"/>
      <c r="H2846" s="4"/>
    </row>
    <row r="2847" spans="1:8" x14ac:dyDescent="0.35">
      <c r="A2847" s="4"/>
      <c r="D2847" s="4"/>
      <c r="E2847" s="4"/>
      <c r="F2847" s="4"/>
      <c r="G2847" s="4"/>
      <c r="H2847" s="4"/>
    </row>
    <row r="2848" spans="1:8" x14ac:dyDescent="0.35">
      <c r="A2848" s="4"/>
      <c r="D2848" s="4"/>
      <c r="E2848" s="4"/>
      <c r="F2848" s="4"/>
      <c r="G2848" s="4"/>
      <c r="H2848" s="4"/>
    </row>
    <row r="2849" spans="1:8" x14ac:dyDescent="0.35">
      <c r="A2849" s="4"/>
      <c r="D2849" s="4"/>
      <c r="E2849" s="4"/>
      <c r="F2849" s="4"/>
      <c r="G2849" s="4"/>
      <c r="H2849" s="4"/>
    </row>
    <row r="2850" spans="1:8" x14ac:dyDescent="0.35">
      <c r="A2850" s="4"/>
      <c r="D2850" s="4"/>
      <c r="E2850" s="4"/>
      <c r="F2850" s="4"/>
      <c r="G2850" s="4"/>
      <c r="H2850" s="4"/>
    </row>
    <row r="2851" spans="1:8" x14ac:dyDescent="0.35">
      <c r="A2851" s="4"/>
      <c r="D2851" s="4"/>
      <c r="E2851" s="4"/>
      <c r="F2851" s="4"/>
      <c r="G2851" s="4"/>
      <c r="H2851" s="4"/>
    </row>
    <row r="2852" spans="1:8" x14ac:dyDescent="0.35">
      <c r="A2852" s="4"/>
      <c r="D2852" s="4"/>
      <c r="E2852" s="4"/>
      <c r="F2852" s="4"/>
      <c r="G2852" s="4"/>
      <c r="H2852" s="4"/>
    </row>
    <row r="2853" spans="1:8" x14ac:dyDescent="0.35">
      <c r="A2853" s="4"/>
      <c r="D2853" s="4"/>
      <c r="E2853" s="4"/>
      <c r="F2853" s="4"/>
      <c r="G2853" s="4"/>
      <c r="H2853" s="4"/>
    </row>
    <row r="2854" spans="1:8" x14ac:dyDescent="0.35">
      <c r="A2854" s="4"/>
      <c r="D2854" s="4"/>
      <c r="E2854" s="4"/>
      <c r="F2854" s="4"/>
      <c r="G2854" s="4"/>
      <c r="H2854" s="4"/>
    </row>
    <row r="2855" spans="1:8" x14ac:dyDescent="0.35">
      <c r="A2855" s="4"/>
      <c r="D2855" s="4"/>
      <c r="E2855" s="4"/>
      <c r="F2855" s="4"/>
      <c r="G2855" s="4"/>
      <c r="H2855" s="4"/>
    </row>
    <row r="2856" spans="1:8" x14ac:dyDescent="0.35">
      <c r="A2856" s="4"/>
      <c r="D2856" s="4"/>
      <c r="E2856" s="4"/>
      <c r="F2856" s="4"/>
      <c r="G2856" s="4"/>
      <c r="H2856" s="4"/>
    </row>
    <row r="2857" spans="1:8" x14ac:dyDescent="0.35">
      <c r="A2857" s="4"/>
      <c r="D2857" s="4"/>
      <c r="E2857" s="4"/>
      <c r="F2857" s="4"/>
      <c r="G2857" s="4"/>
      <c r="H2857" s="4"/>
    </row>
    <row r="2858" spans="1:8" x14ac:dyDescent="0.35">
      <c r="A2858" s="4"/>
      <c r="D2858" s="4"/>
      <c r="E2858" s="4"/>
      <c r="F2858" s="4"/>
      <c r="G2858" s="4"/>
      <c r="H2858" s="4"/>
    </row>
    <row r="2859" spans="1:8" x14ac:dyDescent="0.35">
      <c r="A2859" s="4"/>
      <c r="D2859" s="4"/>
      <c r="E2859" s="4"/>
      <c r="F2859" s="4"/>
      <c r="G2859" s="4"/>
      <c r="H2859" s="4"/>
    </row>
    <row r="2860" spans="1:8" x14ac:dyDescent="0.35">
      <c r="A2860" s="4"/>
      <c r="D2860" s="4"/>
      <c r="E2860" s="4"/>
      <c r="F2860" s="4"/>
      <c r="G2860" s="4"/>
      <c r="H2860" s="4"/>
    </row>
    <row r="2861" spans="1:8" x14ac:dyDescent="0.35">
      <c r="A2861" s="4"/>
      <c r="D2861" s="4"/>
      <c r="E2861" s="4"/>
      <c r="F2861" s="4"/>
      <c r="G2861" s="4"/>
      <c r="H2861" s="4"/>
    </row>
    <row r="2862" spans="1:8" x14ac:dyDescent="0.35">
      <c r="A2862" s="4"/>
      <c r="D2862" s="4"/>
      <c r="E2862" s="4"/>
      <c r="F2862" s="4"/>
      <c r="G2862" s="4"/>
      <c r="H2862" s="4"/>
    </row>
    <row r="2863" spans="1:8" x14ac:dyDescent="0.35">
      <c r="A2863" s="4"/>
      <c r="D2863" s="4"/>
      <c r="E2863" s="4"/>
      <c r="F2863" s="4"/>
      <c r="G2863" s="4"/>
      <c r="H2863" s="4"/>
    </row>
    <row r="2864" spans="1:8" x14ac:dyDescent="0.35">
      <c r="A2864" s="4"/>
      <c r="D2864" s="4"/>
      <c r="E2864" s="4"/>
      <c r="F2864" s="4"/>
      <c r="G2864" s="4"/>
      <c r="H2864" s="4"/>
    </row>
    <row r="2865" spans="1:8" x14ac:dyDescent="0.35">
      <c r="A2865" s="4"/>
      <c r="D2865" s="4"/>
      <c r="E2865" s="4"/>
      <c r="F2865" s="4"/>
      <c r="G2865" s="4"/>
      <c r="H2865" s="4"/>
    </row>
    <row r="2866" spans="1:8" x14ac:dyDescent="0.35">
      <c r="A2866" s="4"/>
      <c r="D2866" s="4"/>
      <c r="E2866" s="4"/>
      <c r="F2866" s="4"/>
      <c r="G2866" s="4"/>
      <c r="H2866" s="4"/>
    </row>
    <row r="2867" spans="1:8" x14ac:dyDescent="0.35">
      <c r="A2867" s="4"/>
      <c r="D2867" s="4"/>
      <c r="E2867" s="4"/>
      <c r="F2867" s="4"/>
      <c r="G2867" s="4"/>
      <c r="H2867" s="4"/>
    </row>
    <row r="2868" spans="1:8" x14ac:dyDescent="0.35">
      <c r="A2868" s="4"/>
      <c r="D2868" s="4"/>
      <c r="E2868" s="4"/>
      <c r="F2868" s="4"/>
      <c r="G2868" s="4"/>
      <c r="H2868" s="4"/>
    </row>
    <row r="2869" spans="1:8" x14ac:dyDescent="0.35">
      <c r="A2869" s="4"/>
      <c r="D2869" s="4"/>
      <c r="E2869" s="4"/>
      <c r="F2869" s="4"/>
      <c r="G2869" s="4"/>
      <c r="H2869" s="4"/>
    </row>
    <row r="2870" spans="1:8" x14ac:dyDescent="0.35">
      <c r="A2870" s="4"/>
      <c r="D2870" s="4"/>
      <c r="E2870" s="4"/>
      <c r="F2870" s="4"/>
      <c r="G2870" s="4"/>
      <c r="H2870" s="4"/>
    </row>
    <row r="2871" spans="1:8" x14ac:dyDescent="0.35">
      <c r="A2871" s="4"/>
      <c r="D2871" s="4"/>
      <c r="E2871" s="4"/>
      <c r="F2871" s="4"/>
      <c r="G2871" s="4"/>
      <c r="H2871" s="4"/>
    </row>
    <row r="2872" spans="1:8" x14ac:dyDescent="0.35">
      <c r="A2872" s="4"/>
      <c r="D2872" s="4"/>
      <c r="E2872" s="4"/>
      <c r="F2872" s="4"/>
      <c r="G2872" s="4"/>
      <c r="H2872" s="4"/>
    </row>
    <row r="2873" spans="1:8" x14ac:dyDescent="0.35">
      <c r="A2873" s="4"/>
      <c r="D2873" s="4"/>
      <c r="E2873" s="4"/>
      <c r="F2873" s="4"/>
      <c r="G2873" s="4"/>
      <c r="H2873" s="4"/>
    </row>
    <row r="2874" spans="1:8" x14ac:dyDescent="0.35">
      <c r="A2874" s="4"/>
      <c r="D2874" s="4"/>
      <c r="E2874" s="4"/>
      <c r="F2874" s="4"/>
      <c r="G2874" s="4"/>
      <c r="H2874" s="4"/>
    </row>
    <row r="2875" spans="1:8" x14ac:dyDescent="0.35">
      <c r="A2875" s="4"/>
      <c r="D2875" s="4"/>
      <c r="E2875" s="4"/>
      <c r="F2875" s="4"/>
      <c r="G2875" s="4"/>
      <c r="H2875" s="4"/>
    </row>
    <row r="2876" spans="1:8" x14ac:dyDescent="0.35">
      <c r="A2876" s="4"/>
      <c r="D2876" s="4"/>
      <c r="E2876" s="4"/>
      <c r="F2876" s="4"/>
      <c r="G2876" s="4"/>
      <c r="H2876" s="4"/>
    </row>
    <row r="2877" spans="1:8" x14ac:dyDescent="0.35">
      <c r="A2877" s="4"/>
      <c r="D2877" s="4"/>
      <c r="E2877" s="4"/>
      <c r="F2877" s="4"/>
      <c r="G2877" s="4"/>
      <c r="H2877" s="4"/>
    </row>
    <row r="2878" spans="1:8" x14ac:dyDescent="0.35">
      <c r="A2878" s="4"/>
      <c r="D2878" s="4"/>
      <c r="E2878" s="4"/>
      <c r="F2878" s="4"/>
      <c r="G2878" s="4"/>
      <c r="H2878" s="4"/>
    </row>
    <row r="2879" spans="1:8" x14ac:dyDescent="0.35">
      <c r="A2879" s="4"/>
      <c r="D2879" s="4"/>
      <c r="E2879" s="4"/>
      <c r="F2879" s="4"/>
      <c r="G2879" s="4"/>
      <c r="H2879" s="4"/>
    </row>
    <row r="2880" spans="1:8" x14ac:dyDescent="0.35">
      <c r="A2880" s="4"/>
      <c r="D2880" s="4"/>
      <c r="E2880" s="4"/>
      <c r="F2880" s="4"/>
      <c r="G2880" s="4"/>
      <c r="H2880" s="4"/>
    </row>
    <row r="2881" spans="1:8" x14ac:dyDescent="0.35">
      <c r="A2881" s="4"/>
      <c r="D2881" s="4"/>
      <c r="E2881" s="4"/>
      <c r="F2881" s="4"/>
      <c r="G2881" s="4"/>
      <c r="H2881" s="4"/>
    </row>
    <row r="2882" spans="1:8" x14ac:dyDescent="0.35">
      <c r="A2882" s="4"/>
      <c r="D2882" s="4"/>
      <c r="E2882" s="4"/>
      <c r="F2882" s="4"/>
      <c r="G2882" s="4"/>
      <c r="H2882" s="4"/>
    </row>
    <row r="2883" spans="1:8" x14ac:dyDescent="0.35">
      <c r="A2883" s="4"/>
      <c r="D2883" s="4"/>
      <c r="E2883" s="4"/>
      <c r="F2883" s="4"/>
      <c r="G2883" s="4"/>
      <c r="H2883" s="4"/>
    </row>
    <row r="2884" spans="1:8" x14ac:dyDescent="0.35">
      <c r="A2884" s="4"/>
      <c r="D2884" s="4"/>
      <c r="E2884" s="4"/>
      <c r="F2884" s="4"/>
      <c r="G2884" s="4"/>
      <c r="H2884" s="4"/>
    </row>
    <row r="2885" spans="1:8" x14ac:dyDescent="0.35">
      <c r="A2885" s="4"/>
      <c r="D2885" s="4"/>
      <c r="E2885" s="4"/>
      <c r="F2885" s="4"/>
      <c r="G2885" s="4"/>
      <c r="H2885" s="4"/>
    </row>
    <row r="2886" spans="1:8" x14ac:dyDescent="0.35">
      <c r="A2886" s="4"/>
      <c r="D2886" s="4"/>
      <c r="E2886" s="4"/>
      <c r="F2886" s="4"/>
      <c r="G2886" s="4"/>
      <c r="H2886" s="4"/>
    </row>
    <row r="2887" spans="1:8" x14ac:dyDescent="0.35">
      <c r="A2887" s="4"/>
      <c r="D2887" s="4"/>
      <c r="E2887" s="4"/>
      <c r="F2887" s="4"/>
      <c r="G2887" s="4"/>
      <c r="H2887" s="4"/>
    </row>
    <row r="2888" spans="1:8" x14ac:dyDescent="0.35">
      <c r="A2888" s="4"/>
      <c r="D2888" s="4"/>
      <c r="E2888" s="4"/>
      <c r="F2888" s="4"/>
      <c r="G2888" s="4"/>
      <c r="H2888" s="4"/>
    </row>
    <row r="2889" spans="1:8" x14ac:dyDescent="0.35">
      <c r="A2889" s="4"/>
      <c r="D2889" s="4"/>
      <c r="E2889" s="4"/>
      <c r="F2889" s="4"/>
      <c r="G2889" s="4"/>
      <c r="H2889" s="4"/>
    </row>
    <row r="2890" spans="1:8" x14ac:dyDescent="0.35">
      <c r="A2890" s="4"/>
      <c r="D2890" s="4"/>
      <c r="E2890" s="4"/>
      <c r="F2890" s="4"/>
      <c r="G2890" s="4"/>
      <c r="H2890" s="4"/>
    </row>
    <row r="2891" spans="1:8" x14ac:dyDescent="0.35">
      <c r="A2891" s="4"/>
      <c r="D2891" s="4"/>
      <c r="E2891" s="4"/>
      <c r="F2891" s="4"/>
      <c r="G2891" s="4"/>
      <c r="H2891" s="4"/>
    </row>
    <row r="2892" spans="1:8" x14ac:dyDescent="0.35">
      <c r="A2892" s="4"/>
      <c r="D2892" s="4"/>
      <c r="E2892" s="4"/>
      <c r="F2892" s="4"/>
      <c r="G2892" s="4"/>
      <c r="H2892" s="4"/>
    </row>
    <row r="2893" spans="1:8" x14ac:dyDescent="0.35">
      <c r="A2893" s="4"/>
      <c r="D2893" s="4"/>
      <c r="E2893" s="4"/>
      <c r="F2893" s="4"/>
      <c r="G2893" s="4"/>
      <c r="H2893" s="4"/>
    </row>
    <row r="2894" spans="1:8" x14ac:dyDescent="0.35">
      <c r="A2894" s="4"/>
      <c r="D2894" s="4"/>
      <c r="E2894" s="4"/>
      <c r="F2894" s="4"/>
      <c r="G2894" s="4"/>
      <c r="H2894" s="4"/>
    </row>
    <row r="2895" spans="1:8" x14ac:dyDescent="0.35">
      <c r="A2895" s="4"/>
      <c r="D2895" s="4"/>
      <c r="E2895" s="4"/>
      <c r="F2895" s="4"/>
      <c r="G2895" s="4"/>
      <c r="H2895" s="4"/>
    </row>
    <row r="2896" spans="1:8" x14ac:dyDescent="0.35">
      <c r="A2896" s="4"/>
      <c r="D2896" s="4"/>
      <c r="E2896" s="4"/>
      <c r="F2896" s="4"/>
      <c r="G2896" s="4"/>
      <c r="H2896" s="4"/>
    </row>
    <row r="2897" spans="1:8" x14ac:dyDescent="0.35">
      <c r="A2897" s="4"/>
      <c r="D2897" s="4"/>
      <c r="E2897" s="4"/>
      <c r="F2897" s="4"/>
      <c r="G2897" s="4"/>
      <c r="H2897" s="4"/>
    </row>
    <row r="2898" spans="1:8" x14ac:dyDescent="0.35">
      <c r="A2898" s="4"/>
      <c r="D2898" s="4"/>
      <c r="E2898" s="4"/>
      <c r="F2898" s="4"/>
      <c r="G2898" s="4"/>
      <c r="H2898" s="4"/>
    </row>
    <row r="2899" spans="1:8" x14ac:dyDescent="0.35">
      <c r="A2899" s="4"/>
      <c r="D2899" s="4"/>
      <c r="E2899" s="4"/>
      <c r="F2899" s="4"/>
      <c r="G2899" s="4"/>
      <c r="H2899" s="4"/>
    </row>
    <row r="2900" spans="1:8" x14ac:dyDescent="0.35">
      <c r="A2900" s="4"/>
      <c r="D2900" s="4"/>
      <c r="E2900" s="4"/>
      <c r="F2900" s="4"/>
      <c r="G2900" s="4"/>
      <c r="H2900" s="4"/>
    </row>
    <row r="2901" spans="1:8" x14ac:dyDescent="0.35">
      <c r="A2901" s="4"/>
      <c r="D2901" s="4"/>
      <c r="E2901" s="4"/>
      <c r="F2901" s="4"/>
      <c r="G2901" s="4"/>
      <c r="H2901" s="4"/>
    </row>
    <row r="2902" spans="1:8" x14ac:dyDescent="0.35">
      <c r="A2902" s="4"/>
      <c r="D2902" s="4"/>
      <c r="E2902" s="4"/>
      <c r="F2902" s="4"/>
      <c r="G2902" s="4"/>
      <c r="H2902" s="4"/>
    </row>
    <row r="2903" spans="1:8" x14ac:dyDescent="0.35">
      <c r="A2903" s="4"/>
      <c r="D2903" s="4"/>
      <c r="E2903" s="4"/>
      <c r="F2903" s="4"/>
      <c r="G2903" s="4"/>
      <c r="H2903" s="4"/>
    </row>
    <row r="2904" spans="1:8" x14ac:dyDescent="0.35">
      <c r="A2904" s="4"/>
      <c r="D2904" s="4"/>
      <c r="E2904" s="4"/>
      <c r="F2904" s="4"/>
      <c r="G2904" s="4"/>
      <c r="H2904" s="4"/>
    </row>
    <row r="2905" spans="1:8" x14ac:dyDescent="0.35">
      <c r="A2905" s="4"/>
      <c r="D2905" s="4"/>
      <c r="E2905" s="4"/>
      <c r="F2905" s="4"/>
      <c r="G2905" s="4"/>
      <c r="H2905" s="4"/>
    </row>
    <row r="2906" spans="1:8" x14ac:dyDescent="0.35">
      <c r="A2906" s="4"/>
      <c r="D2906" s="4"/>
      <c r="E2906" s="4"/>
      <c r="F2906" s="4"/>
      <c r="G2906" s="4"/>
      <c r="H2906" s="4"/>
    </row>
    <row r="2907" spans="1:8" x14ac:dyDescent="0.35">
      <c r="A2907" s="4"/>
      <c r="D2907" s="4"/>
      <c r="E2907" s="4"/>
      <c r="F2907" s="4"/>
      <c r="G2907" s="4"/>
      <c r="H2907" s="4"/>
    </row>
    <row r="2908" spans="1:8" x14ac:dyDescent="0.35">
      <c r="A2908" s="4"/>
      <c r="D2908" s="4"/>
      <c r="E2908" s="4"/>
      <c r="F2908" s="4"/>
      <c r="G2908" s="4"/>
      <c r="H2908" s="4"/>
    </row>
    <row r="2909" spans="1:8" x14ac:dyDescent="0.35">
      <c r="A2909" s="4"/>
      <c r="D2909" s="4"/>
      <c r="E2909" s="4"/>
      <c r="F2909" s="4"/>
      <c r="G2909" s="4"/>
      <c r="H2909" s="4"/>
    </row>
    <row r="2910" spans="1:8" x14ac:dyDescent="0.35">
      <c r="A2910" s="4"/>
      <c r="D2910" s="4"/>
      <c r="E2910" s="4"/>
      <c r="F2910" s="4"/>
      <c r="G2910" s="4"/>
      <c r="H2910" s="4"/>
    </row>
    <row r="2911" spans="1:8" x14ac:dyDescent="0.35">
      <c r="A2911" s="4"/>
      <c r="D2911" s="4"/>
      <c r="E2911" s="4"/>
      <c r="F2911" s="4"/>
      <c r="G2911" s="4"/>
      <c r="H2911" s="4"/>
    </row>
    <row r="2912" spans="1:8" x14ac:dyDescent="0.35">
      <c r="A2912" s="4"/>
      <c r="D2912" s="4"/>
      <c r="E2912" s="4"/>
      <c r="F2912" s="4"/>
      <c r="G2912" s="4"/>
      <c r="H2912" s="4"/>
    </row>
    <row r="2913" spans="1:8" x14ac:dyDescent="0.35">
      <c r="A2913" s="4"/>
      <c r="D2913" s="4"/>
      <c r="E2913" s="4"/>
      <c r="F2913" s="4"/>
      <c r="G2913" s="4"/>
      <c r="H2913" s="4"/>
    </row>
    <row r="2914" spans="1:8" x14ac:dyDescent="0.35">
      <c r="A2914" s="4"/>
      <c r="D2914" s="4"/>
      <c r="E2914" s="4"/>
      <c r="F2914" s="4"/>
      <c r="G2914" s="4"/>
      <c r="H2914" s="4"/>
    </row>
    <row r="2915" spans="1:8" x14ac:dyDescent="0.35">
      <c r="A2915" s="4"/>
      <c r="D2915" s="4"/>
      <c r="E2915" s="4"/>
      <c r="F2915" s="4"/>
      <c r="G2915" s="4"/>
      <c r="H2915" s="4"/>
    </row>
    <row r="2916" spans="1:8" x14ac:dyDescent="0.35">
      <c r="A2916" s="4"/>
      <c r="D2916" s="4"/>
      <c r="E2916" s="4"/>
      <c r="F2916" s="4"/>
      <c r="G2916" s="4"/>
      <c r="H2916" s="4"/>
    </row>
    <row r="2917" spans="1:8" x14ac:dyDescent="0.35">
      <c r="A2917" s="4"/>
      <c r="D2917" s="4"/>
      <c r="E2917" s="4"/>
      <c r="F2917" s="4"/>
      <c r="G2917" s="4"/>
      <c r="H2917" s="4"/>
    </row>
    <row r="2918" spans="1:8" x14ac:dyDescent="0.35">
      <c r="A2918" s="4"/>
      <c r="D2918" s="4"/>
      <c r="E2918" s="4"/>
      <c r="F2918" s="4"/>
      <c r="G2918" s="4"/>
      <c r="H2918" s="4"/>
    </row>
    <row r="2919" spans="1:8" x14ac:dyDescent="0.35">
      <c r="A2919" s="4"/>
      <c r="D2919" s="4"/>
      <c r="E2919" s="4"/>
      <c r="F2919" s="4"/>
      <c r="G2919" s="4"/>
      <c r="H2919" s="4"/>
    </row>
    <row r="2920" spans="1:8" x14ac:dyDescent="0.35">
      <c r="A2920" s="4"/>
      <c r="D2920" s="4"/>
      <c r="E2920" s="4"/>
      <c r="F2920" s="4"/>
      <c r="G2920" s="4"/>
      <c r="H2920" s="4"/>
    </row>
    <row r="2921" spans="1:8" x14ac:dyDescent="0.35">
      <c r="A2921" s="4"/>
      <c r="D2921" s="4"/>
      <c r="E2921" s="4"/>
      <c r="F2921" s="4"/>
      <c r="G2921" s="4"/>
      <c r="H2921" s="4"/>
    </row>
    <row r="2922" spans="1:8" x14ac:dyDescent="0.35">
      <c r="A2922" s="4"/>
      <c r="D2922" s="4"/>
      <c r="E2922" s="4"/>
      <c r="F2922" s="4"/>
      <c r="G2922" s="4"/>
      <c r="H2922" s="4"/>
    </row>
    <row r="2923" spans="1:8" x14ac:dyDescent="0.35">
      <c r="A2923" s="4"/>
      <c r="D2923" s="4"/>
      <c r="E2923" s="4"/>
      <c r="F2923" s="4"/>
      <c r="G2923" s="4"/>
      <c r="H2923" s="4"/>
    </row>
    <row r="2924" spans="1:8" x14ac:dyDescent="0.35">
      <c r="A2924" s="4"/>
      <c r="D2924" s="4"/>
      <c r="E2924" s="4"/>
      <c r="F2924" s="4"/>
      <c r="G2924" s="4"/>
      <c r="H2924" s="4"/>
    </row>
    <row r="2925" spans="1:8" x14ac:dyDescent="0.35">
      <c r="A2925" s="4"/>
      <c r="D2925" s="4"/>
      <c r="E2925" s="4"/>
      <c r="F2925" s="4"/>
      <c r="G2925" s="4"/>
      <c r="H2925" s="4"/>
    </row>
    <row r="2926" spans="1:8" x14ac:dyDescent="0.35">
      <c r="A2926" s="4"/>
      <c r="D2926" s="4"/>
      <c r="E2926" s="4"/>
      <c r="F2926" s="4"/>
      <c r="G2926" s="4"/>
      <c r="H2926" s="4"/>
    </row>
    <row r="2927" spans="1:8" x14ac:dyDescent="0.35">
      <c r="A2927" s="4"/>
      <c r="D2927" s="4"/>
      <c r="E2927" s="4"/>
      <c r="F2927" s="4"/>
      <c r="G2927" s="4"/>
      <c r="H2927" s="4"/>
    </row>
    <row r="2928" spans="1:8" x14ac:dyDescent="0.35">
      <c r="A2928" s="4"/>
      <c r="D2928" s="4"/>
      <c r="E2928" s="4"/>
      <c r="F2928" s="4"/>
      <c r="G2928" s="4"/>
      <c r="H2928" s="4"/>
    </row>
    <row r="2929" spans="1:8" x14ac:dyDescent="0.35">
      <c r="A2929" s="4"/>
      <c r="D2929" s="4"/>
      <c r="E2929" s="4"/>
      <c r="F2929" s="4"/>
      <c r="G2929" s="4"/>
      <c r="H2929" s="4"/>
    </row>
    <row r="2930" spans="1:8" x14ac:dyDescent="0.35">
      <c r="A2930" s="4"/>
      <c r="D2930" s="4"/>
      <c r="E2930" s="4"/>
      <c r="F2930" s="4"/>
      <c r="G2930" s="4"/>
      <c r="H2930" s="4"/>
    </row>
    <row r="2931" spans="1:8" x14ac:dyDescent="0.35">
      <c r="A2931" s="4"/>
      <c r="D2931" s="4"/>
      <c r="E2931" s="4"/>
      <c r="F2931" s="4"/>
      <c r="G2931" s="4"/>
      <c r="H2931" s="4"/>
    </row>
    <row r="2932" spans="1:8" x14ac:dyDescent="0.35">
      <c r="A2932" s="4"/>
      <c r="D2932" s="4"/>
      <c r="E2932" s="4"/>
      <c r="F2932" s="4"/>
      <c r="G2932" s="4"/>
      <c r="H2932" s="4"/>
    </row>
    <row r="2933" spans="1:8" x14ac:dyDescent="0.35">
      <c r="A2933" s="4"/>
      <c r="D2933" s="4"/>
      <c r="E2933" s="4"/>
      <c r="F2933" s="4"/>
      <c r="G2933" s="4"/>
      <c r="H2933" s="4"/>
    </row>
    <row r="2934" spans="1:8" x14ac:dyDescent="0.35">
      <c r="A2934" s="4"/>
      <c r="D2934" s="4"/>
      <c r="E2934" s="4"/>
      <c r="F2934" s="4"/>
      <c r="G2934" s="4"/>
      <c r="H2934" s="4"/>
    </row>
    <row r="2935" spans="1:8" x14ac:dyDescent="0.35">
      <c r="A2935" s="4"/>
      <c r="D2935" s="4"/>
      <c r="E2935" s="4"/>
      <c r="F2935" s="4"/>
      <c r="G2935" s="4"/>
      <c r="H2935" s="4"/>
    </row>
    <row r="2936" spans="1:8" x14ac:dyDescent="0.35">
      <c r="A2936" s="4"/>
      <c r="D2936" s="4"/>
      <c r="E2936" s="4"/>
      <c r="F2936" s="4"/>
      <c r="G2936" s="4"/>
      <c r="H2936" s="4"/>
    </row>
    <row r="2937" spans="1:8" x14ac:dyDescent="0.35">
      <c r="A2937" s="4"/>
      <c r="D2937" s="4"/>
      <c r="E2937" s="4"/>
      <c r="F2937" s="4"/>
      <c r="G2937" s="4"/>
      <c r="H2937" s="4"/>
    </row>
    <row r="2938" spans="1:8" x14ac:dyDescent="0.35">
      <c r="A2938" s="4"/>
      <c r="D2938" s="4"/>
      <c r="E2938" s="4"/>
      <c r="F2938" s="4"/>
      <c r="G2938" s="4"/>
      <c r="H2938" s="4"/>
    </row>
    <row r="2939" spans="1:8" x14ac:dyDescent="0.35">
      <c r="A2939" s="4"/>
      <c r="D2939" s="4"/>
      <c r="E2939" s="4"/>
      <c r="F2939" s="4"/>
      <c r="G2939" s="4"/>
      <c r="H2939" s="4"/>
    </row>
    <row r="2940" spans="1:8" x14ac:dyDescent="0.35">
      <c r="A2940" s="4"/>
      <c r="D2940" s="4"/>
      <c r="E2940" s="4"/>
      <c r="F2940" s="4"/>
      <c r="G2940" s="4"/>
      <c r="H2940" s="4"/>
    </row>
    <row r="2941" spans="1:8" x14ac:dyDescent="0.35">
      <c r="A2941" s="4"/>
      <c r="D2941" s="4"/>
      <c r="E2941" s="4"/>
      <c r="F2941" s="4"/>
      <c r="G2941" s="4"/>
      <c r="H2941" s="4"/>
    </row>
    <row r="2942" spans="1:8" x14ac:dyDescent="0.35">
      <c r="A2942" s="4"/>
      <c r="D2942" s="4"/>
      <c r="E2942" s="4"/>
      <c r="F2942" s="4"/>
      <c r="G2942" s="4"/>
      <c r="H2942" s="4"/>
    </row>
    <row r="2943" spans="1:8" x14ac:dyDescent="0.35">
      <c r="A2943" s="4"/>
      <c r="D2943" s="4"/>
      <c r="E2943" s="4"/>
      <c r="F2943" s="4"/>
      <c r="G2943" s="4"/>
      <c r="H2943" s="4"/>
    </row>
    <row r="2944" spans="1:8" x14ac:dyDescent="0.35">
      <c r="A2944" s="4"/>
      <c r="D2944" s="4"/>
      <c r="E2944" s="4"/>
      <c r="F2944" s="4"/>
      <c r="G2944" s="4"/>
      <c r="H2944" s="4"/>
    </row>
    <row r="2945" spans="1:8" x14ac:dyDescent="0.35">
      <c r="A2945" s="4"/>
      <c r="D2945" s="4"/>
      <c r="E2945" s="4"/>
      <c r="F2945" s="4"/>
      <c r="G2945" s="4"/>
      <c r="H2945" s="4"/>
    </row>
    <row r="2946" spans="1:8" x14ac:dyDescent="0.35">
      <c r="A2946" s="4"/>
      <c r="D2946" s="4"/>
      <c r="E2946" s="4"/>
      <c r="F2946" s="4"/>
      <c r="G2946" s="4"/>
      <c r="H2946" s="4"/>
    </row>
    <row r="2947" spans="1:8" x14ac:dyDescent="0.35">
      <c r="A2947" s="4"/>
      <c r="D2947" s="4"/>
      <c r="E2947" s="4"/>
      <c r="F2947" s="4"/>
      <c r="G2947" s="4"/>
      <c r="H2947" s="4"/>
    </row>
    <row r="2948" spans="1:8" x14ac:dyDescent="0.35">
      <c r="A2948" s="4"/>
      <c r="D2948" s="4"/>
      <c r="E2948" s="4"/>
      <c r="F2948" s="4"/>
      <c r="G2948" s="4"/>
      <c r="H2948" s="4"/>
    </row>
    <row r="2949" spans="1:8" x14ac:dyDescent="0.35">
      <c r="A2949" s="4"/>
      <c r="D2949" s="4"/>
      <c r="E2949" s="4"/>
      <c r="F2949" s="4"/>
      <c r="G2949" s="4"/>
      <c r="H2949" s="4"/>
    </row>
    <row r="2950" spans="1:8" x14ac:dyDescent="0.35">
      <c r="A2950" s="4"/>
      <c r="D2950" s="4"/>
      <c r="E2950" s="4"/>
      <c r="F2950" s="4"/>
      <c r="G2950" s="4"/>
      <c r="H2950" s="4"/>
    </row>
    <row r="2951" spans="1:8" x14ac:dyDescent="0.35">
      <c r="A2951" s="4"/>
      <c r="D2951" s="4"/>
      <c r="E2951" s="4"/>
      <c r="F2951" s="4"/>
      <c r="G2951" s="4"/>
      <c r="H2951" s="4"/>
    </row>
    <row r="2952" spans="1:8" x14ac:dyDescent="0.35">
      <c r="A2952" s="4"/>
      <c r="D2952" s="4"/>
      <c r="E2952" s="4"/>
      <c r="F2952" s="4"/>
      <c r="G2952" s="4"/>
      <c r="H2952" s="4"/>
    </row>
    <row r="2953" spans="1:8" x14ac:dyDescent="0.35">
      <c r="A2953" s="4"/>
      <c r="D2953" s="4"/>
      <c r="E2953" s="4"/>
      <c r="F2953" s="4"/>
      <c r="G2953" s="4"/>
      <c r="H2953" s="4"/>
    </row>
    <row r="2954" spans="1:8" x14ac:dyDescent="0.35">
      <c r="A2954" s="4"/>
      <c r="D2954" s="4"/>
      <c r="E2954" s="4"/>
      <c r="F2954" s="4"/>
      <c r="G2954" s="4"/>
      <c r="H2954" s="4"/>
    </row>
    <row r="2955" spans="1:8" x14ac:dyDescent="0.35">
      <c r="A2955" s="4"/>
      <c r="D2955" s="4"/>
      <c r="E2955" s="4"/>
      <c r="F2955" s="4"/>
      <c r="G2955" s="4"/>
      <c r="H2955" s="4"/>
    </row>
    <row r="2956" spans="1:8" x14ac:dyDescent="0.35">
      <c r="A2956" s="4"/>
      <c r="D2956" s="4"/>
      <c r="E2956" s="4"/>
      <c r="F2956" s="4"/>
      <c r="G2956" s="4"/>
      <c r="H2956" s="4"/>
    </row>
    <row r="2957" spans="1:8" x14ac:dyDescent="0.35">
      <c r="A2957" s="4"/>
      <c r="D2957" s="4"/>
      <c r="E2957" s="4"/>
      <c r="F2957" s="4"/>
      <c r="G2957" s="4"/>
      <c r="H2957" s="4"/>
    </row>
    <row r="2958" spans="1:8" x14ac:dyDescent="0.35">
      <c r="A2958" s="4"/>
      <c r="D2958" s="4"/>
      <c r="E2958" s="4"/>
      <c r="F2958" s="4"/>
      <c r="G2958" s="4"/>
      <c r="H2958" s="4"/>
    </row>
    <row r="2959" spans="1:8" x14ac:dyDescent="0.35">
      <c r="A2959" s="4"/>
      <c r="D2959" s="4"/>
      <c r="E2959" s="4"/>
      <c r="F2959" s="4"/>
      <c r="G2959" s="4"/>
      <c r="H2959" s="4"/>
    </row>
    <row r="2960" spans="1:8" x14ac:dyDescent="0.35">
      <c r="A2960" s="4"/>
      <c r="D2960" s="4"/>
      <c r="E2960" s="4"/>
      <c r="F2960" s="4"/>
      <c r="G2960" s="4"/>
      <c r="H2960" s="4"/>
    </row>
    <row r="2961" spans="1:8" x14ac:dyDescent="0.35">
      <c r="A2961" s="4"/>
      <c r="D2961" s="4"/>
      <c r="E2961" s="4"/>
      <c r="F2961" s="4"/>
      <c r="G2961" s="4"/>
      <c r="H2961" s="4"/>
    </row>
    <row r="2962" spans="1:8" x14ac:dyDescent="0.35">
      <c r="A2962" s="4"/>
      <c r="D2962" s="4"/>
      <c r="E2962" s="4"/>
      <c r="F2962" s="4"/>
      <c r="G2962" s="4"/>
      <c r="H2962" s="4"/>
    </row>
    <row r="2963" spans="1:8" x14ac:dyDescent="0.35">
      <c r="A2963" s="4"/>
      <c r="D2963" s="4"/>
      <c r="E2963" s="4"/>
      <c r="F2963" s="4"/>
      <c r="G2963" s="4"/>
      <c r="H2963" s="4"/>
    </row>
    <row r="2964" spans="1:8" x14ac:dyDescent="0.35">
      <c r="A2964" s="4"/>
      <c r="D2964" s="4"/>
      <c r="E2964" s="4"/>
      <c r="F2964" s="4"/>
      <c r="G2964" s="4"/>
      <c r="H2964" s="4"/>
    </row>
    <row r="2965" spans="1:8" x14ac:dyDescent="0.35">
      <c r="A2965" s="4"/>
      <c r="D2965" s="4"/>
      <c r="E2965" s="4"/>
      <c r="F2965" s="4"/>
      <c r="G2965" s="4"/>
      <c r="H2965" s="4"/>
    </row>
    <row r="2966" spans="1:8" x14ac:dyDescent="0.35">
      <c r="A2966" s="4"/>
      <c r="D2966" s="4"/>
      <c r="E2966" s="4"/>
      <c r="F2966" s="4"/>
      <c r="G2966" s="4"/>
      <c r="H2966" s="4"/>
    </row>
    <row r="2967" spans="1:8" x14ac:dyDescent="0.35">
      <c r="A2967" s="4"/>
      <c r="D2967" s="4"/>
      <c r="E2967" s="4"/>
      <c r="F2967" s="4"/>
      <c r="G2967" s="4"/>
      <c r="H2967" s="4"/>
    </row>
    <row r="2968" spans="1:8" x14ac:dyDescent="0.35">
      <c r="A2968" s="4"/>
      <c r="D2968" s="4"/>
      <c r="E2968" s="4"/>
      <c r="F2968" s="4"/>
      <c r="G2968" s="4"/>
      <c r="H2968" s="4"/>
    </row>
    <row r="2969" spans="1:8" x14ac:dyDescent="0.35">
      <c r="A2969" s="4"/>
      <c r="D2969" s="4"/>
      <c r="E2969" s="4"/>
      <c r="F2969" s="4"/>
      <c r="G2969" s="4"/>
      <c r="H2969" s="4"/>
    </row>
    <row r="2970" spans="1:8" x14ac:dyDescent="0.35">
      <c r="A2970" s="4"/>
      <c r="D2970" s="4"/>
      <c r="E2970" s="4"/>
      <c r="F2970" s="4"/>
      <c r="G2970" s="4"/>
      <c r="H2970" s="4"/>
    </row>
    <row r="2971" spans="1:8" x14ac:dyDescent="0.35">
      <c r="A2971" s="4"/>
      <c r="D2971" s="4"/>
      <c r="E2971" s="4"/>
      <c r="F2971" s="4"/>
      <c r="G2971" s="4"/>
      <c r="H2971" s="4"/>
    </row>
    <row r="2972" spans="1:8" x14ac:dyDescent="0.35">
      <c r="A2972" s="4"/>
      <c r="D2972" s="4"/>
      <c r="E2972" s="4"/>
      <c r="F2972" s="4"/>
      <c r="G2972" s="4"/>
      <c r="H2972" s="4"/>
    </row>
    <row r="2973" spans="1:8" x14ac:dyDescent="0.35">
      <c r="A2973" s="4"/>
      <c r="D2973" s="4"/>
      <c r="E2973" s="4"/>
      <c r="F2973" s="4"/>
      <c r="G2973" s="4"/>
      <c r="H2973" s="4"/>
    </row>
    <row r="2974" spans="1:8" x14ac:dyDescent="0.35">
      <c r="A2974" s="4"/>
      <c r="D2974" s="4"/>
      <c r="E2974" s="4"/>
      <c r="F2974" s="4"/>
      <c r="G2974" s="4"/>
      <c r="H2974" s="4"/>
    </row>
    <row r="2975" spans="1:8" x14ac:dyDescent="0.35">
      <c r="A2975" s="4"/>
      <c r="D2975" s="4"/>
      <c r="E2975" s="4"/>
      <c r="F2975" s="4"/>
      <c r="G2975" s="4"/>
      <c r="H2975" s="4"/>
    </row>
    <row r="2976" spans="1:8" x14ac:dyDescent="0.35">
      <c r="A2976" s="4"/>
      <c r="D2976" s="4"/>
      <c r="E2976" s="4"/>
      <c r="F2976" s="4"/>
      <c r="G2976" s="4"/>
      <c r="H2976" s="4"/>
    </row>
    <row r="2977" spans="1:8" x14ac:dyDescent="0.35">
      <c r="A2977" s="4"/>
      <c r="D2977" s="4"/>
      <c r="E2977" s="4"/>
      <c r="F2977" s="4"/>
      <c r="G2977" s="4"/>
      <c r="H2977" s="4"/>
    </row>
    <row r="2978" spans="1:8" x14ac:dyDescent="0.35">
      <c r="A2978" s="4"/>
      <c r="D2978" s="4"/>
      <c r="E2978" s="4"/>
      <c r="F2978" s="4"/>
      <c r="G2978" s="4"/>
      <c r="H2978" s="4"/>
    </row>
    <row r="2979" spans="1:8" x14ac:dyDescent="0.35">
      <c r="A2979" s="4"/>
      <c r="D2979" s="4"/>
      <c r="E2979" s="4"/>
      <c r="F2979" s="4"/>
      <c r="G2979" s="4"/>
      <c r="H2979" s="4"/>
    </row>
    <row r="2980" spans="1:8" x14ac:dyDescent="0.35">
      <c r="A2980" s="4"/>
      <c r="D2980" s="4"/>
      <c r="E2980" s="4"/>
      <c r="F2980" s="4"/>
      <c r="G2980" s="4"/>
      <c r="H2980" s="4"/>
    </row>
    <row r="2981" spans="1:8" x14ac:dyDescent="0.35">
      <c r="A2981" s="4"/>
      <c r="D2981" s="4"/>
      <c r="E2981" s="4"/>
      <c r="F2981" s="4"/>
      <c r="G2981" s="4"/>
      <c r="H2981" s="4"/>
    </row>
    <row r="2982" spans="1:8" x14ac:dyDescent="0.35">
      <c r="A2982" s="4"/>
      <c r="D2982" s="4"/>
      <c r="E2982" s="4"/>
      <c r="F2982" s="4"/>
      <c r="G2982" s="4"/>
      <c r="H2982" s="4"/>
    </row>
    <row r="2983" spans="1:8" x14ac:dyDescent="0.35">
      <c r="A2983" s="4"/>
      <c r="D2983" s="4"/>
      <c r="E2983" s="4"/>
      <c r="F2983" s="4"/>
      <c r="G2983" s="4"/>
      <c r="H2983" s="4"/>
    </row>
    <row r="2984" spans="1:8" x14ac:dyDescent="0.35">
      <c r="A2984" s="4"/>
      <c r="D2984" s="4"/>
      <c r="E2984" s="4"/>
      <c r="F2984" s="4"/>
      <c r="G2984" s="4"/>
      <c r="H2984" s="4"/>
    </row>
    <row r="2985" spans="1:8" x14ac:dyDescent="0.35">
      <c r="A2985" s="4"/>
      <c r="D2985" s="4"/>
      <c r="E2985" s="4"/>
      <c r="F2985" s="4"/>
      <c r="G2985" s="4"/>
      <c r="H2985" s="4"/>
    </row>
    <row r="2986" spans="1:8" x14ac:dyDescent="0.35">
      <c r="A2986" s="4"/>
      <c r="D2986" s="4"/>
      <c r="E2986" s="4"/>
      <c r="F2986" s="4"/>
      <c r="G2986" s="4"/>
      <c r="H2986" s="4"/>
    </row>
    <row r="2987" spans="1:8" x14ac:dyDescent="0.35">
      <c r="A2987" s="4"/>
      <c r="D2987" s="4"/>
      <c r="E2987" s="4"/>
      <c r="F2987" s="4"/>
      <c r="G2987" s="4"/>
      <c r="H2987" s="4"/>
    </row>
    <row r="2988" spans="1:8" x14ac:dyDescent="0.35">
      <c r="A2988" s="4"/>
      <c r="D2988" s="4"/>
      <c r="E2988" s="4"/>
      <c r="F2988" s="4"/>
      <c r="G2988" s="4"/>
      <c r="H2988" s="4"/>
    </row>
    <row r="2989" spans="1:8" x14ac:dyDescent="0.35">
      <c r="A2989" s="4"/>
      <c r="D2989" s="4"/>
      <c r="E2989" s="4"/>
      <c r="F2989" s="4"/>
      <c r="G2989" s="4"/>
      <c r="H2989" s="4"/>
    </row>
    <row r="2990" spans="1:8" x14ac:dyDescent="0.35">
      <c r="A2990" s="4"/>
      <c r="D2990" s="4"/>
      <c r="E2990" s="4"/>
      <c r="F2990" s="4"/>
      <c r="G2990" s="4"/>
      <c r="H2990" s="4"/>
    </row>
    <row r="2991" spans="1:8" x14ac:dyDescent="0.35">
      <c r="A2991" s="4"/>
      <c r="D2991" s="4"/>
      <c r="E2991" s="4"/>
      <c r="F2991" s="4"/>
      <c r="G2991" s="4"/>
      <c r="H2991" s="4"/>
    </row>
    <row r="2992" spans="1:8" x14ac:dyDescent="0.35">
      <c r="A2992" s="4"/>
      <c r="D2992" s="4"/>
      <c r="E2992" s="4"/>
      <c r="F2992" s="4"/>
      <c r="G2992" s="4"/>
      <c r="H2992" s="4"/>
    </row>
    <row r="2993" spans="1:8" x14ac:dyDescent="0.35">
      <c r="A2993" s="4"/>
      <c r="D2993" s="4"/>
      <c r="E2993" s="4"/>
      <c r="F2993" s="4"/>
      <c r="G2993" s="4"/>
      <c r="H2993" s="4"/>
    </row>
    <row r="2994" spans="1:8" x14ac:dyDescent="0.35">
      <c r="A2994" s="4"/>
      <c r="D2994" s="4"/>
      <c r="E2994" s="4"/>
      <c r="F2994" s="4"/>
      <c r="G2994" s="4"/>
      <c r="H2994" s="4"/>
    </row>
    <row r="2995" spans="1:8" x14ac:dyDescent="0.35">
      <c r="A2995" s="4"/>
      <c r="D2995" s="4"/>
      <c r="E2995" s="4"/>
      <c r="F2995" s="4"/>
      <c r="G2995" s="4"/>
      <c r="H2995" s="4"/>
    </row>
    <row r="2996" spans="1:8" x14ac:dyDescent="0.35">
      <c r="A2996" s="4"/>
      <c r="D2996" s="4"/>
      <c r="E2996" s="4"/>
      <c r="F2996" s="4"/>
      <c r="G2996" s="4"/>
      <c r="H2996" s="4"/>
    </row>
    <row r="2997" spans="1:8" x14ac:dyDescent="0.35">
      <c r="A2997" s="4"/>
      <c r="D2997" s="4"/>
      <c r="E2997" s="4"/>
      <c r="F2997" s="4"/>
      <c r="G2997" s="4"/>
      <c r="H2997" s="4"/>
    </row>
    <row r="2998" spans="1:8" x14ac:dyDescent="0.35">
      <c r="A2998" s="4"/>
      <c r="D2998" s="4"/>
      <c r="E2998" s="4"/>
      <c r="F2998" s="4"/>
      <c r="G2998" s="4"/>
      <c r="H2998" s="4"/>
    </row>
    <row r="2999" spans="1:8" x14ac:dyDescent="0.35">
      <c r="A2999" s="4"/>
      <c r="D2999" s="4"/>
      <c r="E2999" s="4"/>
      <c r="F2999" s="4"/>
      <c r="G2999" s="4"/>
      <c r="H2999" s="4"/>
    </row>
    <row r="3000" spans="1:8" x14ac:dyDescent="0.35">
      <c r="A3000" s="4"/>
      <c r="D3000" s="4"/>
      <c r="E3000" s="4"/>
      <c r="F3000" s="4"/>
      <c r="G3000" s="4"/>
      <c r="H3000" s="4"/>
    </row>
    <row r="3001" spans="1:8" x14ac:dyDescent="0.35">
      <c r="A3001" s="4"/>
      <c r="D3001" s="4"/>
      <c r="E3001" s="4"/>
      <c r="F3001" s="4"/>
      <c r="G3001" s="4"/>
      <c r="H3001" s="4"/>
    </row>
    <row r="3002" spans="1:8" x14ac:dyDescent="0.35">
      <c r="A3002" s="4"/>
      <c r="D3002" s="4"/>
      <c r="E3002" s="4"/>
      <c r="F3002" s="4"/>
      <c r="G3002" s="4"/>
      <c r="H3002" s="4"/>
    </row>
    <row r="3003" spans="1:8" x14ac:dyDescent="0.35">
      <c r="A3003" s="4"/>
      <c r="D3003" s="4"/>
      <c r="E3003" s="4"/>
      <c r="F3003" s="4"/>
      <c r="G3003" s="4"/>
      <c r="H3003" s="4"/>
    </row>
    <row r="3004" spans="1:8" x14ac:dyDescent="0.35">
      <c r="A3004" s="4"/>
      <c r="D3004" s="4"/>
      <c r="E3004" s="4"/>
      <c r="F3004" s="4"/>
      <c r="G3004" s="4"/>
      <c r="H3004" s="4"/>
    </row>
    <row r="3005" spans="1:8" x14ac:dyDescent="0.35">
      <c r="A3005" s="4"/>
      <c r="D3005" s="4"/>
      <c r="E3005" s="4"/>
      <c r="F3005" s="4"/>
      <c r="G3005" s="4"/>
      <c r="H3005" s="4"/>
    </row>
    <row r="3006" spans="1:8" x14ac:dyDescent="0.35">
      <c r="A3006" s="4"/>
      <c r="D3006" s="4"/>
      <c r="E3006" s="4"/>
      <c r="F3006" s="4"/>
      <c r="G3006" s="4"/>
      <c r="H3006" s="4"/>
    </row>
    <row r="3007" spans="1:8" x14ac:dyDescent="0.35">
      <c r="A3007" s="4"/>
      <c r="D3007" s="4"/>
      <c r="E3007" s="4"/>
      <c r="F3007" s="4"/>
      <c r="G3007" s="4"/>
      <c r="H3007" s="4"/>
    </row>
    <row r="3008" spans="1:8" x14ac:dyDescent="0.35">
      <c r="A3008" s="4"/>
      <c r="D3008" s="4"/>
      <c r="E3008" s="4"/>
      <c r="F3008" s="4"/>
      <c r="G3008" s="4"/>
      <c r="H3008" s="4"/>
    </row>
    <row r="3009" spans="1:8" x14ac:dyDescent="0.35">
      <c r="A3009" s="4"/>
      <c r="D3009" s="4"/>
      <c r="E3009" s="4"/>
      <c r="F3009" s="4"/>
      <c r="G3009" s="4"/>
      <c r="H3009" s="4"/>
    </row>
    <row r="3010" spans="1:8" x14ac:dyDescent="0.35">
      <c r="A3010" s="4"/>
      <c r="D3010" s="4"/>
      <c r="E3010" s="4"/>
      <c r="F3010" s="4"/>
      <c r="G3010" s="4"/>
      <c r="H3010" s="4"/>
    </row>
    <row r="3011" spans="1:8" x14ac:dyDescent="0.35">
      <c r="A3011" s="4"/>
      <c r="D3011" s="4"/>
      <c r="E3011" s="4"/>
      <c r="F3011" s="4"/>
      <c r="G3011" s="4"/>
      <c r="H3011" s="4"/>
    </row>
    <row r="3012" spans="1:8" x14ac:dyDescent="0.35">
      <c r="A3012" s="4"/>
      <c r="D3012" s="4"/>
      <c r="E3012" s="4"/>
      <c r="F3012" s="4"/>
      <c r="G3012" s="4"/>
      <c r="H3012" s="4"/>
    </row>
    <row r="3013" spans="1:8" x14ac:dyDescent="0.35">
      <c r="A3013" s="4"/>
      <c r="D3013" s="4"/>
      <c r="E3013" s="4"/>
      <c r="F3013" s="4"/>
      <c r="G3013" s="4"/>
      <c r="H3013" s="4"/>
    </row>
    <row r="3014" spans="1:8" x14ac:dyDescent="0.35">
      <c r="A3014" s="4"/>
      <c r="D3014" s="4"/>
      <c r="E3014" s="4"/>
      <c r="F3014" s="4"/>
      <c r="G3014" s="4"/>
      <c r="H3014" s="4"/>
    </row>
    <row r="3015" spans="1:8" x14ac:dyDescent="0.35">
      <c r="A3015" s="4"/>
      <c r="D3015" s="4"/>
      <c r="E3015" s="4"/>
      <c r="F3015" s="4"/>
      <c r="G3015" s="4"/>
      <c r="H3015" s="4"/>
    </row>
    <row r="3016" spans="1:8" x14ac:dyDescent="0.35">
      <c r="A3016" s="4"/>
      <c r="D3016" s="4"/>
      <c r="E3016" s="4"/>
      <c r="F3016" s="4"/>
      <c r="G3016" s="4"/>
      <c r="H3016" s="4"/>
    </row>
    <row r="3017" spans="1:8" x14ac:dyDescent="0.35">
      <c r="A3017" s="4"/>
      <c r="D3017" s="4"/>
      <c r="E3017" s="4"/>
      <c r="F3017" s="4"/>
      <c r="G3017" s="4"/>
      <c r="H3017" s="4"/>
    </row>
    <row r="3018" spans="1:8" x14ac:dyDescent="0.35">
      <c r="A3018" s="4"/>
      <c r="D3018" s="4"/>
      <c r="E3018" s="4"/>
      <c r="F3018" s="4"/>
      <c r="G3018" s="4"/>
      <c r="H3018" s="4"/>
    </row>
    <row r="3019" spans="1:8" x14ac:dyDescent="0.35">
      <c r="A3019" s="4"/>
      <c r="D3019" s="4"/>
      <c r="E3019" s="4"/>
      <c r="F3019" s="4"/>
      <c r="G3019" s="4"/>
      <c r="H3019" s="4"/>
    </row>
    <row r="3020" spans="1:8" x14ac:dyDescent="0.35">
      <c r="A3020" s="4"/>
      <c r="D3020" s="4"/>
      <c r="E3020" s="4"/>
      <c r="F3020" s="4"/>
      <c r="G3020" s="4"/>
      <c r="H3020" s="4"/>
    </row>
    <row r="3021" spans="1:8" x14ac:dyDescent="0.35">
      <c r="A3021" s="4"/>
      <c r="D3021" s="4"/>
      <c r="E3021" s="4"/>
      <c r="F3021" s="4"/>
      <c r="G3021" s="4"/>
      <c r="H3021" s="4"/>
    </row>
    <row r="3022" spans="1:8" x14ac:dyDescent="0.35">
      <c r="A3022" s="4"/>
      <c r="D3022" s="4"/>
      <c r="E3022" s="4"/>
      <c r="F3022" s="4"/>
      <c r="G3022" s="4"/>
      <c r="H3022" s="4"/>
    </row>
    <row r="3023" spans="1:8" x14ac:dyDescent="0.35">
      <c r="A3023" s="4"/>
      <c r="D3023" s="4"/>
      <c r="E3023" s="4"/>
      <c r="F3023" s="4"/>
      <c r="G3023" s="4"/>
      <c r="H3023" s="4"/>
    </row>
    <row r="3024" spans="1:8" x14ac:dyDescent="0.35">
      <c r="A3024" s="4"/>
      <c r="D3024" s="4"/>
      <c r="E3024" s="4"/>
      <c r="F3024" s="4"/>
      <c r="G3024" s="4"/>
      <c r="H3024" s="4"/>
    </row>
    <row r="3025" spans="1:8" x14ac:dyDescent="0.35">
      <c r="A3025" s="4"/>
      <c r="D3025" s="4"/>
      <c r="E3025" s="4"/>
      <c r="F3025" s="4"/>
      <c r="G3025" s="4"/>
      <c r="H3025" s="4"/>
    </row>
    <row r="3026" spans="1:8" x14ac:dyDescent="0.35">
      <c r="A3026" s="4"/>
      <c r="D3026" s="4"/>
      <c r="E3026" s="4"/>
      <c r="F3026" s="4"/>
      <c r="G3026" s="4"/>
      <c r="H3026" s="4"/>
    </row>
    <row r="3027" spans="1:8" x14ac:dyDescent="0.35">
      <c r="A3027" s="4"/>
      <c r="D3027" s="4"/>
      <c r="E3027" s="4"/>
      <c r="F3027" s="4"/>
      <c r="G3027" s="4"/>
      <c r="H3027" s="4"/>
    </row>
    <row r="3028" spans="1:8" x14ac:dyDescent="0.35">
      <c r="A3028" s="4"/>
      <c r="D3028" s="4"/>
      <c r="E3028" s="4"/>
      <c r="F3028" s="4"/>
      <c r="G3028" s="4"/>
      <c r="H3028" s="4"/>
    </row>
    <row r="3029" spans="1:8" x14ac:dyDescent="0.35">
      <c r="A3029" s="4"/>
      <c r="D3029" s="4"/>
      <c r="E3029" s="4"/>
      <c r="F3029" s="4"/>
      <c r="G3029" s="4"/>
      <c r="H3029" s="4"/>
    </row>
    <row r="3030" spans="1:8" x14ac:dyDescent="0.35">
      <c r="A3030" s="4"/>
      <c r="D3030" s="4"/>
      <c r="E3030" s="4"/>
      <c r="F3030" s="4"/>
      <c r="G3030" s="4"/>
      <c r="H3030" s="4"/>
    </row>
    <row r="3031" spans="1:8" x14ac:dyDescent="0.35">
      <c r="A3031" s="4"/>
      <c r="D3031" s="4"/>
      <c r="E3031" s="4"/>
      <c r="F3031" s="4"/>
      <c r="G3031" s="4"/>
      <c r="H3031" s="4"/>
    </row>
    <row r="3032" spans="1:8" x14ac:dyDescent="0.35">
      <c r="A3032" s="4"/>
      <c r="D3032" s="4"/>
      <c r="E3032" s="4"/>
      <c r="F3032" s="4"/>
      <c r="G3032" s="4"/>
      <c r="H3032" s="4"/>
    </row>
    <row r="3033" spans="1:8" x14ac:dyDescent="0.35">
      <c r="A3033" s="4"/>
      <c r="D3033" s="4"/>
      <c r="E3033" s="4"/>
      <c r="F3033" s="4"/>
      <c r="G3033" s="4"/>
      <c r="H3033" s="4"/>
    </row>
    <row r="3034" spans="1:8" x14ac:dyDescent="0.35">
      <c r="A3034" s="4"/>
      <c r="D3034" s="4"/>
      <c r="E3034" s="4"/>
      <c r="F3034" s="4"/>
      <c r="G3034" s="4"/>
      <c r="H3034" s="4"/>
    </row>
    <row r="3035" spans="1:8" x14ac:dyDescent="0.35">
      <c r="A3035" s="4"/>
      <c r="D3035" s="4"/>
      <c r="E3035" s="4"/>
      <c r="F3035" s="4"/>
      <c r="G3035" s="4"/>
      <c r="H3035" s="4"/>
    </row>
    <row r="3036" spans="1:8" x14ac:dyDescent="0.35">
      <c r="A3036" s="4"/>
      <c r="D3036" s="4"/>
      <c r="E3036" s="4"/>
      <c r="F3036" s="4"/>
      <c r="G3036" s="4"/>
      <c r="H3036" s="4"/>
    </row>
    <row r="3037" spans="1:8" x14ac:dyDescent="0.35">
      <c r="A3037" s="4"/>
      <c r="D3037" s="4"/>
      <c r="E3037" s="4"/>
      <c r="F3037" s="4"/>
      <c r="G3037" s="4"/>
      <c r="H3037" s="4"/>
    </row>
    <row r="3038" spans="1:8" x14ac:dyDescent="0.35">
      <c r="A3038" s="4"/>
      <c r="D3038" s="4"/>
      <c r="E3038" s="4"/>
      <c r="F3038" s="4"/>
      <c r="G3038" s="4"/>
      <c r="H3038" s="4"/>
    </row>
    <row r="3039" spans="1:8" x14ac:dyDescent="0.35">
      <c r="A3039" s="4"/>
      <c r="D3039" s="4"/>
      <c r="E3039" s="4"/>
      <c r="F3039" s="4"/>
      <c r="G3039" s="4"/>
      <c r="H3039" s="4"/>
    </row>
    <row r="3040" spans="1:8" x14ac:dyDescent="0.35">
      <c r="A3040" s="4"/>
      <c r="D3040" s="4"/>
      <c r="E3040" s="4"/>
      <c r="F3040" s="4"/>
      <c r="G3040" s="4"/>
      <c r="H3040" s="4"/>
    </row>
    <row r="3041" spans="1:8" x14ac:dyDescent="0.35">
      <c r="A3041" s="4"/>
      <c r="D3041" s="4"/>
      <c r="E3041" s="4"/>
      <c r="F3041" s="4"/>
      <c r="G3041" s="4"/>
      <c r="H3041" s="4"/>
    </row>
    <row r="3042" spans="1:8" x14ac:dyDescent="0.35">
      <c r="A3042" s="4"/>
      <c r="D3042" s="4"/>
      <c r="E3042" s="4"/>
      <c r="F3042" s="4"/>
      <c r="G3042" s="4"/>
      <c r="H3042" s="4"/>
    </row>
    <row r="3043" spans="1:8" x14ac:dyDescent="0.35">
      <c r="A3043" s="4"/>
      <c r="D3043" s="4"/>
      <c r="E3043" s="4"/>
      <c r="F3043" s="4"/>
      <c r="G3043" s="4"/>
      <c r="H3043" s="4"/>
    </row>
    <row r="3044" spans="1:8" x14ac:dyDescent="0.35">
      <c r="A3044" s="4"/>
      <c r="D3044" s="4"/>
      <c r="E3044" s="4"/>
      <c r="F3044" s="4"/>
      <c r="G3044" s="4"/>
      <c r="H3044" s="4"/>
    </row>
    <row r="3045" spans="1:8" x14ac:dyDescent="0.35">
      <c r="A3045" s="4"/>
      <c r="D3045" s="4"/>
      <c r="E3045" s="4"/>
      <c r="F3045" s="4"/>
      <c r="G3045" s="4"/>
      <c r="H3045" s="4"/>
    </row>
    <row r="3046" spans="1:8" x14ac:dyDescent="0.35">
      <c r="A3046" s="4"/>
      <c r="D3046" s="4"/>
      <c r="E3046" s="4"/>
      <c r="F3046" s="4"/>
      <c r="G3046" s="4"/>
      <c r="H3046" s="4"/>
    </row>
    <row r="3047" spans="1:8" x14ac:dyDescent="0.35">
      <c r="A3047" s="4"/>
      <c r="D3047" s="4"/>
      <c r="E3047" s="4"/>
      <c r="F3047" s="4"/>
      <c r="G3047" s="4"/>
      <c r="H3047" s="4"/>
    </row>
    <row r="3048" spans="1:8" x14ac:dyDescent="0.35">
      <c r="A3048" s="4"/>
      <c r="D3048" s="4"/>
      <c r="E3048" s="4"/>
      <c r="F3048" s="4"/>
      <c r="G3048" s="4"/>
      <c r="H3048" s="4"/>
    </row>
    <row r="3049" spans="1:8" x14ac:dyDescent="0.35">
      <c r="A3049" s="4"/>
      <c r="D3049" s="4"/>
      <c r="E3049" s="4"/>
      <c r="F3049" s="4"/>
      <c r="G3049" s="4"/>
      <c r="H3049" s="4"/>
    </row>
    <row r="3050" spans="1:8" x14ac:dyDescent="0.35">
      <c r="A3050" s="4"/>
      <c r="D3050" s="4"/>
      <c r="E3050" s="4"/>
      <c r="F3050" s="4"/>
      <c r="G3050" s="4"/>
      <c r="H3050" s="4"/>
    </row>
    <row r="3051" spans="1:8" x14ac:dyDescent="0.35">
      <c r="A3051" s="4"/>
      <c r="D3051" s="4"/>
      <c r="E3051" s="4"/>
      <c r="F3051" s="4"/>
      <c r="G3051" s="4"/>
      <c r="H3051" s="4"/>
    </row>
    <row r="3052" spans="1:8" x14ac:dyDescent="0.35">
      <c r="A3052" s="4"/>
      <c r="D3052" s="4"/>
      <c r="E3052" s="4"/>
      <c r="F3052" s="4"/>
      <c r="G3052" s="4"/>
      <c r="H3052" s="4"/>
    </row>
    <row r="3053" spans="1:8" x14ac:dyDescent="0.35">
      <c r="A3053" s="4"/>
      <c r="D3053" s="4"/>
      <c r="E3053" s="4"/>
      <c r="F3053" s="4"/>
      <c r="G3053" s="4"/>
      <c r="H3053" s="4"/>
    </row>
    <row r="3054" spans="1:8" x14ac:dyDescent="0.35">
      <c r="A3054" s="4"/>
      <c r="D3054" s="4"/>
      <c r="E3054" s="4"/>
      <c r="F3054" s="4"/>
      <c r="G3054" s="4"/>
      <c r="H3054" s="4"/>
    </row>
    <row r="3055" spans="1:8" x14ac:dyDescent="0.35">
      <c r="A3055" s="4"/>
      <c r="D3055" s="4"/>
      <c r="E3055" s="4"/>
      <c r="F3055" s="4"/>
      <c r="G3055" s="4"/>
      <c r="H3055" s="4"/>
    </row>
    <row r="3056" spans="1:8" x14ac:dyDescent="0.35">
      <c r="A3056" s="4"/>
      <c r="D3056" s="4"/>
      <c r="E3056" s="4"/>
      <c r="F3056" s="4"/>
      <c r="G3056" s="4"/>
      <c r="H3056" s="4"/>
    </row>
    <row r="3057" spans="1:8" x14ac:dyDescent="0.35">
      <c r="A3057" s="4"/>
      <c r="D3057" s="4"/>
      <c r="E3057" s="4"/>
      <c r="F3057" s="4"/>
      <c r="G3057" s="4"/>
      <c r="H3057" s="4"/>
    </row>
    <row r="3058" spans="1:8" x14ac:dyDescent="0.35">
      <c r="A3058" s="4"/>
      <c r="D3058" s="4"/>
      <c r="E3058" s="4"/>
      <c r="F3058" s="4"/>
      <c r="G3058" s="4"/>
      <c r="H3058" s="4"/>
    </row>
    <row r="3059" spans="1:8" x14ac:dyDescent="0.35">
      <c r="A3059" s="4"/>
      <c r="D3059" s="4"/>
      <c r="E3059" s="4"/>
      <c r="F3059" s="4"/>
      <c r="G3059" s="4"/>
      <c r="H3059" s="4"/>
    </row>
    <row r="3060" spans="1:8" x14ac:dyDescent="0.35">
      <c r="A3060" s="4"/>
      <c r="D3060" s="4"/>
      <c r="E3060" s="4"/>
      <c r="F3060" s="4"/>
      <c r="G3060" s="4"/>
      <c r="H3060" s="4"/>
    </row>
    <row r="3061" spans="1:8" x14ac:dyDescent="0.35">
      <c r="A3061" s="4"/>
      <c r="D3061" s="4"/>
      <c r="E3061" s="4"/>
      <c r="F3061" s="4"/>
      <c r="G3061" s="4"/>
      <c r="H3061" s="4"/>
    </row>
    <row r="3062" spans="1:8" x14ac:dyDescent="0.35">
      <c r="A3062" s="4"/>
      <c r="D3062" s="4"/>
      <c r="E3062" s="4"/>
      <c r="F3062" s="4"/>
      <c r="G3062" s="4"/>
      <c r="H3062" s="4"/>
    </row>
    <row r="3063" spans="1:8" x14ac:dyDescent="0.35">
      <c r="A3063" s="4"/>
      <c r="D3063" s="4"/>
      <c r="E3063" s="4"/>
      <c r="F3063" s="4"/>
      <c r="G3063" s="4"/>
      <c r="H3063" s="4"/>
    </row>
    <row r="3064" spans="1:8" x14ac:dyDescent="0.35">
      <c r="A3064" s="4"/>
      <c r="D3064" s="4"/>
      <c r="E3064" s="4"/>
      <c r="F3064" s="4"/>
      <c r="G3064" s="4"/>
      <c r="H3064" s="4"/>
    </row>
    <row r="3065" spans="1:8" x14ac:dyDescent="0.35">
      <c r="A3065" s="4"/>
      <c r="D3065" s="4"/>
      <c r="E3065" s="4"/>
      <c r="F3065" s="4"/>
      <c r="G3065" s="4"/>
      <c r="H3065" s="4"/>
    </row>
    <row r="3066" spans="1:8" x14ac:dyDescent="0.35">
      <c r="A3066" s="4"/>
      <c r="D3066" s="4"/>
      <c r="E3066" s="4"/>
      <c r="F3066" s="4"/>
      <c r="G3066" s="4"/>
      <c r="H3066" s="4"/>
    </row>
    <row r="3067" spans="1:8" x14ac:dyDescent="0.35">
      <c r="A3067" s="4"/>
      <c r="D3067" s="4"/>
      <c r="E3067" s="4"/>
      <c r="F3067" s="4"/>
      <c r="G3067" s="4"/>
      <c r="H3067" s="4"/>
    </row>
    <row r="3068" spans="1:8" x14ac:dyDescent="0.35">
      <c r="A3068" s="4"/>
      <c r="D3068" s="4"/>
      <c r="E3068" s="4"/>
      <c r="F3068" s="4"/>
      <c r="G3068" s="4"/>
      <c r="H3068" s="4"/>
    </row>
    <row r="3069" spans="1:8" x14ac:dyDescent="0.35">
      <c r="A3069" s="4"/>
      <c r="D3069" s="4"/>
      <c r="E3069" s="4"/>
      <c r="F3069" s="4"/>
      <c r="G3069" s="4"/>
      <c r="H3069" s="4"/>
    </row>
    <row r="3070" spans="1:8" x14ac:dyDescent="0.35">
      <c r="A3070" s="4"/>
      <c r="D3070" s="4"/>
      <c r="E3070" s="4"/>
      <c r="F3070" s="4"/>
      <c r="G3070" s="4"/>
      <c r="H3070" s="4"/>
    </row>
    <row r="3071" spans="1:8" x14ac:dyDescent="0.35">
      <c r="A3071" s="4"/>
      <c r="D3071" s="4"/>
      <c r="E3071" s="4"/>
      <c r="F3071" s="4"/>
      <c r="G3071" s="4"/>
      <c r="H3071" s="4"/>
    </row>
    <row r="3072" spans="1:8" x14ac:dyDescent="0.35">
      <c r="A3072" s="4"/>
      <c r="D3072" s="4"/>
      <c r="E3072" s="4"/>
      <c r="F3072" s="4"/>
      <c r="G3072" s="4"/>
      <c r="H3072" s="4"/>
    </row>
    <row r="3073" spans="1:8" x14ac:dyDescent="0.35">
      <c r="A3073" s="4"/>
      <c r="D3073" s="4"/>
      <c r="E3073" s="4"/>
      <c r="F3073" s="4"/>
      <c r="G3073" s="4"/>
      <c r="H3073" s="4"/>
    </row>
    <row r="3074" spans="1:8" x14ac:dyDescent="0.35">
      <c r="A3074" s="4"/>
      <c r="D3074" s="4"/>
      <c r="E3074" s="4"/>
      <c r="F3074" s="4"/>
      <c r="G3074" s="4"/>
      <c r="H3074" s="4"/>
    </row>
    <row r="3075" spans="1:8" x14ac:dyDescent="0.35">
      <c r="A3075" s="4"/>
      <c r="D3075" s="4"/>
      <c r="E3075" s="4"/>
      <c r="F3075" s="4"/>
      <c r="G3075" s="4"/>
      <c r="H3075" s="4"/>
    </row>
    <row r="3076" spans="1:8" x14ac:dyDescent="0.35">
      <c r="A3076" s="4"/>
      <c r="D3076" s="4"/>
      <c r="E3076" s="4"/>
      <c r="F3076" s="4"/>
      <c r="G3076" s="4"/>
      <c r="H3076" s="4"/>
    </row>
    <row r="3077" spans="1:8" x14ac:dyDescent="0.35">
      <c r="A3077" s="4"/>
      <c r="D3077" s="4"/>
      <c r="E3077" s="4"/>
      <c r="F3077" s="4"/>
      <c r="G3077" s="4"/>
      <c r="H3077" s="4"/>
    </row>
    <row r="3078" spans="1:8" x14ac:dyDescent="0.35">
      <c r="A3078" s="4"/>
      <c r="D3078" s="4"/>
      <c r="E3078" s="4"/>
      <c r="F3078" s="4"/>
      <c r="G3078" s="4"/>
      <c r="H3078" s="4"/>
    </row>
    <row r="3079" spans="1:8" x14ac:dyDescent="0.35">
      <c r="A3079" s="4"/>
      <c r="D3079" s="4"/>
      <c r="E3079" s="4"/>
      <c r="F3079" s="4"/>
      <c r="G3079" s="4"/>
      <c r="H3079" s="4"/>
    </row>
    <row r="3080" spans="1:8" x14ac:dyDescent="0.35">
      <c r="A3080" s="4"/>
      <c r="D3080" s="4"/>
      <c r="E3080" s="4"/>
      <c r="F3080" s="4"/>
      <c r="G3080" s="4"/>
      <c r="H3080" s="4"/>
    </row>
    <row r="3081" spans="1:8" x14ac:dyDescent="0.35">
      <c r="A3081" s="4"/>
      <c r="D3081" s="4"/>
      <c r="E3081" s="4"/>
      <c r="F3081" s="4"/>
      <c r="G3081" s="4"/>
      <c r="H3081" s="4"/>
    </row>
    <row r="3082" spans="1:8" x14ac:dyDescent="0.35">
      <c r="A3082" s="4"/>
      <c r="D3082" s="4"/>
      <c r="E3082" s="4"/>
      <c r="F3082" s="4"/>
      <c r="G3082" s="4"/>
      <c r="H3082" s="4"/>
    </row>
    <row r="3083" spans="1:8" x14ac:dyDescent="0.35">
      <c r="A3083" s="4"/>
      <c r="D3083" s="4"/>
      <c r="E3083" s="4"/>
      <c r="F3083" s="4"/>
      <c r="G3083" s="4"/>
      <c r="H3083" s="4"/>
    </row>
    <row r="3084" spans="1:8" x14ac:dyDescent="0.35">
      <c r="A3084" s="4"/>
      <c r="D3084" s="4"/>
      <c r="E3084" s="4"/>
      <c r="F3084" s="4"/>
      <c r="G3084" s="4"/>
      <c r="H3084" s="4"/>
    </row>
    <row r="3085" spans="1:8" x14ac:dyDescent="0.35">
      <c r="A3085" s="4"/>
      <c r="D3085" s="4"/>
      <c r="E3085" s="4"/>
      <c r="F3085" s="4"/>
      <c r="G3085" s="4"/>
      <c r="H3085" s="4"/>
    </row>
    <row r="3086" spans="1:8" x14ac:dyDescent="0.35">
      <c r="A3086" s="4"/>
      <c r="D3086" s="4"/>
      <c r="E3086" s="4"/>
      <c r="F3086" s="4"/>
      <c r="G3086" s="4"/>
      <c r="H3086" s="4"/>
    </row>
    <row r="3087" spans="1:8" x14ac:dyDescent="0.35">
      <c r="A3087" s="4"/>
      <c r="D3087" s="4"/>
      <c r="E3087" s="4"/>
      <c r="F3087" s="4"/>
      <c r="G3087" s="4"/>
      <c r="H3087" s="4"/>
    </row>
    <row r="3088" spans="1:8" x14ac:dyDescent="0.35">
      <c r="A3088" s="4"/>
      <c r="D3088" s="4"/>
      <c r="E3088" s="4"/>
      <c r="F3088" s="4"/>
      <c r="G3088" s="4"/>
      <c r="H3088" s="4"/>
    </row>
    <row r="3089" spans="1:8" x14ac:dyDescent="0.35">
      <c r="A3089" s="4"/>
      <c r="D3089" s="4"/>
      <c r="E3089" s="4"/>
      <c r="F3089" s="4"/>
      <c r="G3089" s="4"/>
      <c r="H3089" s="4"/>
    </row>
    <row r="3090" spans="1:8" x14ac:dyDescent="0.35">
      <c r="A3090" s="4"/>
      <c r="D3090" s="4"/>
      <c r="E3090" s="4"/>
      <c r="F3090" s="4"/>
      <c r="G3090" s="4"/>
      <c r="H3090" s="4"/>
    </row>
    <row r="3091" spans="1:8" x14ac:dyDescent="0.35">
      <c r="A3091" s="4"/>
      <c r="D3091" s="4"/>
      <c r="E3091" s="4"/>
      <c r="F3091" s="4"/>
      <c r="G3091" s="4"/>
      <c r="H3091" s="4"/>
    </row>
    <row r="3092" spans="1:8" x14ac:dyDescent="0.35">
      <c r="A3092" s="4"/>
      <c r="D3092" s="4"/>
      <c r="E3092" s="4"/>
      <c r="F3092" s="4"/>
      <c r="G3092" s="4"/>
      <c r="H3092" s="4"/>
    </row>
    <row r="3093" spans="1:8" x14ac:dyDescent="0.35">
      <c r="A3093" s="4"/>
      <c r="D3093" s="4"/>
      <c r="E3093" s="4"/>
      <c r="F3093" s="4"/>
      <c r="G3093" s="4"/>
      <c r="H3093" s="4"/>
    </row>
    <row r="3094" spans="1:8" x14ac:dyDescent="0.35">
      <c r="A3094" s="4"/>
      <c r="D3094" s="4"/>
      <c r="E3094" s="4"/>
      <c r="F3094" s="4"/>
      <c r="G3094" s="4"/>
      <c r="H3094" s="4"/>
    </row>
    <row r="3095" spans="1:8" x14ac:dyDescent="0.35">
      <c r="A3095" s="4"/>
      <c r="D3095" s="4"/>
      <c r="E3095" s="4"/>
      <c r="F3095" s="4"/>
      <c r="G3095" s="4"/>
      <c r="H3095" s="4"/>
    </row>
    <row r="3096" spans="1:8" x14ac:dyDescent="0.35">
      <c r="A3096" s="4"/>
      <c r="D3096" s="4"/>
      <c r="E3096" s="4"/>
      <c r="F3096" s="4"/>
      <c r="G3096" s="4"/>
      <c r="H3096" s="4"/>
    </row>
    <row r="3097" spans="1:8" x14ac:dyDescent="0.35">
      <c r="A3097" s="4"/>
      <c r="D3097" s="4"/>
      <c r="E3097" s="4"/>
      <c r="F3097" s="4"/>
      <c r="G3097" s="4"/>
      <c r="H3097" s="4"/>
    </row>
    <row r="3098" spans="1:8" x14ac:dyDescent="0.35">
      <c r="A3098" s="4"/>
      <c r="D3098" s="4"/>
      <c r="E3098" s="4"/>
      <c r="F3098" s="4"/>
      <c r="G3098" s="4"/>
      <c r="H3098" s="4"/>
    </row>
    <row r="3099" spans="1:8" x14ac:dyDescent="0.35">
      <c r="A3099" s="4"/>
      <c r="D3099" s="4"/>
      <c r="E3099" s="4"/>
      <c r="F3099" s="4"/>
      <c r="G3099" s="4"/>
      <c r="H3099" s="4"/>
    </row>
    <row r="3100" spans="1:8" x14ac:dyDescent="0.35">
      <c r="A3100" s="4"/>
      <c r="D3100" s="4"/>
      <c r="E3100" s="4"/>
      <c r="F3100" s="4"/>
      <c r="G3100" s="4"/>
      <c r="H3100" s="4"/>
    </row>
    <row r="3101" spans="1:8" x14ac:dyDescent="0.35">
      <c r="A3101" s="4"/>
      <c r="D3101" s="4"/>
      <c r="E3101" s="4"/>
      <c r="F3101" s="4"/>
      <c r="G3101" s="4"/>
      <c r="H3101" s="4"/>
    </row>
    <row r="3102" spans="1:8" x14ac:dyDescent="0.35">
      <c r="A3102" s="4"/>
      <c r="D3102" s="4"/>
      <c r="E3102" s="4"/>
      <c r="F3102" s="4"/>
      <c r="G3102" s="4"/>
      <c r="H3102" s="4"/>
    </row>
    <row r="3103" spans="1:8" x14ac:dyDescent="0.35">
      <c r="A3103" s="4"/>
      <c r="D3103" s="4"/>
      <c r="E3103" s="4"/>
      <c r="F3103" s="4"/>
      <c r="G3103" s="4"/>
      <c r="H3103" s="4"/>
    </row>
    <row r="3104" spans="1:8" x14ac:dyDescent="0.35">
      <c r="A3104" s="4"/>
      <c r="D3104" s="4"/>
      <c r="E3104" s="4"/>
      <c r="F3104" s="4"/>
      <c r="G3104" s="4"/>
      <c r="H3104" s="4"/>
    </row>
    <row r="3105" spans="1:8" x14ac:dyDescent="0.35">
      <c r="A3105" s="4"/>
      <c r="D3105" s="4"/>
      <c r="E3105" s="4"/>
      <c r="F3105" s="4"/>
      <c r="G3105" s="4"/>
      <c r="H3105" s="4"/>
    </row>
    <row r="3106" spans="1:8" x14ac:dyDescent="0.35">
      <c r="A3106" s="4"/>
      <c r="D3106" s="4"/>
      <c r="E3106" s="4"/>
      <c r="F3106" s="4"/>
      <c r="G3106" s="4"/>
      <c r="H3106" s="4"/>
    </row>
    <row r="3107" spans="1:8" x14ac:dyDescent="0.35">
      <c r="A3107" s="4"/>
      <c r="D3107" s="4"/>
      <c r="E3107" s="4"/>
      <c r="F3107" s="4"/>
      <c r="G3107" s="4"/>
      <c r="H3107" s="4"/>
    </row>
    <row r="3108" spans="1:8" x14ac:dyDescent="0.35">
      <c r="A3108" s="4"/>
      <c r="D3108" s="4"/>
      <c r="E3108" s="4"/>
      <c r="F3108" s="4"/>
      <c r="G3108" s="4"/>
      <c r="H3108" s="4"/>
    </row>
    <row r="3109" spans="1:8" x14ac:dyDescent="0.35">
      <c r="A3109" s="4"/>
      <c r="D3109" s="4"/>
      <c r="E3109" s="4"/>
      <c r="F3109" s="4"/>
      <c r="G3109" s="4"/>
      <c r="H3109" s="4"/>
    </row>
    <row r="3110" spans="1:8" x14ac:dyDescent="0.35">
      <c r="A3110" s="4"/>
      <c r="D3110" s="4"/>
      <c r="E3110" s="4"/>
      <c r="F3110" s="4"/>
      <c r="G3110" s="4"/>
      <c r="H3110" s="4"/>
    </row>
    <row r="3111" spans="1:8" x14ac:dyDescent="0.35">
      <c r="A3111" s="4"/>
      <c r="D3111" s="4"/>
      <c r="E3111" s="4"/>
      <c r="F3111" s="4"/>
      <c r="G3111" s="4"/>
      <c r="H3111" s="4"/>
    </row>
    <row r="3112" spans="1:8" x14ac:dyDescent="0.35">
      <c r="A3112" s="4"/>
      <c r="D3112" s="4"/>
      <c r="E3112" s="4"/>
      <c r="F3112" s="4"/>
      <c r="G3112" s="4"/>
      <c r="H3112" s="4"/>
    </row>
    <row r="3113" spans="1:8" x14ac:dyDescent="0.35">
      <c r="A3113" s="4"/>
      <c r="D3113" s="4"/>
      <c r="E3113" s="4"/>
      <c r="F3113" s="4"/>
      <c r="G3113" s="4"/>
      <c r="H3113" s="4"/>
    </row>
    <row r="3114" spans="1:8" x14ac:dyDescent="0.35">
      <c r="A3114" s="4"/>
      <c r="D3114" s="4"/>
      <c r="E3114" s="4"/>
      <c r="F3114" s="4"/>
      <c r="G3114" s="4"/>
      <c r="H3114" s="4"/>
    </row>
    <row r="3115" spans="1:8" x14ac:dyDescent="0.35">
      <c r="A3115" s="4"/>
      <c r="D3115" s="4"/>
      <c r="E3115" s="4"/>
      <c r="F3115" s="4"/>
      <c r="G3115" s="4"/>
      <c r="H3115" s="4"/>
    </row>
    <row r="3116" spans="1:8" x14ac:dyDescent="0.35">
      <c r="A3116" s="4"/>
      <c r="D3116" s="4"/>
      <c r="E3116" s="4"/>
      <c r="F3116" s="4"/>
      <c r="G3116" s="4"/>
      <c r="H3116" s="4"/>
    </row>
    <row r="3117" spans="1:8" x14ac:dyDescent="0.35">
      <c r="A3117" s="4"/>
      <c r="D3117" s="4"/>
      <c r="E3117" s="4"/>
      <c r="F3117" s="4"/>
      <c r="G3117" s="4"/>
      <c r="H3117" s="4"/>
    </row>
    <row r="3118" spans="1:8" x14ac:dyDescent="0.35">
      <c r="A3118" s="4"/>
      <c r="D3118" s="4"/>
      <c r="E3118" s="4"/>
      <c r="F3118" s="4"/>
      <c r="G3118" s="4"/>
      <c r="H3118" s="4"/>
    </row>
    <row r="3119" spans="1:8" x14ac:dyDescent="0.35">
      <c r="A3119" s="4"/>
      <c r="D3119" s="4"/>
      <c r="E3119" s="4"/>
      <c r="F3119" s="4"/>
      <c r="G3119" s="4"/>
      <c r="H3119" s="4"/>
    </row>
    <row r="3120" spans="1:8" x14ac:dyDescent="0.35">
      <c r="A3120" s="4"/>
      <c r="D3120" s="4"/>
      <c r="E3120" s="4"/>
      <c r="F3120" s="4"/>
      <c r="G3120" s="4"/>
      <c r="H3120" s="4"/>
    </row>
    <row r="3121" spans="1:8" x14ac:dyDescent="0.35">
      <c r="A3121" s="4"/>
      <c r="D3121" s="4"/>
      <c r="E3121" s="4"/>
      <c r="F3121" s="4"/>
      <c r="G3121" s="4"/>
      <c r="H3121" s="4"/>
    </row>
    <row r="3122" spans="1:8" x14ac:dyDescent="0.35">
      <c r="A3122" s="4"/>
      <c r="D3122" s="4"/>
      <c r="E3122" s="4"/>
      <c r="F3122" s="4"/>
      <c r="G3122" s="4"/>
      <c r="H3122" s="4"/>
    </row>
    <row r="3123" spans="1:8" x14ac:dyDescent="0.35">
      <c r="A3123" s="4"/>
      <c r="D3123" s="4"/>
      <c r="E3123" s="4"/>
      <c r="F3123" s="4"/>
      <c r="G3123" s="4"/>
      <c r="H3123" s="4"/>
    </row>
    <row r="3124" spans="1:8" x14ac:dyDescent="0.35">
      <c r="A3124" s="4"/>
      <c r="D3124" s="4"/>
      <c r="E3124" s="4"/>
      <c r="F3124" s="4"/>
      <c r="G3124" s="4"/>
      <c r="H3124" s="4"/>
    </row>
    <row r="3125" spans="1:8" x14ac:dyDescent="0.35">
      <c r="A3125" s="4"/>
      <c r="D3125" s="4"/>
      <c r="E3125" s="4"/>
      <c r="F3125" s="4"/>
      <c r="G3125" s="4"/>
      <c r="H3125" s="4"/>
    </row>
    <row r="3126" spans="1:8" x14ac:dyDescent="0.35">
      <c r="A3126" s="4"/>
      <c r="D3126" s="4"/>
      <c r="E3126" s="4"/>
      <c r="F3126" s="4"/>
      <c r="G3126" s="4"/>
      <c r="H3126" s="4"/>
    </row>
    <row r="3127" spans="1:8" x14ac:dyDescent="0.35">
      <c r="A3127" s="4"/>
      <c r="D3127" s="4"/>
      <c r="E3127" s="4"/>
      <c r="F3127" s="4"/>
      <c r="G3127" s="4"/>
      <c r="H3127" s="4"/>
    </row>
    <row r="3128" spans="1:8" x14ac:dyDescent="0.35">
      <c r="A3128" s="4"/>
      <c r="D3128" s="4"/>
      <c r="E3128" s="4"/>
      <c r="F3128" s="4"/>
      <c r="G3128" s="4"/>
      <c r="H3128" s="4"/>
    </row>
    <row r="3129" spans="1:8" x14ac:dyDescent="0.35">
      <c r="A3129" s="4"/>
      <c r="D3129" s="4"/>
      <c r="E3129" s="4"/>
      <c r="F3129" s="4"/>
      <c r="G3129" s="4"/>
      <c r="H3129" s="4"/>
    </row>
    <row r="3130" spans="1:8" x14ac:dyDescent="0.35">
      <c r="A3130" s="4"/>
      <c r="D3130" s="4"/>
      <c r="E3130" s="4"/>
      <c r="F3130" s="4"/>
      <c r="G3130" s="4"/>
      <c r="H3130" s="4"/>
    </row>
    <row r="3131" spans="1:8" x14ac:dyDescent="0.35">
      <c r="A3131" s="4"/>
      <c r="D3131" s="4"/>
      <c r="E3131" s="4"/>
      <c r="F3131" s="4"/>
      <c r="G3131" s="4"/>
      <c r="H3131" s="4"/>
    </row>
    <row r="3132" spans="1:8" x14ac:dyDescent="0.35">
      <c r="A3132" s="4"/>
      <c r="D3132" s="4"/>
      <c r="E3132" s="4"/>
      <c r="F3132" s="4"/>
      <c r="G3132" s="4"/>
      <c r="H3132" s="4"/>
    </row>
    <row r="3133" spans="1:8" x14ac:dyDescent="0.35">
      <c r="A3133" s="4"/>
      <c r="D3133" s="4"/>
      <c r="E3133" s="4"/>
      <c r="F3133" s="4"/>
      <c r="G3133" s="4"/>
      <c r="H3133" s="4"/>
    </row>
    <row r="3134" spans="1:8" x14ac:dyDescent="0.35">
      <c r="A3134" s="4"/>
      <c r="D3134" s="4"/>
      <c r="E3134" s="4"/>
      <c r="F3134" s="4"/>
      <c r="G3134" s="4"/>
      <c r="H3134" s="4"/>
    </row>
    <row r="3135" spans="1:8" x14ac:dyDescent="0.35">
      <c r="A3135" s="4"/>
      <c r="D3135" s="4"/>
      <c r="E3135" s="4"/>
      <c r="F3135" s="4"/>
      <c r="G3135" s="4"/>
      <c r="H3135" s="4"/>
    </row>
    <row r="3136" spans="1:8" x14ac:dyDescent="0.35">
      <c r="A3136" s="4"/>
      <c r="D3136" s="4"/>
      <c r="E3136" s="4"/>
      <c r="F3136" s="4"/>
      <c r="G3136" s="4"/>
      <c r="H3136" s="4"/>
    </row>
    <row r="3137" spans="1:8" x14ac:dyDescent="0.35">
      <c r="A3137" s="4"/>
      <c r="D3137" s="4"/>
      <c r="E3137" s="4"/>
      <c r="F3137" s="4"/>
      <c r="G3137" s="4"/>
      <c r="H3137" s="4"/>
    </row>
    <row r="3138" spans="1:8" x14ac:dyDescent="0.35">
      <c r="A3138" s="4"/>
      <c r="D3138" s="4"/>
      <c r="E3138" s="4"/>
      <c r="F3138" s="4"/>
      <c r="G3138" s="4"/>
      <c r="H3138" s="4"/>
    </row>
    <row r="3139" spans="1:8" x14ac:dyDescent="0.35">
      <c r="A3139" s="4"/>
      <c r="D3139" s="4"/>
      <c r="E3139" s="4"/>
      <c r="F3139" s="4"/>
      <c r="G3139" s="4"/>
      <c r="H3139" s="4"/>
    </row>
    <row r="3140" spans="1:8" x14ac:dyDescent="0.35">
      <c r="A3140" s="4"/>
      <c r="D3140" s="4"/>
      <c r="E3140" s="4"/>
      <c r="F3140" s="4"/>
      <c r="G3140" s="4"/>
      <c r="H3140" s="4"/>
    </row>
    <row r="3141" spans="1:8" x14ac:dyDescent="0.35">
      <c r="A3141" s="4"/>
      <c r="D3141" s="4"/>
      <c r="E3141" s="4"/>
      <c r="F3141" s="4"/>
      <c r="G3141" s="4"/>
      <c r="H3141" s="4"/>
    </row>
    <row r="3142" spans="1:8" x14ac:dyDescent="0.35">
      <c r="A3142" s="4"/>
      <c r="D3142" s="4"/>
      <c r="E3142" s="4"/>
      <c r="F3142" s="4"/>
      <c r="G3142" s="4"/>
      <c r="H3142" s="4"/>
    </row>
    <row r="3143" spans="1:8" x14ac:dyDescent="0.35">
      <c r="A3143" s="4"/>
      <c r="D3143" s="4"/>
      <c r="E3143" s="4"/>
      <c r="F3143" s="4"/>
      <c r="G3143" s="4"/>
      <c r="H3143" s="4"/>
    </row>
    <row r="3144" spans="1:8" x14ac:dyDescent="0.35">
      <c r="A3144" s="4"/>
      <c r="D3144" s="4"/>
      <c r="E3144" s="4"/>
      <c r="F3144" s="4"/>
      <c r="G3144" s="4"/>
      <c r="H3144" s="4"/>
    </row>
    <row r="3145" spans="1:8" x14ac:dyDescent="0.35">
      <c r="A3145" s="4"/>
      <c r="D3145" s="4"/>
      <c r="E3145" s="4"/>
      <c r="F3145" s="4"/>
      <c r="G3145" s="4"/>
      <c r="H3145" s="4"/>
    </row>
    <row r="3146" spans="1:8" x14ac:dyDescent="0.35">
      <c r="A3146" s="4"/>
      <c r="D3146" s="4"/>
      <c r="E3146" s="4"/>
      <c r="F3146" s="4"/>
      <c r="G3146" s="4"/>
      <c r="H3146" s="4"/>
    </row>
    <row r="3147" spans="1:8" x14ac:dyDescent="0.35">
      <c r="A3147" s="4"/>
      <c r="D3147" s="4"/>
      <c r="E3147" s="4"/>
      <c r="F3147" s="4"/>
      <c r="G3147" s="4"/>
      <c r="H3147" s="4"/>
    </row>
    <row r="3148" spans="1:8" x14ac:dyDescent="0.35">
      <c r="A3148" s="4"/>
      <c r="D3148" s="4"/>
      <c r="E3148" s="4"/>
      <c r="F3148" s="4"/>
      <c r="G3148" s="4"/>
      <c r="H3148" s="4"/>
    </row>
    <row r="3149" spans="1:8" x14ac:dyDescent="0.35">
      <c r="A3149" s="4"/>
      <c r="D3149" s="4"/>
      <c r="E3149" s="4"/>
      <c r="F3149" s="4"/>
      <c r="G3149" s="4"/>
      <c r="H3149" s="4"/>
    </row>
    <row r="3150" spans="1:8" x14ac:dyDescent="0.35">
      <c r="A3150" s="4"/>
      <c r="D3150" s="4"/>
      <c r="E3150" s="4"/>
      <c r="F3150" s="4"/>
      <c r="G3150" s="4"/>
      <c r="H3150" s="4"/>
    </row>
    <row r="3151" spans="1:8" x14ac:dyDescent="0.35">
      <c r="A3151" s="4"/>
      <c r="D3151" s="4"/>
      <c r="E3151" s="4"/>
      <c r="F3151" s="4"/>
      <c r="G3151" s="4"/>
      <c r="H3151" s="4"/>
    </row>
    <row r="3152" spans="1:8" x14ac:dyDescent="0.35">
      <c r="A3152" s="4"/>
      <c r="D3152" s="4"/>
      <c r="E3152" s="4"/>
      <c r="F3152" s="4"/>
      <c r="G3152" s="4"/>
      <c r="H3152" s="4"/>
    </row>
    <row r="3153" spans="1:8" x14ac:dyDescent="0.35">
      <c r="A3153" s="4"/>
      <c r="D3153" s="4"/>
      <c r="E3153" s="4"/>
      <c r="F3153" s="4"/>
      <c r="G3153" s="4"/>
      <c r="H3153" s="4"/>
    </row>
    <row r="3154" spans="1:8" x14ac:dyDescent="0.35">
      <c r="A3154" s="4"/>
      <c r="D3154" s="4"/>
      <c r="E3154" s="4"/>
      <c r="F3154" s="4"/>
      <c r="G3154" s="4"/>
      <c r="H3154" s="4"/>
    </row>
    <row r="3155" spans="1:8" x14ac:dyDescent="0.35">
      <c r="A3155" s="4"/>
      <c r="D3155" s="4"/>
      <c r="E3155" s="4"/>
      <c r="F3155" s="4"/>
      <c r="G3155" s="4"/>
      <c r="H3155" s="4"/>
    </row>
    <row r="3156" spans="1:8" x14ac:dyDescent="0.35">
      <c r="A3156" s="4"/>
      <c r="D3156" s="4"/>
      <c r="E3156" s="4"/>
      <c r="F3156" s="4"/>
      <c r="G3156" s="4"/>
      <c r="H3156" s="4"/>
    </row>
    <row r="3157" spans="1:8" x14ac:dyDescent="0.35">
      <c r="A3157" s="4"/>
      <c r="D3157" s="4"/>
      <c r="E3157" s="4"/>
      <c r="F3157" s="4"/>
      <c r="G3157" s="4"/>
      <c r="H3157" s="4"/>
    </row>
    <row r="3158" spans="1:8" x14ac:dyDescent="0.35">
      <c r="A3158" s="4"/>
      <c r="D3158" s="4"/>
      <c r="E3158" s="4"/>
      <c r="F3158" s="4"/>
      <c r="G3158" s="4"/>
      <c r="H3158" s="4"/>
    </row>
    <row r="3159" spans="1:8" x14ac:dyDescent="0.35">
      <c r="A3159" s="4"/>
      <c r="D3159" s="4"/>
      <c r="E3159" s="4"/>
      <c r="F3159" s="4"/>
      <c r="G3159" s="4"/>
      <c r="H3159" s="4"/>
    </row>
    <row r="3160" spans="1:8" x14ac:dyDescent="0.35">
      <c r="A3160" s="4"/>
      <c r="D3160" s="4"/>
      <c r="E3160" s="4"/>
      <c r="F3160" s="4"/>
      <c r="G3160" s="4"/>
      <c r="H3160" s="4"/>
    </row>
    <row r="3161" spans="1:8" x14ac:dyDescent="0.35">
      <c r="A3161" s="4"/>
      <c r="D3161" s="4"/>
      <c r="E3161" s="4"/>
      <c r="F3161" s="4"/>
      <c r="G3161" s="4"/>
      <c r="H3161" s="4"/>
    </row>
    <row r="3162" spans="1:8" x14ac:dyDescent="0.35">
      <c r="A3162" s="4"/>
      <c r="D3162" s="4"/>
      <c r="E3162" s="4"/>
      <c r="F3162" s="4"/>
      <c r="G3162" s="4"/>
      <c r="H3162" s="4"/>
    </row>
    <row r="3163" spans="1:8" x14ac:dyDescent="0.35">
      <c r="A3163" s="4"/>
      <c r="D3163" s="4"/>
      <c r="E3163" s="4"/>
      <c r="F3163" s="4"/>
      <c r="G3163" s="4"/>
      <c r="H3163" s="4"/>
    </row>
    <row r="3164" spans="1:8" x14ac:dyDescent="0.35">
      <c r="A3164" s="4"/>
      <c r="D3164" s="4"/>
      <c r="E3164" s="4"/>
      <c r="F3164" s="4"/>
      <c r="G3164" s="4"/>
      <c r="H3164" s="4"/>
    </row>
    <row r="3165" spans="1:8" x14ac:dyDescent="0.35">
      <c r="A3165" s="4"/>
      <c r="D3165" s="4"/>
      <c r="E3165" s="4"/>
      <c r="F3165" s="4"/>
      <c r="G3165" s="4"/>
      <c r="H3165" s="4"/>
    </row>
    <row r="3166" spans="1:8" x14ac:dyDescent="0.35">
      <c r="A3166" s="4"/>
      <c r="D3166" s="4"/>
      <c r="E3166" s="4"/>
      <c r="F3166" s="4"/>
      <c r="G3166" s="4"/>
      <c r="H3166" s="4"/>
    </row>
    <row r="3167" spans="1:8" x14ac:dyDescent="0.35">
      <c r="A3167" s="4"/>
      <c r="D3167" s="4"/>
      <c r="E3167" s="4"/>
      <c r="F3167" s="4"/>
      <c r="G3167" s="4"/>
      <c r="H3167" s="4"/>
    </row>
    <row r="3168" spans="1:8" x14ac:dyDescent="0.35">
      <c r="A3168" s="4"/>
      <c r="D3168" s="4"/>
      <c r="E3168" s="4"/>
      <c r="F3168" s="4"/>
      <c r="G3168" s="4"/>
      <c r="H3168" s="4"/>
    </row>
    <row r="3169" spans="1:8" x14ac:dyDescent="0.35">
      <c r="A3169" s="4"/>
      <c r="D3169" s="4"/>
      <c r="E3169" s="4"/>
      <c r="F3169" s="4"/>
      <c r="G3169" s="4"/>
      <c r="H3169" s="4"/>
    </row>
    <row r="3170" spans="1:8" x14ac:dyDescent="0.35">
      <c r="A3170" s="4"/>
      <c r="D3170" s="4"/>
      <c r="E3170" s="4"/>
      <c r="F3170" s="4"/>
      <c r="G3170" s="4"/>
      <c r="H3170" s="4"/>
    </row>
    <row r="3171" spans="1:8" x14ac:dyDescent="0.35">
      <c r="A3171" s="4"/>
      <c r="D3171" s="4"/>
      <c r="E3171" s="4"/>
      <c r="F3171" s="4"/>
      <c r="G3171" s="4"/>
      <c r="H3171" s="4"/>
    </row>
    <row r="3172" spans="1:8" x14ac:dyDescent="0.35">
      <c r="A3172" s="4"/>
      <c r="D3172" s="4"/>
      <c r="E3172" s="4"/>
      <c r="F3172" s="4"/>
      <c r="G3172" s="4"/>
      <c r="H3172" s="4"/>
    </row>
    <row r="3173" spans="1:8" x14ac:dyDescent="0.35">
      <c r="A3173" s="4"/>
      <c r="D3173" s="4"/>
      <c r="E3173" s="4"/>
      <c r="F3173" s="4"/>
      <c r="G3173" s="4"/>
      <c r="H3173" s="4"/>
    </row>
    <row r="3174" spans="1:8" x14ac:dyDescent="0.35">
      <c r="A3174" s="4"/>
      <c r="D3174" s="4"/>
      <c r="E3174" s="4"/>
      <c r="F3174" s="4"/>
      <c r="G3174" s="4"/>
      <c r="H3174" s="4"/>
    </row>
    <row r="3175" spans="1:8" x14ac:dyDescent="0.35">
      <c r="A3175" s="4"/>
      <c r="D3175" s="4"/>
      <c r="E3175" s="4"/>
      <c r="F3175" s="4"/>
      <c r="G3175" s="4"/>
      <c r="H3175" s="4"/>
    </row>
    <row r="3176" spans="1:8" x14ac:dyDescent="0.35">
      <c r="A3176" s="4"/>
      <c r="D3176" s="4"/>
      <c r="E3176" s="4"/>
      <c r="F3176" s="4"/>
      <c r="G3176" s="4"/>
      <c r="H3176" s="4"/>
    </row>
    <row r="3177" spans="1:8" x14ac:dyDescent="0.35">
      <c r="A3177" s="4"/>
      <c r="D3177" s="4"/>
      <c r="E3177" s="4"/>
      <c r="F3177" s="4"/>
      <c r="G3177" s="4"/>
      <c r="H3177" s="4"/>
    </row>
    <row r="3178" spans="1:8" x14ac:dyDescent="0.35">
      <c r="A3178" s="4"/>
      <c r="D3178" s="4"/>
      <c r="E3178" s="4"/>
      <c r="F3178" s="4"/>
      <c r="G3178" s="4"/>
      <c r="H3178" s="4"/>
    </row>
    <row r="3179" spans="1:8" x14ac:dyDescent="0.35">
      <c r="A3179" s="4"/>
      <c r="D3179" s="4"/>
      <c r="E3179" s="4"/>
      <c r="F3179" s="4"/>
      <c r="G3179" s="4"/>
      <c r="H3179" s="4"/>
    </row>
    <row r="3180" spans="1:8" x14ac:dyDescent="0.35">
      <c r="A3180" s="4"/>
      <c r="D3180" s="4"/>
      <c r="E3180" s="4"/>
      <c r="F3180" s="4"/>
      <c r="G3180" s="4"/>
      <c r="H3180" s="4"/>
    </row>
    <row r="3181" spans="1:8" x14ac:dyDescent="0.35">
      <c r="A3181" s="4"/>
      <c r="D3181" s="4"/>
      <c r="E3181" s="4"/>
      <c r="F3181" s="4"/>
      <c r="G3181" s="4"/>
      <c r="H3181" s="4"/>
    </row>
    <row r="3182" spans="1:8" x14ac:dyDescent="0.35">
      <c r="A3182" s="4"/>
      <c r="D3182" s="4"/>
      <c r="E3182" s="4"/>
      <c r="F3182" s="4"/>
      <c r="G3182" s="4"/>
      <c r="H3182" s="4"/>
    </row>
    <row r="3183" spans="1:8" x14ac:dyDescent="0.35">
      <c r="A3183" s="4"/>
      <c r="D3183" s="4"/>
      <c r="E3183" s="4"/>
      <c r="F3183" s="4"/>
      <c r="G3183" s="4"/>
      <c r="H3183" s="4"/>
    </row>
    <row r="3184" spans="1:8" x14ac:dyDescent="0.35">
      <c r="A3184" s="4"/>
      <c r="D3184" s="4"/>
      <c r="E3184" s="4"/>
      <c r="F3184" s="4"/>
      <c r="G3184" s="4"/>
      <c r="H3184" s="4"/>
    </row>
    <row r="3185" spans="1:8" x14ac:dyDescent="0.35">
      <c r="A3185" s="4"/>
      <c r="D3185" s="4"/>
      <c r="E3185" s="4"/>
      <c r="F3185" s="4"/>
      <c r="G3185" s="4"/>
      <c r="H3185" s="4"/>
    </row>
    <row r="3186" spans="1:8" x14ac:dyDescent="0.35">
      <c r="A3186" s="4"/>
      <c r="D3186" s="4"/>
      <c r="E3186" s="4"/>
      <c r="F3186" s="4"/>
      <c r="G3186" s="4"/>
      <c r="H3186" s="4"/>
    </row>
    <row r="3187" spans="1:8" x14ac:dyDescent="0.35">
      <c r="A3187" s="4"/>
      <c r="D3187" s="4"/>
      <c r="E3187" s="4"/>
      <c r="F3187" s="4"/>
      <c r="G3187" s="4"/>
      <c r="H3187" s="4"/>
    </row>
    <row r="3188" spans="1:8" x14ac:dyDescent="0.35">
      <c r="A3188" s="4"/>
      <c r="D3188" s="4"/>
      <c r="E3188" s="4"/>
      <c r="F3188" s="4"/>
      <c r="G3188" s="4"/>
      <c r="H3188" s="4"/>
    </row>
    <row r="3189" spans="1:8" x14ac:dyDescent="0.35">
      <c r="A3189" s="4"/>
      <c r="D3189" s="4"/>
      <c r="E3189" s="4"/>
      <c r="F3189" s="4"/>
      <c r="G3189" s="4"/>
      <c r="H3189" s="4"/>
    </row>
    <row r="3190" spans="1:8" x14ac:dyDescent="0.35">
      <c r="A3190" s="4"/>
      <c r="D3190" s="4"/>
      <c r="E3190" s="4"/>
      <c r="F3190" s="4"/>
      <c r="G3190" s="4"/>
      <c r="H3190" s="4"/>
    </row>
    <row r="3191" spans="1:8" x14ac:dyDescent="0.35">
      <c r="A3191" s="4"/>
      <c r="D3191" s="4"/>
      <c r="E3191" s="4"/>
      <c r="F3191" s="4"/>
      <c r="G3191" s="4"/>
      <c r="H3191" s="4"/>
    </row>
    <row r="3192" spans="1:8" x14ac:dyDescent="0.35">
      <c r="A3192" s="4"/>
      <c r="D3192" s="4"/>
      <c r="E3192" s="4"/>
      <c r="F3192" s="4"/>
      <c r="G3192" s="4"/>
      <c r="H3192" s="4"/>
    </row>
    <row r="3193" spans="1:8" x14ac:dyDescent="0.35">
      <c r="A3193" s="4"/>
      <c r="D3193" s="4"/>
      <c r="E3193" s="4"/>
      <c r="F3193" s="4"/>
      <c r="G3193" s="4"/>
      <c r="H3193" s="4"/>
    </row>
    <row r="3194" spans="1:8" x14ac:dyDescent="0.35">
      <c r="A3194" s="4"/>
      <c r="D3194" s="4"/>
      <c r="E3194" s="4"/>
      <c r="F3194" s="4"/>
      <c r="G3194" s="4"/>
      <c r="H3194" s="4"/>
    </row>
    <row r="3195" spans="1:8" x14ac:dyDescent="0.35">
      <c r="A3195" s="4"/>
      <c r="D3195" s="4"/>
      <c r="E3195" s="4"/>
      <c r="F3195" s="4"/>
      <c r="G3195" s="4"/>
      <c r="H3195" s="4"/>
    </row>
    <row r="3196" spans="1:8" x14ac:dyDescent="0.35">
      <c r="A3196" s="4"/>
      <c r="D3196" s="4"/>
      <c r="E3196" s="4"/>
      <c r="F3196" s="4"/>
      <c r="G3196" s="4"/>
      <c r="H3196" s="4"/>
    </row>
    <row r="3197" spans="1:8" x14ac:dyDescent="0.35">
      <c r="A3197" s="4"/>
      <c r="D3197" s="4"/>
      <c r="E3197" s="4"/>
      <c r="F3197" s="4"/>
      <c r="G3197" s="4"/>
      <c r="H3197" s="4"/>
    </row>
    <row r="3198" spans="1:8" x14ac:dyDescent="0.35">
      <c r="A3198" s="4"/>
      <c r="D3198" s="4"/>
      <c r="E3198" s="4"/>
      <c r="F3198" s="4"/>
      <c r="G3198" s="4"/>
      <c r="H3198" s="4"/>
    </row>
    <row r="3199" spans="1:8" x14ac:dyDescent="0.35">
      <c r="A3199" s="4"/>
      <c r="D3199" s="4"/>
      <c r="E3199" s="4"/>
      <c r="F3199" s="4"/>
      <c r="G3199" s="4"/>
      <c r="H3199" s="4"/>
    </row>
    <row r="3200" spans="1:8" x14ac:dyDescent="0.35">
      <c r="A3200" s="4"/>
      <c r="D3200" s="4"/>
      <c r="E3200" s="4"/>
      <c r="F3200" s="4"/>
      <c r="G3200" s="4"/>
      <c r="H3200" s="4"/>
    </row>
    <row r="3201" spans="1:8" x14ac:dyDescent="0.35">
      <c r="A3201" s="4"/>
      <c r="D3201" s="4"/>
      <c r="E3201" s="4"/>
      <c r="F3201" s="4"/>
      <c r="G3201" s="4"/>
      <c r="H3201" s="4"/>
    </row>
    <row r="3202" spans="1:8" x14ac:dyDescent="0.35">
      <c r="A3202" s="4"/>
      <c r="D3202" s="4"/>
      <c r="E3202" s="4"/>
      <c r="F3202" s="4"/>
      <c r="G3202" s="4"/>
      <c r="H3202" s="4"/>
    </row>
    <row r="3203" spans="1:8" x14ac:dyDescent="0.35">
      <c r="A3203" s="4"/>
      <c r="D3203" s="4"/>
      <c r="E3203" s="4"/>
      <c r="F3203" s="4"/>
      <c r="G3203" s="4"/>
      <c r="H3203" s="4"/>
    </row>
    <row r="3204" spans="1:8" x14ac:dyDescent="0.35">
      <c r="A3204" s="4"/>
      <c r="D3204" s="4"/>
      <c r="E3204" s="4"/>
      <c r="F3204" s="4"/>
      <c r="G3204" s="4"/>
      <c r="H3204" s="4"/>
    </row>
    <row r="3205" spans="1:8" x14ac:dyDescent="0.35">
      <c r="A3205" s="4"/>
      <c r="D3205" s="4"/>
      <c r="E3205" s="4"/>
      <c r="F3205" s="4"/>
      <c r="G3205" s="4"/>
      <c r="H3205" s="4"/>
    </row>
    <row r="3206" spans="1:8" x14ac:dyDescent="0.35">
      <c r="A3206" s="4"/>
      <c r="D3206" s="4"/>
      <c r="E3206" s="4"/>
      <c r="F3206" s="4"/>
      <c r="G3206" s="4"/>
      <c r="H3206" s="4"/>
    </row>
    <row r="3207" spans="1:8" x14ac:dyDescent="0.35">
      <c r="A3207" s="4"/>
      <c r="D3207" s="4"/>
      <c r="E3207" s="4"/>
      <c r="F3207" s="4"/>
      <c r="G3207" s="4"/>
      <c r="H3207" s="4"/>
    </row>
    <row r="3208" spans="1:8" x14ac:dyDescent="0.35">
      <c r="A3208" s="4"/>
      <c r="D3208" s="4"/>
      <c r="E3208" s="4"/>
      <c r="F3208" s="4"/>
      <c r="G3208" s="4"/>
      <c r="H3208" s="4"/>
    </row>
    <row r="3209" spans="1:8" x14ac:dyDescent="0.35">
      <c r="A3209" s="4"/>
      <c r="D3209" s="4"/>
      <c r="E3209" s="4"/>
      <c r="F3209" s="4"/>
      <c r="G3209" s="4"/>
      <c r="H3209" s="4"/>
    </row>
    <row r="3210" spans="1:8" x14ac:dyDescent="0.35">
      <c r="A3210" s="4"/>
      <c r="D3210" s="4"/>
      <c r="E3210" s="4"/>
      <c r="F3210" s="4"/>
      <c r="G3210" s="4"/>
      <c r="H3210" s="4"/>
    </row>
    <row r="3211" spans="1:8" x14ac:dyDescent="0.35">
      <c r="A3211" s="4"/>
      <c r="D3211" s="4"/>
      <c r="E3211" s="4"/>
      <c r="F3211" s="4"/>
      <c r="G3211" s="4"/>
      <c r="H3211" s="4"/>
    </row>
    <row r="3212" spans="1:8" x14ac:dyDescent="0.35">
      <c r="A3212" s="4"/>
      <c r="D3212" s="4"/>
      <c r="E3212" s="4"/>
      <c r="F3212" s="4"/>
      <c r="G3212" s="4"/>
      <c r="H3212" s="4"/>
    </row>
    <row r="3213" spans="1:8" x14ac:dyDescent="0.35">
      <c r="A3213" s="4"/>
      <c r="D3213" s="4"/>
      <c r="E3213" s="4"/>
      <c r="F3213" s="4"/>
      <c r="G3213" s="4"/>
      <c r="H3213" s="4"/>
    </row>
    <row r="3214" spans="1:8" x14ac:dyDescent="0.35">
      <c r="A3214" s="4"/>
      <c r="D3214" s="4"/>
      <c r="E3214" s="4"/>
      <c r="F3214" s="4"/>
      <c r="G3214" s="4"/>
      <c r="H3214" s="4"/>
    </row>
    <row r="3215" spans="1:8" x14ac:dyDescent="0.35">
      <c r="A3215" s="4"/>
      <c r="D3215" s="4"/>
      <c r="E3215" s="4"/>
      <c r="F3215" s="4"/>
      <c r="G3215" s="4"/>
      <c r="H3215" s="4"/>
    </row>
    <row r="3216" spans="1:8" x14ac:dyDescent="0.35">
      <c r="A3216" s="4"/>
      <c r="D3216" s="4"/>
      <c r="E3216" s="4"/>
      <c r="F3216" s="4"/>
      <c r="G3216" s="4"/>
      <c r="H3216" s="4"/>
    </row>
    <row r="3217" spans="1:8" x14ac:dyDescent="0.35">
      <c r="A3217" s="4"/>
      <c r="D3217" s="4"/>
      <c r="E3217" s="4"/>
      <c r="F3217" s="4"/>
      <c r="G3217" s="4"/>
      <c r="H3217" s="4"/>
    </row>
    <row r="3218" spans="1:8" x14ac:dyDescent="0.35">
      <c r="A3218" s="4"/>
      <c r="D3218" s="4"/>
      <c r="E3218" s="4"/>
      <c r="F3218" s="4"/>
      <c r="G3218" s="4"/>
      <c r="H3218" s="4"/>
    </row>
    <row r="3219" spans="1:8" x14ac:dyDescent="0.35">
      <c r="A3219" s="4"/>
      <c r="D3219" s="4"/>
      <c r="E3219" s="4"/>
      <c r="F3219" s="4"/>
      <c r="G3219" s="4"/>
      <c r="H3219" s="4"/>
    </row>
    <row r="3220" spans="1:8" x14ac:dyDescent="0.35">
      <c r="A3220" s="4"/>
      <c r="D3220" s="4"/>
      <c r="E3220" s="4"/>
      <c r="F3220" s="4"/>
      <c r="G3220" s="4"/>
      <c r="H3220" s="4"/>
    </row>
    <row r="3221" spans="1:8" x14ac:dyDescent="0.35">
      <c r="A3221" s="4"/>
      <c r="D3221" s="4"/>
      <c r="E3221" s="4"/>
      <c r="F3221" s="4"/>
      <c r="G3221" s="4"/>
      <c r="H3221" s="4"/>
    </row>
    <row r="3222" spans="1:8" x14ac:dyDescent="0.35">
      <c r="A3222" s="4"/>
      <c r="D3222" s="4"/>
      <c r="E3222" s="4"/>
      <c r="F3222" s="4"/>
      <c r="G3222" s="4"/>
      <c r="H3222" s="4"/>
    </row>
    <row r="3223" spans="1:8" x14ac:dyDescent="0.35">
      <c r="A3223" s="4"/>
      <c r="D3223" s="4"/>
      <c r="E3223" s="4"/>
      <c r="F3223" s="4"/>
      <c r="G3223" s="4"/>
      <c r="H3223" s="4"/>
    </row>
    <row r="3224" spans="1:8" x14ac:dyDescent="0.35">
      <c r="A3224" s="4"/>
      <c r="D3224" s="4"/>
      <c r="E3224" s="4"/>
      <c r="F3224" s="4"/>
      <c r="G3224" s="4"/>
      <c r="H3224" s="4"/>
    </row>
    <row r="3225" spans="1:8" x14ac:dyDescent="0.35">
      <c r="A3225" s="4"/>
      <c r="D3225" s="4"/>
      <c r="E3225" s="4"/>
      <c r="F3225" s="4"/>
      <c r="G3225" s="4"/>
      <c r="H3225" s="4"/>
    </row>
    <row r="3226" spans="1:8" x14ac:dyDescent="0.35">
      <c r="A3226" s="4"/>
      <c r="D3226" s="4"/>
      <c r="E3226" s="4"/>
      <c r="F3226" s="4"/>
      <c r="G3226" s="4"/>
      <c r="H3226" s="4"/>
    </row>
    <row r="3227" spans="1:8" x14ac:dyDescent="0.35">
      <c r="A3227" s="4"/>
      <c r="D3227" s="4"/>
      <c r="E3227" s="4"/>
      <c r="F3227" s="4"/>
      <c r="G3227" s="4"/>
      <c r="H3227" s="4"/>
    </row>
    <row r="3228" spans="1:8" x14ac:dyDescent="0.35">
      <c r="A3228" s="4"/>
      <c r="D3228" s="4"/>
      <c r="E3228" s="4"/>
      <c r="F3228" s="4"/>
      <c r="G3228" s="4"/>
      <c r="H3228" s="4"/>
    </row>
    <row r="3229" spans="1:8" x14ac:dyDescent="0.35">
      <c r="A3229" s="4"/>
      <c r="D3229" s="4"/>
      <c r="E3229" s="4"/>
      <c r="F3229" s="4"/>
      <c r="G3229" s="4"/>
      <c r="H3229" s="4"/>
    </row>
    <row r="3230" spans="1:8" x14ac:dyDescent="0.35">
      <c r="A3230" s="4"/>
      <c r="D3230" s="4"/>
      <c r="E3230" s="4"/>
      <c r="F3230" s="4"/>
      <c r="G3230" s="4"/>
      <c r="H3230" s="4"/>
    </row>
    <row r="3231" spans="1:8" x14ac:dyDescent="0.35">
      <c r="A3231" s="4"/>
      <c r="D3231" s="4"/>
      <c r="E3231" s="4"/>
      <c r="F3231" s="4"/>
      <c r="G3231" s="4"/>
      <c r="H3231" s="4"/>
    </row>
    <row r="3232" spans="1:8" x14ac:dyDescent="0.35">
      <c r="A3232" s="4"/>
      <c r="D3232" s="4"/>
      <c r="E3232" s="4"/>
      <c r="F3232" s="4"/>
      <c r="G3232" s="4"/>
      <c r="H3232" s="4"/>
    </row>
    <row r="3233" spans="1:8" x14ac:dyDescent="0.35">
      <c r="A3233" s="4"/>
      <c r="D3233" s="4"/>
      <c r="E3233" s="4"/>
      <c r="F3233" s="4"/>
      <c r="G3233" s="4"/>
      <c r="H3233" s="4"/>
    </row>
    <row r="3234" spans="1:8" x14ac:dyDescent="0.35">
      <c r="A3234" s="4"/>
      <c r="D3234" s="4"/>
      <c r="E3234" s="4"/>
      <c r="F3234" s="4"/>
      <c r="G3234" s="4"/>
      <c r="H3234" s="4"/>
    </row>
    <row r="3235" spans="1:8" x14ac:dyDescent="0.35">
      <c r="A3235" s="4"/>
      <c r="D3235" s="4"/>
      <c r="E3235" s="4"/>
      <c r="F3235" s="4"/>
      <c r="G3235" s="4"/>
      <c r="H3235" s="4"/>
    </row>
    <row r="3236" spans="1:8" x14ac:dyDescent="0.35">
      <c r="A3236" s="4"/>
      <c r="D3236" s="4"/>
      <c r="E3236" s="4"/>
      <c r="F3236" s="4"/>
      <c r="G3236" s="4"/>
      <c r="H3236" s="4"/>
    </row>
    <row r="3237" spans="1:8" x14ac:dyDescent="0.35">
      <c r="A3237" s="4"/>
      <c r="D3237" s="4"/>
      <c r="E3237" s="4"/>
      <c r="F3237" s="4"/>
      <c r="G3237" s="4"/>
      <c r="H3237" s="4"/>
    </row>
    <row r="3238" spans="1:8" x14ac:dyDescent="0.35">
      <c r="A3238" s="4"/>
      <c r="D3238" s="4"/>
      <c r="E3238" s="4"/>
      <c r="F3238" s="4"/>
      <c r="G3238" s="4"/>
      <c r="H3238" s="4"/>
    </row>
    <row r="3239" spans="1:8" x14ac:dyDescent="0.35">
      <c r="A3239" s="4"/>
      <c r="D3239" s="4"/>
      <c r="E3239" s="4"/>
      <c r="F3239" s="4"/>
      <c r="G3239" s="4"/>
      <c r="H3239" s="4"/>
    </row>
    <row r="3240" spans="1:8" x14ac:dyDescent="0.35">
      <c r="A3240" s="4"/>
      <c r="D3240" s="4"/>
      <c r="E3240" s="4"/>
      <c r="F3240" s="4"/>
      <c r="G3240" s="4"/>
      <c r="H3240" s="4"/>
    </row>
    <row r="3241" spans="1:8" x14ac:dyDescent="0.35">
      <c r="A3241" s="4"/>
      <c r="D3241" s="4"/>
      <c r="E3241" s="4"/>
      <c r="F3241" s="4"/>
      <c r="G3241" s="4"/>
      <c r="H3241" s="4"/>
    </row>
    <row r="3242" spans="1:8" x14ac:dyDescent="0.35">
      <c r="A3242" s="4"/>
      <c r="D3242" s="4"/>
      <c r="E3242" s="4"/>
      <c r="F3242" s="4"/>
      <c r="G3242" s="4"/>
      <c r="H3242" s="4"/>
    </row>
    <row r="3243" spans="1:8" x14ac:dyDescent="0.35">
      <c r="A3243" s="4"/>
      <c r="D3243" s="4"/>
      <c r="E3243" s="4"/>
      <c r="F3243" s="4"/>
      <c r="G3243" s="4"/>
      <c r="H3243" s="4"/>
    </row>
    <row r="3244" spans="1:8" x14ac:dyDescent="0.35">
      <c r="A3244" s="4"/>
      <c r="D3244" s="4"/>
      <c r="E3244" s="4"/>
      <c r="F3244" s="4"/>
      <c r="G3244" s="4"/>
      <c r="H3244" s="4"/>
    </row>
    <row r="3245" spans="1:8" x14ac:dyDescent="0.35">
      <c r="A3245" s="4"/>
      <c r="D3245" s="4"/>
      <c r="E3245" s="4"/>
      <c r="F3245" s="4"/>
      <c r="G3245" s="4"/>
      <c r="H3245" s="4"/>
    </row>
    <row r="3246" spans="1:8" x14ac:dyDescent="0.35">
      <c r="A3246" s="4"/>
      <c r="D3246" s="4"/>
      <c r="E3246" s="4"/>
      <c r="F3246" s="4"/>
      <c r="G3246" s="4"/>
      <c r="H3246" s="4"/>
    </row>
    <row r="3247" spans="1:8" x14ac:dyDescent="0.35">
      <c r="A3247" s="4"/>
      <c r="D3247" s="4"/>
      <c r="E3247" s="4"/>
      <c r="F3247" s="4"/>
      <c r="G3247" s="4"/>
      <c r="H3247" s="4"/>
    </row>
    <row r="3248" spans="1:8" x14ac:dyDescent="0.35">
      <c r="A3248" s="4"/>
      <c r="D3248" s="4"/>
      <c r="E3248" s="4"/>
      <c r="F3248" s="4"/>
      <c r="G3248" s="4"/>
      <c r="H3248" s="4"/>
    </row>
    <row r="3249" spans="1:8" x14ac:dyDescent="0.35">
      <c r="A3249" s="4"/>
      <c r="D3249" s="4"/>
      <c r="E3249" s="4"/>
      <c r="F3249" s="4"/>
      <c r="G3249" s="4"/>
      <c r="H3249" s="4"/>
    </row>
    <row r="3250" spans="1:8" x14ac:dyDescent="0.35">
      <c r="A3250" s="4"/>
      <c r="D3250" s="4"/>
      <c r="E3250" s="4"/>
      <c r="F3250" s="4"/>
      <c r="G3250" s="4"/>
      <c r="H3250" s="4"/>
    </row>
    <row r="3251" spans="1:8" x14ac:dyDescent="0.35">
      <c r="A3251" s="4"/>
      <c r="D3251" s="4"/>
      <c r="E3251" s="4"/>
      <c r="F3251" s="4"/>
      <c r="G3251" s="4"/>
      <c r="H3251" s="4"/>
    </row>
    <row r="3252" spans="1:8" x14ac:dyDescent="0.35">
      <c r="A3252" s="4"/>
      <c r="D3252" s="4"/>
      <c r="E3252" s="4"/>
      <c r="F3252" s="4"/>
      <c r="G3252" s="4"/>
      <c r="H3252" s="4"/>
    </row>
    <row r="3253" spans="1:8" x14ac:dyDescent="0.35">
      <c r="A3253" s="4"/>
      <c r="D3253" s="4"/>
      <c r="E3253" s="4"/>
      <c r="F3253" s="4"/>
      <c r="G3253" s="4"/>
      <c r="H3253" s="4"/>
    </row>
    <row r="3254" spans="1:8" x14ac:dyDescent="0.35">
      <c r="A3254" s="4"/>
      <c r="D3254" s="4"/>
      <c r="E3254" s="4"/>
      <c r="F3254" s="4"/>
      <c r="G3254" s="4"/>
      <c r="H3254" s="4"/>
    </row>
    <row r="3255" spans="1:8" x14ac:dyDescent="0.35">
      <c r="A3255" s="4"/>
      <c r="D3255" s="4"/>
      <c r="E3255" s="4"/>
      <c r="F3255" s="4"/>
      <c r="G3255" s="4"/>
      <c r="H3255" s="4"/>
    </row>
    <row r="3256" spans="1:8" x14ac:dyDescent="0.35">
      <c r="A3256" s="4"/>
      <c r="D3256" s="4"/>
      <c r="E3256" s="4"/>
      <c r="F3256" s="4"/>
      <c r="G3256" s="4"/>
      <c r="H3256" s="4"/>
    </row>
    <row r="3257" spans="1:8" x14ac:dyDescent="0.35">
      <c r="A3257" s="4"/>
      <c r="D3257" s="4"/>
      <c r="E3257" s="4"/>
      <c r="F3257" s="4"/>
      <c r="G3257" s="4"/>
      <c r="H3257" s="4"/>
    </row>
    <row r="3258" spans="1:8" x14ac:dyDescent="0.35">
      <c r="A3258" s="4"/>
      <c r="D3258" s="4"/>
      <c r="E3258" s="4"/>
      <c r="F3258" s="4"/>
      <c r="G3258" s="4"/>
      <c r="H3258" s="4"/>
    </row>
    <row r="3259" spans="1:8" x14ac:dyDescent="0.35">
      <c r="A3259" s="4"/>
      <c r="D3259" s="4"/>
      <c r="E3259" s="4"/>
      <c r="F3259" s="4"/>
      <c r="G3259" s="4"/>
      <c r="H3259" s="4"/>
    </row>
    <row r="3260" spans="1:8" x14ac:dyDescent="0.35">
      <c r="A3260" s="4"/>
      <c r="D3260" s="4"/>
      <c r="E3260" s="4"/>
      <c r="F3260" s="4"/>
      <c r="G3260" s="4"/>
      <c r="H3260" s="4"/>
    </row>
    <row r="3261" spans="1:8" x14ac:dyDescent="0.35">
      <c r="A3261" s="4"/>
      <c r="D3261" s="4"/>
      <c r="E3261" s="4"/>
      <c r="F3261" s="4"/>
      <c r="G3261" s="4"/>
      <c r="H3261" s="4"/>
    </row>
    <row r="3262" spans="1:8" x14ac:dyDescent="0.35">
      <c r="A3262" s="4"/>
      <c r="D3262" s="4"/>
      <c r="E3262" s="4"/>
      <c r="F3262" s="4"/>
      <c r="G3262" s="4"/>
      <c r="H3262" s="4"/>
    </row>
    <row r="3263" spans="1:8" x14ac:dyDescent="0.35">
      <c r="A3263" s="4"/>
      <c r="D3263" s="4"/>
      <c r="E3263" s="4"/>
      <c r="F3263" s="4"/>
      <c r="G3263" s="4"/>
      <c r="H3263" s="4"/>
    </row>
    <row r="3264" spans="1:8" x14ac:dyDescent="0.35">
      <c r="A3264" s="4"/>
      <c r="D3264" s="4"/>
      <c r="E3264" s="4"/>
      <c r="F3264" s="4"/>
      <c r="G3264" s="4"/>
      <c r="H3264" s="4"/>
    </row>
    <row r="3265" spans="1:8" x14ac:dyDescent="0.35">
      <c r="A3265" s="4"/>
      <c r="D3265" s="4"/>
      <c r="E3265" s="4"/>
      <c r="F3265" s="4"/>
      <c r="G3265" s="4"/>
      <c r="H3265" s="4"/>
    </row>
    <row r="3266" spans="1:8" x14ac:dyDescent="0.35">
      <c r="A3266" s="4"/>
      <c r="D3266" s="4"/>
      <c r="E3266" s="4"/>
      <c r="F3266" s="4"/>
      <c r="G3266" s="4"/>
      <c r="H3266" s="4"/>
    </row>
    <row r="3267" spans="1:8" x14ac:dyDescent="0.35">
      <c r="A3267" s="4"/>
      <c r="D3267" s="4"/>
      <c r="E3267" s="4"/>
      <c r="F3267" s="4"/>
      <c r="G3267" s="4"/>
      <c r="H3267" s="4"/>
    </row>
    <row r="3268" spans="1:8" x14ac:dyDescent="0.35">
      <c r="A3268" s="4"/>
      <c r="D3268" s="4"/>
      <c r="E3268" s="4"/>
      <c r="F3268" s="4"/>
      <c r="G3268" s="4"/>
      <c r="H3268" s="4"/>
    </row>
    <row r="3269" spans="1:8" x14ac:dyDescent="0.35">
      <c r="A3269" s="4"/>
      <c r="D3269" s="4"/>
      <c r="E3269" s="4"/>
      <c r="F3269" s="4"/>
      <c r="G3269" s="4"/>
      <c r="H3269" s="4"/>
    </row>
    <row r="3270" spans="1:8" x14ac:dyDescent="0.35">
      <c r="A3270" s="4"/>
      <c r="D3270" s="4"/>
      <c r="E3270" s="4"/>
      <c r="F3270" s="4"/>
      <c r="G3270" s="4"/>
      <c r="H3270" s="4"/>
    </row>
    <row r="3271" spans="1:8" x14ac:dyDescent="0.35">
      <c r="A3271" s="4"/>
      <c r="D3271" s="4"/>
      <c r="E3271" s="4"/>
      <c r="F3271" s="4"/>
      <c r="G3271" s="4"/>
      <c r="H3271" s="4"/>
    </row>
    <row r="3272" spans="1:8" x14ac:dyDescent="0.35">
      <c r="A3272" s="4"/>
      <c r="D3272" s="4"/>
      <c r="E3272" s="4"/>
      <c r="F3272" s="4"/>
      <c r="G3272" s="4"/>
      <c r="H3272" s="4"/>
    </row>
    <row r="3273" spans="1:8" x14ac:dyDescent="0.35">
      <c r="A3273" s="4"/>
      <c r="D3273" s="4"/>
      <c r="E3273" s="4"/>
      <c r="F3273" s="4"/>
      <c r="G3273" s="4"/>
      <c r="H3273" s="4"/>
    </row>
    <row r="3274" spans="1:8" x14ac:dyDescent="0.35">
      <c r="A3274" s="4"/>
      <c r="D3274" s="4"/>
      <c r="E3274" s="4"/>
      <c r="F3274" s="4"/>
      <c r="G3274" s="4"/>
      <c r="H3274" s="4"/>
    </row>
    <row r="3275" spans="1:8" x14ac:dyDescent="0.35">
      <c r="A3275" s="4"/>
      <c r="D3275" s="4"/>
      <c r="E3275" s="4"/>
      <c r="F3275" s="4"/>
      <c r="G3275" s="4"/>
      <c r="H3275" s="4"/>
    </row>
    <row r="3276" spans="1:8" x14ac:dyDescent="0.35">
      <c r="A3276" s="4"/>
      <c r="D3276" s="4"/>
      <c r="E3276" s="4"/>
      <c r="F3276" s="4"/>
      <c r="G3276" s="4"/>
      <c r="H3276" s="4"/>
    </row>
    <row r="3277" spans="1:8" x14ac:dyDescent="0.35">
      <c r="A3277" s="4"/>
      <c r="D3277" s="4"/>
      <c r="E3277" s="4"/>
      <c r="F3277" s="4"/>
      <c r="G3277" s="4"/>
      <c r="H3277" s="4"/>
    </row>
    <row r="3278" spans="1:8" x14ac:dyDescent="0.35">
      <c r="A3278" s="4"/>
      <c r="D3278" s="4"/>
      <c r="E3278" s="4"/>
      <c r="F3278" s="4"/>
      <c r="G3278" s="4"/>
      <c r="H3278" s="4"/>
    </row>
    <row r="3279" spans="1:8" x14ac:dyDescent="0.35">
      <c r="A3279" s="4"/>
      <c r="D3279" s="4"/>
      <c r="E3279" s="4"/>
      <c r="F3279" s="4"/>
      <c r="G3279" s="4"/>
      <c r="H3279" s="4"/>
    </row>
    <row r="3280" spans="1:8" x14ac:dyDescent="0.35">
      <c r="A3280" s="4"/>
      <c r="D3280" s="4"/>
      <c r="E3280" s="4"/>
      <c r="F3280" s="4"/>
      <c r="G3280" s="4"/>
      <c r="H3280" s="4"/>
    </row>
    <row r="3281" spans="1:8" x14ac:dyDescent="0.35">
      <c r="A3281" s="4"/>
      <c r="D3281" s="4"/>
      <c r="E3281" s="4"/>
      <c r="F3281" s="4"/>
      <c r="G3281" s="4"/>
      <c r="H3281" s="4"/>
    </row>
    <row r="3282" spans="1:8" x14ac:dyDescent="0.35">
      <c r="A3282" s="4"/>
      <c r="D3282" s="4"/>
      <c r="E3282" s="4"/>
      <c r="F3282" s="4"/>
      <c r="G3282" s="4"/>
      <c r="H3282" s="4"/>
    </row>
    <row r="3283" spans="1:8" x14ac:dyDescent="0.35">
      <c r="A3283" s="4"/>
      <c r="D3283" s="4"/>
      <c r="E3283" s="4"/>
      <c r="F3283" s="4"/>
      <c r="G3283" s="4"/>
      <c r="H3283" s="4"/>
    </row>
    <row r="3284" spans="1:8" x14ac:dyDescent="0.35">
      <c r="A3284" s="4"/>
      <c r="D3284" s="4"/>
      <c r="E3284" s="4"/>
      <c r="F3284" s="4"/>
      <c r="G3284" s="4"/>
      <c r="H3284" s="4"/>
    </row>
    <row r="3285" spans="1:8" x14ac:dyDescent="0.35">
      <c r="A3285" s="4"/>
      <c r="D3285" s="4"/>
      <c r="E3285" s="4"/>
      <c r="F3285" s="4"/>
      <c r="G3285" s="4"/>
      <c r="H3285" s="4"/>
    </row>
    <row r="3286" spans="1:8" x14ac:dyDescent="0.35">
      <c r="A3286" s="4"/>
      <c r="D3286" s="4"/>
      <c r="E3286" s="4"/>
      <c r="F3286" s="4"/>
      <c r="G3286" s="4"/>
      <c r="H3286" s="4"/>
    </row>
    <row r="3287" spans="1:8" x14ac:dyDescent="0.35">
      <c r="A3287" s="4"/>
      <c r="D3287" s="4"/>
      <c r="E3287" s="4"/>
      <c r="F3287" s="4"/>
      <c r="G3287" s="4"/>
      <c r="H3287" s="4"/>
    </row>
    <row r="3288" spans="1:8" x14ac:dyDescent="0.35">
      <c r="A3288" s="4"/>
      <c r="D3288" s="4"/>
      <c r="E3288" s="4"/>
      <c r="F3288" s="4"/>
      <c r="G3288" s="4"/>
      <c r="H3288" s="4"/>
    </row>
    <row r="3289" spans="1:8" x14ac:dyDescent="0.35">
      <c r="A3289" s="4"/>
      <c r="D3289" s="4"/>
      <c r="E3289" s="4"/>
      <c r="F3289" s="4"/>
      <c r="G3289" s="4"/>
      <c r="H3289" s="4"/>
    </row>
    <row r="3290" spans="1:8" x14ac:dyDescent="0.35">
      <c r="A3290" s="4"/>
      <c r="D3290" s="4"/>
      <c r="E3290" s="4"/>
      <c r="F3290" s="4"/>
      <c r="G3290" s="4"/>
      <c r="H3290" s="4"/>
    </row>
    <row r="3291" spans="1:8" x14ac:dyDescent="0.35">
      <c r="A3291" s="4"/>
      <c r="D3291" s="4"/>
      <c r="E3291" s="4"/>
      <c r="F3291" s="4"/>
      <c r="G3291" s="4"/>
      <c r="H3291" s="4"/>
    </row>
    <row r="3292" spans="1:8" x14ac:dyDescent="0.35">
      <c r="A3292" s="4"/>
      <c r="D3292" s="4"/>
      <c r="E3292" s="4"/>
      <c r="F3292" s="4"/>
      <c r="G3292" s="4"/>
      <c r="H3292" s="4"/>
    </row>
    <row r="3293" spans="1:8" x14ac:dyDescent="0.35">
      <c r="A3293" s="4"/>
      <c r="D3293" s="4"/>
      <c r="E3293" s="4"/>
      <c r="F3293" s="4"/>
      <c r="G3293" s="4"/>
      <c r="H3293" s="4"/>
    </row>
    <row r="3294" spans="1:8" x14ac:dyDescent="0.35">
      <c r="A3294" s="4"/>
      <c r="D3294" s="4"/>
      <c r="E3294" s="4"/>
      <c r="F3294" s="4"/>
      <c r="G3294" s="4"/>
      <c r="H3294" s="4"/>
    </row>
    <row r="3295" spans="1:8" x14ac:dyDescent="0.35">
      <c r="A3295" s="4"/>
      <c r="D3295" s="4"/>
      <c r="E3295" s="4"/>
      <c r="F3295" s="4"/>
      <c r="G3295" s="4"/>
      <c r="H3295" s="4"/>
    </row>
    <row r="3296" spans="1:8" x14ac:dyDescent="0.35">
      <c r="A3296" s="4"/>
      <c r="D3296" s="4"/>
      <c r="E3296" s="4"/>
      <c r="F3296" s="4"/>
      <c r="G3296" s="4"/>
      <c r="H3296" s="4"/>
    </row>
    <row r="3297" spans="1:8" x14ac:dyDescent="0.35">
      <c r="A3297" s="4"/>
      <c r="D3297" s="4"/>
      <c r="E3297" s="4"/>
      <c r="F3297" s="4"/>
      <c r="G3297" s="4"/>
      <c r="H3297" s="4"/>
    </row>
    <row r="3298" spans="1:8" x14ac:dyDescent="0.35">
      <c r="A3298" s="4"/>
      <c r="D3298" s="4"/>
      <c r="E3298" s="4"/>
      <c r="F3298" s="4"/>
      <c r="G3298" s="4"/>
      <c r="H3298" s="4"/>
    </row>
    <row r="3299" spans="1:8" x14ac:dyDescent="0.35">
      <c r="A3299" s="4"/>
      <c r="D3299" s="4"/>
      <c r="E3299" s="4"/>
      <c r="F3299" s="4"/>
      <c r="G3299" s="4"/>
      <c r="H3299" s="4"/>
    </row>
    <row r="3300" spans="1:8" x14ac:dyDescent="0.35">
      <c r="A3300" s="4"/>
      <c r="D3300" s="4"/>
      <c r="E3300" s="4"/>
      <c r="F3300" s="4"/>
      <c r="G3300" s="4"/>
      <c r="H3300" s="4"/>
    </row>
    <row r="3301" spans="1:8" x14ac:dyDescent="0.35">
      <c r="A3301" s="4"/>
      <c r="D3301" s="4"/>
      <c r="E3301" s="4"/>
      <c r="F3301" s="4"/>
      <c r="G3301" s="4"/>
      <c r="H3301" s="4"/>
    </row>
    <row r="3302" spans="1:8" x14ac:dyDescent="0.35">
      <c r="A3302" s="4"/>
      <c r="D3302" s="4"/>
      <c r="E3302" s="4"/>
      <c r="F3302" s="4"/>
      <c r="G3302" s="4"/>
      <c r="H3302" s="4"/>
    </row>
    <row r="3303" spans="1:8" x14ac:dyDescent="0.35">
      <c r="A3303" s="4"/>
      <c r="D3303" s="4"/>
      <c r="E3303" s="4"/>
      <c r="F3303" s="4"/>
      <c r="G3303" s="4"/>
      <c r="H3303" s="4"/>
    </row>
    <row r="3304" spans="1:8" x14ac:dyDescent="0.35">
      <c r="A3304" s="4"/>
      <c r="D3304" s="4"/>
      <c r="E3304" s="4"/>
      <c r="F3304" s="4"/>
      <c r="G3304" s="4"/>
      <c r="H3304" s="4"/>
    </row>
    <row r="3305" spans="1:8" x14ac:dyDescent="0.35">
      <c r="A3305" s="4"/>
      <c r="D3305" s="4"/>
      <c r="E3305" s="4"/>
      <c r="F3305" s="4"/>
      <c r="G3305" s="4"/>
      <c r="H3305" s="4"/>
    </row>
    <row r="3306" spans="1:8" x14ac:dyDescent="0.35">
      <c r="A3306" s="4"/>
      <c r="D3306" s="4"/>
      <c r="E3306" s="4"/>
      <c r="F3306" s="4"/>
      <c r="G3306" s="4"/>
      <c r="H3306" s="4"/>
    </row>
    <row r="3307" spans="1:8" x14ac:dyDescent="0.35">
      <c r="A3307" s="4"/>
      <c r="D3307" s="4"/>
      <c r="E3307" s="4"/>
      <c r="F3307" s="4"/>
      <c r="G3307" s="4"/>
      <c r="H3307" s="4"/>
    </row>
    <row r="3308" spans="1:8" x14ac:dyDescent="0.35">
      <c r="A3308" s="4"/>
      <c r="D3308" s="4"/>
      <c r="E3308" s="4"/>
      <c r="F3308" s="4"/>
      <c r="G3308" s="4"/>
      <c r="H3308" s="4"/>
    </row>
    <row r="3309" spans="1:8" x14ac:dyDescent="0.35">
      <c r="A3309" s="4"/>
      <c r="D3309" s="4"/>
      <c r="E3309" s="4"/>
      <c r="F3309" s="4"/>
      <c r="G3309" s="4"/>
      <c r="H3309" s="4"/>
    </row>
    <row r="3310" spans="1:8" x14ac:dyDescent="0.35">
      <c r="A3310" s="4"/>
      <c r="D3310" s="4"/>
      <c r="E3310" s="4"/>
      <c r="F3310" s="4"/>
      <c r="G3310" s="4"/>
      <c r="H3310" s="4"/>
    </row>
    <row r="3311" spans="1:8" x14ac:dyDescent="0.35">
      <c r="A3311" s="4"/>
      <c r="D3311" s="4"/>
      <c r="E3311" s="4"/>
      <c r="F3311" s="4"/>
      <c r="G3311" s="4"/>
      <c r="H3311" s="4"/>
    </row>
    <row r="3312" spans="1:8" x14ac:dyDescent="0.35">
      <c r="A3312" s="4"/>
      <c r="D3312" s="4"/>
      <c r="E3312" s="4"/>
      <c r="F3312" s="4"/>
      <c r="G3312" s="4"/>
      <c r="H3312" s="4"/>
    </row>
    <row r="3313" spans="1:8" x14ac:dyDescent="0.35">
      <c r="A3313" s="4"/>
      <c r="D3313" s="4"/>
      <c r="E3313" s="4"/>
      <c r="F3313" s="4"/>
      <c r="G3313" s="4"/>
      <c r="H3313" s="4"/>
    </row>
    <row r="3314" spans="1:8" x14ac:dyDescent="0.35">
      <c r="A3314" s="4"/>
      <c r="D3314" s="4"/>
      <c r="E3314" s="4"/>
      <c r="F3314" s="4"/>
      <c r="G3314" s="4"/>
      <c r="H3314" s="4"/>
    </row>
    <row r="3315" spans="1:8" x14ac:dyDescent="0.35">
      <c r="A3315" s="4"/>
      <c r="D3315" s="4"/>
      <c r="E3315" s="4"/>
      <c r="F3315" s="4"/>
      <c r="G3315" s="4"/>
      <c r="H3315" s="4"/>
    </row>
    <row r="3316" spans="1:8" x14ac:dyDescent="0.35">
      <c r="A3316" s="4"/>
      <c r="D3316" s="4"/>
      <c r="E3316" s="4"/>
      <c r="F3316" s="4"/>
      <c r="G3316" s="4"/>
      <c r="H3316" s="4"/>
    </row>
    <row r="3317" spans="1:8" x14ac:dyDescent="0.35">
      <c r="A3317" s="4"/>
      <c r="D3317" s="4"/>
      <c r="E3317" s="4"/>
      <c r="F3317" s="4"/>
      <c r="G3317" s="4"/>
      <c r="H3317" s="4"/>
    </row>
    <row r="3318" spans="1:8" x14ac:dyDescent="0.35">
      <c r="A3318" s="4"/>
      <c r="D3318" s="4"/>
      <c r="E3318" s="4"/>
      <c r="F3318" s="4"/>
      <c r="G3318" s="4"/>
      <c r="H3318" s="4"/>
    </row>
    <row r="3319" spans="1:8" x14ac:dyDescent="0.35">
      <c r="A3319" s="4"/>
      <c r="D3319" s="4"/>
      <c r="E3319" s="4"/>
      <c r="F3319" s="4"/>
      <c r="G3319" s="4"/>
      <c r="H3319" s="4"/>
    </row>
    <row r="3320" spans="1:8" x14ac:dyDescent="0.35">
      <c r="A3320" s="4"/>
      <c r="D3320" s="4"/>
      <c r="E3320" s="4"/>
      <c r="F3320" s="4"/>
      <c r="G3320" s="4"/>
      <c r="H3320" s="4"/>
    </row>
    <row r="3321" spans="1:8" x14ac:dyDescent="0.35">
      <c r="A3321" s="4"/>
      <c r="D3321" s="4"/>
      <c r="E3321" s="4"/>
      <c r="F3321" s="4"/>
      <c r="G3321" s="4"/>
      <c r="H3321" s="4"/>
    </row>
    <row r="3322" spans="1:8" x14ac:dyDescent="0.35">
      <c r="A3322" s="4"/>
      <c r="D3322" s="4"/>
      <c r="E3322" s="4"/>
      <c r="F3322" s="4"/>
      <c r="G3322" s="4"/>
      <c r="H3322" s="4"/>
    </row>
    <row r="3323" spans="1:8" x14ac:dyDescent="0.35">
      <c r="A3323" s="4"/>
      <c r="D3323" s="4"/>
      <c r="E3323" s="4"/>
      <c r="F3323" s="4"/>
      <c r="G3323" s="4"/>
      <c r="H3323" s="4"/>
    </row>
    <row r="3324" spans="1:8" x14ac:dyDescent="0.35">
      <c r="A3324" s="4"/>
      <c r="D3324" s="4"/>
      <c r="E3324" s="4"/>
      <c r="F3324" s="4"/>
      <c r="G3324" s="4"/>
      <c r="H3324" s="4"/>
    </row>
    <row r="3325" spans="1:8" x14ac:dyDescent="0.35">
      <c r="A3325" s="4"/>
      <c r="D3325" s="4"/>
      <c r="E3325" s="4"/>
      <c r="F3325" s="4"/>
      <c r="G3325" s="4"/>
      <c r="H3325" s="4"/>
    </row>
    <row r="3326" spans="1:8" x14ac:dyDescent="0.35">
      <c r="A3326" s="4"/>
      <c r="D3326" s="4"/>
      <c r="E3326" s="4"/>
      <c r="F3326" s="4"/>
      <c r="G3326" s="4"/>
      <c r="H3326" s="4"/>
    </row>
    <row r="3327" spans="1:8" x14ac:dyDescent="0.35">
      <c r="A3327" s="4"/>
      <c r="D3327" s="4"/>
      <c r="E3327" s="4"/>
      <c r="F3327" s="4"/>
      <c r="G3327" s="4"/>
      <c r="H3327" s="4"/>
    </row>
    <row r="3328" spans="1:8" x14ac:dyDescent="0.35">
      <c r="A3328" s="4"/>
      <c r="D3328" s="4"/>
      <c r="E3328" s="4"/>
      <c r="F3328" s="4"/>
      <c r="G3328" s="4"/>
      <c r="H3328" s="4"/>
    </row>
    <row r="3329" spans="1:8" x14ac:dyDescent="0.35">
      <c r="A3329" s="4"/>
      <c r="D3329" s="4"/>
      <c r="E3329" s="4"/>
      <c r="F3329" s="4"/>
      <c r="G3329" s="4"/>
      <c r="H3329" s="4"/>
    </row>
    <row r="3330" spans="1:8" x14ac:dyDescent="0.35">
      <c r="A3330" s="4"/>
      <c r="D3330" s="4"/>
      <c r="E3330" s="4"/>
      <c r="F3330" s="4"/>
      <c r="G3330" s="4"/>
      <c r="H3330" s="4"/>
    </row>
    <row r="3331" spans="1:8" x14ac:dyDescent="0.35">
      <c r="A3331" s="4"/>
      <c r="D3331" s="4"/>
      <c r="E3331" s="4"/>
      <c r="F3331" s="4"/>
      <c r="G3331" s="4"/>
      <c r="H3331" s="4"/>
    </row>
    <row r="3332" spans="1:8" x14ac:dyDescent="0.35">
      <c r="A3332" s="4"/>
      <c r="D3332" s="4"/>
      <c r="E3332" s="4"/>
      <c r="F3332" s="4"/>
      <c r="G3332" s="4"/>
      <c r="H3332" s="4"/>
    </row>
    <row r="3333" spans="1:8" x14ac:dyDescent="0.35">
      <c r="A3333" s="4"/>
      <c r="D3333" s="4"/>
      <c r="E3333" s="4"/>
      <c r="F3333" s="4"/>
      <c r="G3333" s="4"/>
      <c r="H3333" s="4"/>
    </row>
    <row r="3334" spans="1:8" x14ac:dyDescent="0.35">
      <c r="A3334" s="4"/>
      <c r="D3334" s="4"/>
      <c r="E3334" s="4"/>
      <c r="F3334" s="4"/>
      <c r="G3334" s="4"/>
      <c r="H3334" s="4"/>
    </row>
    <row r="3335" spans="1:8" x14ac:dyDescent="0.35">
      <c r="A3335" s="4"/>
      <c r="D3335" s="4"/>
      <c r="E3335" s="4"/>
      <c r="F3335" s="4"/>
      <c r="G3335" s="4"/>
      <c r="H3335" s="4"/>
    </row>
    <row r="3336" spans="1:8" x14ac:dyDescent="0.35">
      <c r="A3336" s="4"/>
      <c r="D3336" s="4"/>
      <c r="E3336" s="4"/>
      <c r="F3336" s="4"/>
      <c r="G3336" s="4"/>
      <c r="H3336" s="4"/>
    </row>
    <row r="3337" spans="1:8" x14ac:dyDescent="0.35">
      <c r="A3337" s="4"/>
      <c r="D3337" s="4"/>
      <c r="E3337" s="4"/>
      <c r="F3337" s="4"/>
      <c r="G3337" s="4"/>
      <c r="H3337" s="4"/>
    </row>
    <row r="3338" spans="1:8" x14ac:dyDescent="0.35">
      <c r="A3338" s="4"/>
      <c r="D3338" s="4"/>
      <c r="E3338" s="4"/>
      <c r="F3338" s="4"/>
      <c r="G3338" s="4"/>
      <c r="H3338" s="4"/>
    </row>
    <row r="3339" spans="1:8" x14ac:dyDescent="0.35">
      <c r="A3339" s="4"/>
      <c r="D3339" s="4"/>
      <c r="E3339" s="4"/>
      <c r="F3339" s="4"/>
      <c r="G3339" s="4"/>
      <c r="H3339" s="4"/>
    </row>
    <row r="3340" spans="1:8" x14ac:dyDescent="0.35">
      <c r="A3340" s="4"/>
      <c r="D3340" s="4"/>
      <c r="E3340" s="4"/>
      <c r="F3340" s="4"/>
      <c r="G3340" s="4"/>
      <c r="H3340" s="4"/>
    </row>
    <row r="3341" spans="1:8" x14ac:dyDescent="0.35">
      <c r="A3341" s="4"/>
      <c r="D3341" s="4"/>
      <c r="E3341" s="4"/>
      <c r="F3341" s="4"/>
      <c r="G3341" s="4"/>
      <c r="H3341" s="4"/>
    </row>
    <row r="3342" spans="1:8" x14ac:dyDescent="0.35">
      <c r="A3342" s="4"/>
      <c r="D3342" s="4"/>
      <c r="E3342" s="4"/>
      <c r="F3342" s="4"/>
      <c r="G3342" s="4"/>
      <c r="H3342" s="4"/>
    </row>
    <row r="3343" spans="1:8" x14ac:dyDescent="0.35">
      <c r="A3343" s="4"/>
      <c r="D3343" s="4"/>
      <c r="E3343" s="4"/>
      <c r="F3343" s="4"/>
      <c r="G3343" s="4"/>
      <c r="H3343" s="4"/>
    </row>
    <row r="3344" spans="1:8" x14ac:dyDescent="0.35">
      <c r="A3344" s="4"/>
      <c r="D3344" s="4"/>
      <c r="E3344" s="4"/>
      <c r="F3344" s="4"/>
      <c r="G3344" s="4"/>
      <c r="H3344" s="4"/>
    </row>
    <row r="3345" spans="1:8" x14ac:dyDescent="0.35">
      <c r="A3345" s="4"/>
      <c r="D3345" s="4"/>
      <c r="E3345" s="4"/>
      <c r="F3345" s="4"/>
      <c r="G3345" s="4"/>
      <c r="H3345" s="4"/>
    </row>
    <row r="3346" spans="1:8" x14ac:dyDescent="0.35">
      <c r="A3346" s="4"/>
      <c r="D3346" s="4"/>
      <c r="E3346" s="4"/>
      <c r="F3346" s="4"/>
      <c r="G3346" s="4"/>
      <c r="H3346" s="4"/>
    </row>
    <row r="3347" spans="1:8" x14ac:dyDescent="0.35">
      <c r="A3347" s="4"/>
      <c r="D3347" s="4"/>
      <c r="E3347" s="4"/>
      <c r="F3347" s="4"/>
      <c r="G3347" s="4"/>
      <c r="H3347" s="4"/>
    </row>
    <row r="3348" spans="1:8" x14ac:dyDescent="0.35">
      <c r="A3348" s="4"/>
      <c r="D3348" s="4"/>
      <c r="E3348" s="4"/>
      <c r="F3348" s="4"/>
      <c r="G3348" s="4"/>
      <c r="H3348" s="4"/>
    </row>
    <row r="3349" spans="1:8" x14ac:dyDescent="0.35">
      <c r="A3349" s="4"/>
      <c r="D3349" s="4"/>
      <c r="E3349" s="4"/>
      <c r="F3349" s="4"/>
      <c r="G3349" s="4"/>
      <c r="H3349" s="4"/>
    </row>
    <row r="3350" spans="1:8" x14ac:dyDescent="0.35">
      <c r="A3350" s="4"/>
      <c r="D3350" s="4"/>
      <c r="E3350" s="4"/>
      <c r="F3350" s="4"/>
      <c r="G3350" s="4"/>
      <c r="H3350" s="4"/>
    </row>
    <row r="3351" spans="1:8" x14ac:dyDescent="0.35">
      <c r="A3351" s="4"/>
      <c r="D3351" s="4"/>
      <c r="E3351" s="4"/>
      <c r="F3351" s="4"/>
      <c r="G3351" s="4"/>
      <c r="H3351" s="4"/>
    </row>
    <row r="3352" spans="1:8" x14ac:dyDescent="0.35">
      <c r="A3352" s="4"/>
      <c r="D3352" s="4"/>
      <c r="E3352" s="4"/>
      <c r="F3352" s="4"/>
      <c r="G3352" s="4"/>
      <c r="H3352" s="4"/>
    </row>
    <row r="3353" spans="1:8" x14ac:dyDescent="0.35">
      <c r="A3353" s="4"/>
      <c r="D3353" s="4"/>
      <c r="E3353" s="4"/>
      <c r="F3353" s="4"/>
      <c r="G3353" s="4"/>
      <c r="H3353" s="4"/>
    </row>
    <row r="3354" spans="1:8" x14ac:dyDescent="0.35">
      <c r="A3354" s="4"/>
      <c r="D3354" s="4"/>
      <c r="E3354" s="4"/>
      <c r="F3354" s="4"/>
      <c r="G3354" s="4"/>
      <c r="H3354" s="4"/>
    </row>
    <row r="3355" spans="1:8" x14ac:dyDescent="0.35">
      <c r="A3355" s="4"/>
      <c r="D3355" s="4"/>
      <c r="E3355" s="4"/>
      <c r="F3355" s="4"/>
      <c r="G3355" s="4"/>
      <c r="H3355" s="4"/>
    </row>
    <row r="3356" spans="1:8" x14ac:dyDescent="0.35">
      <c r="A3356" s="4"/>
      <c r="D3356" s="4"/>
      <c r="E3356" s="4"/>
      <c r="F3356" s="4"/>
      <c r="G3356" s="4"/>
      <c r="H3356" s="4"/>
    </row>
    <row r="3357" spans="1:8" x14ac:dyDescent="0.35">
      <c r="A3357" s="4"/>
      <c r="D3357" s="4"/>
      <c r="E3357" s="4"/>
      <c r="F3357" s="4"/>
      <c r="G3357" s="4"/>
      <c r="H3357" s="4"/>
    </row>
    <row r="3358" spans="1:8" x14ac:dyDescent="0.35">
      <c r="A3358" s="4"/>
      <c r="D3358" s="4"/>
      <c r="E3358" s="4"/>
      <c r="F3358" s="4"/>
      <c r="G3358" s="4"/>
      <c r="H3358" s="4"/>
    </row>
    <row r="3359" spans="1:8" x14ac:dyDescent="0.35">
      <c r="A3359" s="4"/>
      <c r="D3359" s="4"/>
      <c r="E3359" s="4"/>
      <c r="F3359" s="4"/>
      <c r="G3359" s="4"/>
      <c r="H3359" s="4"/>
    </row>
    <row r="3360" spans="1:8" x14ac:dyDescent="0.35">
      <c r="A3360" s="4"/>
      <c r="D3360" s="4"/>
      <c r="E3360" s="4"/>
      <c r="F3360" s="4"/>
      <c r="G3360" s="4"/>
      <c r="H3360" s="4"/>
    </row>
    <row r="3361" spans="1:8" x14ac:dyDescent="0.35">
      <c r="A3361" s="4"/>
      <c r="D3361" s="4"/>
      <c r="E3361" s="4"/>
      <c r="F3361" s="4"/>
      <c r="G3361" s="4"/>
      <c r="H3361" s="4"/>
    </row>
    <row r="3362" spans="1:8" x14ac:dyDescent="0.35">
      <c r="A3362" s="4"/>
      <c r="D3362" s="4"/>
      <c r="E3362" s="4"/>
      <c r="F3362" s="4"/>
      <c r="G3362" s="4"/>
      <c r="H3362" s="4"/>
    </row>
    <row r="3363" spans="1:8" x14ac:dyDescent="0.35">
      <c r="A3363" s="4"/>
      <c r="D3363" s="4"/>
      <c r="E3363" s="4"/>
      <c r="F3363" s="4"/>
      <c r="G3363" s="4"/>
      <c r="H3363" s="4"/>
    </row>
    <row r="3364" spans="1:8" x14ac:dyDescent="0.35">
      <c r="A3364" s="4"/>
      <c r="D3364" s="4"/>
      <c r="E3364" s="4"/>
      <c r="F3364" s="4"/>
      <c r="G3364" s="4"/>
      <c r="H3364" s="4"/>
    </row>
    <row r="3365" spans="1:8" x14ac:dyDescent="0.35">
      <c r="A3365" s="4"/>
      <c r="D3365" s="4"/>
      <c r="E3365" s="4"/>
      <c r="F3365" s="4"/>
      <c r="G3365" s="4"/>
      <c r="H3365" s="4"/>
    </row>
    <row r="3366" spans="1:8" x14ac:dyDescent="0.35">
      <c r="A3366" s="4"/>
      <c r="D3366" s="4"/>
      <c r="E3366" s="4"/>
      <c r="F3366" s="4"/>
      <c r="G3366" s="4"/>
      <c r="H3366" s="4"/>
    </row>
    <row r="3367" spans="1:8" x14ac:dyDescent="0.35">
      <c r="A3367" s="4"/>
      <c r="D3367" s="4"/>
      <c r="E3367" s="4"/>
      <c r="F3367" s="4"/>
      <c r="G3367" s="4"/>
      <c r="H3367" s="4"/>
    </row>
    <row r="3368" spans="1:8" x14ac:dyDescent="0.35">
      <c r="A3368" s="4"/>
      <c r="D3368" s="4"/>
      <c r="E3368" s="4"/>
      <c r="F3368" s="4"/>
      <c r="G3368" s="4"/>
      <c r="H3368" s="4"/>
    </row>
    <row r="3369" spans="1:8" x14ac:dyDescent="0.35">
      <c r="A3369" s="4"/>
      <c r="D3369" s="4"/>
      <c r="E3369" s="4"/>
      <c r="F3369" s="4"/>
      <c r="G3369" s="4"/>
      <c r="H3369" s="4"/>
    </row>
    <row r="3370" spans="1:8" x14ac:dyDescent="0.35">
      <c r="A3370" s="4"/>
      <c r="D3370" s="4"/>
      <c r="E3370" s="4"/>
      <c r="F3370" s="4"/>
      <c r="G3370" s="4"/>
      <c r="H3370" s="4"/>
    </row>
    <row r="3371" spans="1:8" x14ac:dyDescent="0.35">
      <c r="A3371" s="4"/>
      <c r="D3371" s="4"/>
      <c r="E3371" s="4"/>
      <c r="F3371" s="4"/>
      <c r="G3371" s="4"/>
      <c r="H3371" s="4"/>
    </row>
    <row r="3372" spans="1:8" x14ac:dyDescent="0.35">
      <c r="A3372" s="4"/>
      <c r="D3372" s="4"/>
      <c r="E3372" s="4"/>
      <c r="F3372" s="4"/>
      <c r="G3372" s="4"/>
      <c r="H3372" s="4"/>
    </row>
    <row r="3373" spans="1:8" x14ac:dyDescent="0.35">
      <c r="A3373" s="4"/>
      <c r="D3373" s="4"/>
      <c r="E3373" s="4"/>
      <c r="F3373" s="4"/>
      <c r="G3373" s="4"/>
      <c r="H3373" s="4"/>
    </row>
    <row r="3374" spans="1:8" x14ac:dyDescent="0.35">
      <c r="A3374" s="4"/>
      <c r="D3374" s="4"/>
      <c r="E3374" s="4"/>
      <c r="F3374" s="4"/>
      <c r="G3374" s="4"/>
      <c r="H3374" s="4"/>
    </row>
    <row r="3375" spans="1:8" x14ac:dyDescent="0.35">
      <c r="A3375" s="4"/>
      <c r="D3375" s="4"/>
      <c r="E3375" s="4"/>
      <c r="F3375" s="4"/>
      <c r="G3375" s="4"/>
      <c r="H3375" s="4"/>
    </row>
    <row r="3376" spans="1:8" x14ac:dyDescent="0.35">
      <c r="A3376" s="4"/>
      <c r="D3376" s="4"/>
      <c r="E3376" s="4"/>
      <c r="F3376" s="4"/>
      <c r="G3376" s="4"/>
      <c r="H3376" s="4"/>
    </row>
    <row r="3377" spans="1:8" x14ac:dyDescent="0.35">
      <c r="A3377" s="4"/>
      <c r="D3377" s="4"/>
      <c r="E3377" s="4"/>
      <c r="F3377" s="4"/>
      <c r="G3377" s="4"/>
      <c r="H3377" s="4"/>
    </row>
    <row r="3378" spans="1:8" x14ac:dyDescent="0.35">
      <c r="A3378" s="4"/>
      <c r="D3378" s="4"/>
      <c r="E3378" s="4"/>
      <c r="F3378" s="4"/>
      <c r="G3378" s="4"/>
      <c r="H3378" s="4"/>
    </row>
    <row r="3379" spans="1:8" x14ac:dyDescent="0.35">
      <c r="A3379" s="4"/>
      <c r="D3379" s="4"/>
      <c r="E3379" s="4"/>
      <c r="F3379" s="4"/>
      <c r="G3379" s="4"/>
      <c r="H3379" s="4"/>
    </row>
    <row r="3380" spans="1:8" x14ac:dyDescent="0.35">
      <c r="A3380" s="4"/>
      <c r="D3380" s="4"/>
      <c r="E3380" s="4"/>
      <c r="F3380" s="4"/>
      <c r="G3380" s="4"/>
      <c r="H3380" s="4"/>
    </row>
    <row r="3381" spans="1:8" x14ac:dyDescent="0.35">
      <c r="A3381" s="4"/>
      <c r="D3381" s="4"/>
      <c r="E3381" s="4"/>
      <c r="F3381" s="4"/>
      <c r="G3381" s="4"/>
      <c r="H3381" s="4"/>
    </row>
    <row r="3382" spans="1:8" x14ac:dyDescent="0.35">
      <c r="A3382" s="4"/>
      <c r="D3382" s="4"/>
      <c r="E3382" s="4"/>
      <c r="F3382" s="4"/>
      <c r="G3382" s="4"/>
      <c r="H3382" s="4"/>
    </row>
    <row r="3383" spans="1:8" x14ac:dyDescent="0.35">
      <c r="A3383" s="4"/>
      <c r="D3383" s="4"/>
      <c r="E3383" s="4"/>
      <c r="F3383" s="4"/>
      <c r="G3383" s="4"/>
      <c r="H3383" s="4"/>
    </row>
    <row r="3384" spans="1:8" x14ac:dyDescent="0.35">
      <c r="A3384" s="4"/>
      <c r="D3384" s="4"/>
      <c r="E3384" s="4"/>
      <c r="F3384" s="4"/>
      <c r="G3384" s="4"/>
      <c r="H3384" s="4"/>
    </row>
    <row r="3385" spans="1:8" x14ac:dyDescent="0.35">
      <c r="A3385" s="4"/>
      <c r="D3385" s="4"/>
      <c r="E3385" s="4"/>
      <c r="F3385" s="4"/>
      <c r="G3385" s="4"/>
      <c r="H3385" s="4"/>
    </row>
    <row r="3386" spans="1:8" x14ac:dyDescent="0.35">
      <c r="A3386" s="4"/>
      <c r="D3386" s="4"/>
      <c r="E3386" s="4"/>
      <c r="F3386" s="4"/>
      <c r="G3386" s="4"/>
      <c r="H3386" s="4"/>
    </row>
    <row r="3387" spans="1:8" x14ac:dyDescent="0.35">
      <c r="A3387" s="4"/>
      <c r="D3387" s="4"/>
      <c r="E3387" s="4"/>
      <c r="F3387" s="4"/>
      <c r="G3387" s="4"/>
      <c r="H3387" s="4"/>
    </row>
    <row r="3388" spans="1:8" x14ac:dyDescent="0.35">
      <c r="A3388" s="4"/>
      <c r="D3388" s="4"/>
      <c r="E3388" s="4"/>
      <c r="F3388" s="4"/>
      <c r="G3388" s="4"/>
      <c r="H3388" s="4"/>
    </row>
    <row r="3389" spans="1:8" x14ac:dyDescent="0.35">
      <c r="A3389" s="4"/>
      <c r="D3389" s="4"/>
      <c r="E3389" s="4"/>
      <c r="F3389" s="4"/>
      <c r="G3389" s="4"/>
      <c r="H3389" s="4"/>
    </row>
    <row r="3390" spans="1:8" x14ac:dyDescent="0.35">
      <c r="A3390" s="4"/>
      <c r="D3390" s="4"/>
      <c r="E3390" s="4"/>
      <c r="F3390" s="4"/>
      <c r="G3390" s="4"/>
      <c r="H3390" s="4"/>
    </row>
    <row r="3391" spans="1:8" x14ac:dyDescent="0.35">
      <c r="A3391" s="4"/>
      <c r="D3391" s="4"/>
      <c r="E3391" s="4"/>
      <c r="F3391" s="4"/>
      <c r="G3391" s="4"/>
      <c r="H3391" s="4"/>
    </row>
    <row r="3392" spans="1:8" x14ac:dyDescent="0.35">
      <c r="A3392" s="4"/>
      <c r="D3392" s="4"/>
      <c r="E3392" s="4"/>
      <c r="F3392" s="4"/>
      <c r="G3392" s="4"/>
      <c r="H3392" s="4"/>
    </row>
    <row r="3393" spans="1:8" x14ac:dyDescent="0.35">
      <c r="A3393" s="4"/>
      <c r="D3393" s="4"/>
      <c r="E3393" s="4"/>
      <c r="F3393" s="4"/>
      <c r="G3393" s="4"/>
      <c r="H3393" s="4"/>
    </row>
    <row r="3394" spans="1:8" x14ac:dyDescent="0.35">
      <c r="A3394" s="4"/>
      <c r="D3394" s="4"/>
      <c r="E3394" s="4"/>
      <c r="F3394" s="4"/>
      <c r="G3394" s="4"/>
      <c r="H3394" s="4"/>
    </row>
    <row r="3395" spans="1:8" x14ac:dyDescent="0.35">
      <c r="A3395" s="4"/>
      <c r="D3395" s="4"/>
      <c r="E3395" s="4"/>
      <c r="F3395" s="4"/>
      <c r="G3395" s="4"/>
      <c r="H3395" s="4"/>
    </row>
    <row r="3396" spans="1:8" x14ac:dyDescent="0.35">
      <c r="A3396" s="4"/>
      <c r="D3396" s="4"/>
      <c r="E3396" s="4"/>
      <c r="F3396" s="4"/>
      <c r="G3396" s="4"/>
      <c r="H3396" s="4"/>
    </row>
    <row r="3397" spans="1:8" x14ac:dyDescent="0.35">
      <c r="A3397" s="4"/>
      <c r="D3397" s="4"/>
      <c r="E3397" s="4"/>
      <c r="F3397" s="4"/>
      <c r="G3397" s="4"/>
      <c r="H3397" s="4"/>
    </row>
    <row r="3398" spans="1:8" x14ac:dyDescent="0.35">
      <c r="A3398" s="4"/>
      <c r="D3398" s="4"/>
      <c r="E3398" s="4"/>
      <c r="F3398" s="4"/>
      <c r="G3398" s="4"/>
      <c r="H3398" s="4"/>
    </row>
    <row r="3399" spans="1:8" x14ac:dyDescent="0.35">
      <c r="A3399" s="4"/>
      <c r="D3399" s="4"/>
      <c r="E3399" s="4"/>
      <c r="F3399" s="4"/>
      <c r="G3399" s="4"/>
      <c r="H3399" s="4"/>
    </row>
    <row r="3400" spans="1:8" x14ac:dyDescent="0.35">
      <c r="A3400" s="4"/>
      <c r="D3400" s="4"/>
      <c r="E3400" s="4"/>
      <c r="F3400" s="4"/>
      <c r="G3400" s="4"/>
      <c r="H3400" s="4"/>
    </row>
    <row r="3401" spans="1:8" x14ac:dyDescent="0.35">
      <c r="A3401" s="4"/>
      <c r="D3401" s="4"/>
      <c r="E3401" s="4"/>
      <c r="F3401" s="4"/>
      <c r="G3401" s="4"/>
      <c r="H3401" s="4"/>
    </row>
    <row r="3402" spans="1:8" x14ac:dyDescent="0.35">
      <c r="A3402" s="4"/>
      <c r="D3402" s="4"/>
      <c r="E3402" s="4"/>
      <c r="F3402" s="4"/>
      <c r="G3402" s="4"/>
      <c r="H3402" s="4"/>
    </row>
    <row r="3403" spans="1:8" x14ac:dyDescent="0.35">
      <c r="A3403" s="4"/>
      <c r="D3403" s="4"/>
      <c r="E3403" s="4"/>
      <c r="F3403" s="4"/>
      <c r="G3403" s="4"/>
      <c r="H3403" s="4"/>
    </row>
    <row r="3404" spans="1:8" x14ac:dyDescent="0.35">
      <c r="A3404" s="4"/>
      <c r="D3404" s="4"/>
      <c r="E3404" s="4"/>
      <c r="F3404" s="4"/>
      <c r="G3404" s="4"/>
      <c r="H3404" s="4"/>
    </row>
    <row r="3405" spans="1:8" x14ac:dyDescent="0.35">
      <c r="A3405" s="4"/>
      <c r="D3405" s="4"/>
      <c r="E3405" s="4"/>
      <c r="F3405" s="4"/>
      <c r="G3405" s="4"/>
      <c r="H3405" s="4"/>
    </row>
    <row r="3406" spans="1:8" x14ac:dyDescent="0.35">
      <c r="A3406" s="4"/>
      <c r="D3406" s="4"/>
      <c r="E3406" s="4"/>
      <c r="F3406" s="4"/>
      <c r="G3406" s="4"/>
      <c r="H3406" s="4"/>
    </row>
    <row r="3407" spans="1:8" x14ac:dyDescent="0.35">
      <c r="A3407" s="4"/>
      <c r="D3407" s="4"/>
      <c r="E3407" s="4"/>
      <c r="F3407" s="4"/>
      <c r="G3407" s="4"/>
      <c r="H3407" s="4"/>
    </row>
    <row r="3408" spans="1:8" x14ac:dyDescent="0.35">
      <c r="A3408" s="4"/>
      <c r="D3408" s="4"/>
      <c r="E3408" s="4"/>
      <c r="F3408" s="4"/>
      <c r="G3408" s="4"/>
      <c r="H3408" s="4"/>
    </row>
    <row r="3409" spans="1:8" x14ac:dyDescent="0.35">
      <c r="A3409" s="4"/>
      <c r="D3409" s="4"/>
      <c r="E3409" s="4"/>
      <c r="F3409" s="4"/>
      <c r="G3409" s="4"/>
      <c r="H3409" s="4"/>
    </row>
    <row r="3410" spans="1:8" x14ac:dyDescent="0.35">
      <c r="A3410" s="4"/>
      <c r="D3410" s="4"/>
      <c r="E3410" s="4"/>
      <c r="F3410" s="4"/>
      <c r="G3410" s="4"/>
      <c r="H3410" s="4"/>
    </row>
    <row r="3411" spans="1:8" x14ac:dyDescent="0.35">
      <c r="A3411" s="4"/>
      <c r="D3411" s="4"/>
      <c r="E3411" s="4"/>
      <c r="F3411" s="4"/>
      <c r="G3411" s="4"/>
      <c r="H3411" s="4"/>
    </row>
    <row r="3412" spans="1:8" x14ac:dyDescent="0.35">
      <c r="A3412" s="4"/>
      <c r="D3412" s="4"/>
      <c r="E3412" s="4"/>
      <c r="F3412" s="4"/>
      <c r="G3412" s="4"/>
      <c r="H3412" s="4"/>
    </row>
    <row r="3413" spans="1:8" x14ac:dyDescent="0.35">
      <c r="A3413" s="4"/>
      <c r="D3413" s="4"/>
      <c r="E3413" s="4"/>
      <c r="F3413" s="4"/>
      <c r="G3413" s="4"/>
      <c r="H3413" s="4"/>
    </row>
    <row r="3414" spans="1:8" x14ac:dyDescent="0.35">
      <c r="A3414" s="4"/>
      <c r="D3414" s="4"/>
      <c r="E3414" s="4"/>
      <c r="F3414" s="4"/>
      <c r="G3414" s="4"/>
      <c r="H3414" s="4"/>
    </row>
    <row r="3415" spans="1:8" x14ac:dyDescent="0.35">
      <c r="A3415" s="4"/>
      <c r="D3415" s="4"/>
      <c r="E3415" s="4"/>
      <c r="F3415" s="4"/>
      <c r="G3415" s="4"/>
      <c r="H3415" s="4"/>
    </row>
    <row r="3416" spans="1:8" x14ac:dyDescent="0.35">
      <c r="A3416" s="4"/>
      <c r="D3416" s="4"/>
      <c r="E3416" s="4"/>
      <c r="F3416" s="4"/>
      <c r="G3416" s="4"/>
      <c r="H3416" s="4"/>
    </row>
    <row r="3417" spans="1:8" x14ac:dyDescent="0.35">
      <c r="A3417" s="4"/>
      <c r="D3417" s="4"/>
      <c r="E3417" s="4"/>
      <c r="F3417" s="4"/>
      <c r="G3417" s="4"/>
      <c r="H3417" s="4"/>
    </row>
    <row r="3418" spans="1:8" x14ac:dyDescent="0.35">
      <c r="A3418" s="4"/>
      <c r="D3418" s="4"/>
      <c r="E3418" s="4"/>
      <c r="F3418" s="4"/>
      <c r="G3418" s="4"/>
      <c r="H3418" s="4"/>
    </row>
    <row r="3419" spans="1:8" x14ac:dyDescent="0.35">
      <c r="A3419" s="4"/>
      <c r="D3419" s="4"/>
      <c r="E3419" s="4"/>
      <c r="F3419" s="4"/>
      <c r="G3419" s="4"/>
      <c r="H3419" s="4"/>
    </row>
    <row r="3420" spans="1:8" x14ac:dyDescent="0.35">
      <c r="A3420" s="4"/>
      <c r="D3420" s="4"/>
      <c r="E3420" s="4"/>
      <c r="F3420" s="4"/>
      <c r="G3420" s="4"/>
      <c r="H3420" s="4"/>
    </row>
    <row r="3421" spans="1:8" x14ac:dyDescent="0.35">
      <c r="A3421" s="4"/>
      <c r="D3421" s="4"/>
      <c r="E3421" s="4"/>
      <c r="F3421" s="4"/>
      <c r="G3421" s="4"/>
      <c r="H3421" s="4"/>
    </row>
    <row r="3422" spans="1:8" x14ac:dyDescent="0.35">
      <c r="A3422" s="4"/>
      <c r="D3422" s="4"/>
      <c r="E3422" s="4"/>
      <c r="F3422" s="4"/>
      <c r="G3422" s="4"/>
      <c r="H3422" s="4"/>
    </row>
    <row r="3423" spans="1:8" x14ac:dyDescent="0.35">
      <c r="A3423" s="4"/>
      <c r="D3423" s="4"/>
      <c r="E3423" s="4"/>
      <c r="F3423" s="4"/>
      <c r="G3423" s="4"/>
      <c r="H3423" s="4"/>
    </row>
    <row r="3424" spans="1:8" x14ac:dyDescent="0.35">
      <c r="A3424" s="4"/>
      <c r="D3424" s="4"/>
      <c r="E3424" s="4"/>
      <c r="F3424" s="4"/>
      <c r="G3424" s="4"/>
      <c r="H3424" s="4"/>
    </row>
    <row r="3425" spans="1:8" x14ac:dyDescent="0.35">
      <c r="A3425" s="4"/>
      <c r="D3425" s="4"/>
      <c r="E3425" s="4"/>
      <c r="F3425" s="4"/>
      <c r="G3425" s="4"/>
      <c r="H3425" s="4"/>
    </row>
    <row r="3426" spans="1:8" x14ac:dyDescent="0.35">
      <c r="A3426" s="4"/>
      <c r="D3426" s="4"/>
      <c r="E3426" s="4"/>
      <c r="F3426" s="4"/>
      <c r="G3426" s="4"/>
      <c r="H3426" s="4"/>
    </row>
    <row r="3427" spans="1:8" x14ac:dyDescent="0.35">
      <c r="A3427" s="4"/>
      <c r="D3427" s="4"/>
      <c r="E3427" s="4"/>
      <c r="F3427" s="4"/>
      <c r="G3427" s="4"/>
      <c r="H3427" s="4"/>
    </row>
    <row r="3428" spans="1:8" x14ac:dyDescent="0.35">
      <c r="A3428" s="4"/>
      <c r="D3428" s="4"/>
      <c r="E3428" s="4"/>
      <c r="F3428" s="4"/>
      <c r="G3428" s="4"/>
      <c r="H3428" s="4"/>
    </row>
    <row r="3429" spans="1:8" x14ac:dyDescent="0.35">
      <c r="A3429" s="4"/>
      <c r="D3429" s="4"/>
      <c r="E3429" s="4"/>
      <c r="F3429" s="4"/>
      <c r="G3429" s="4"/>
      <c r="H3429" s="4"/>
    </row>
    <row r="3430" spans="1:8" x14ac:dyDescent="0.35">
      <c r="A3430" s="4"/>
      <c r="D3430" s="4"/>
      <c r="E3430" s="4"/>
      <c r="F3430" s="4"/>
      <c r="G3430" s="4"/>
      <c r="H3430" s="4"/>
    </row>
    <row r="3431" spans="1:8" x14ac:dyDescent="0.35">
      <c r="A3431" s="4"/>
      <c r="D3431" s="4"/>
      <c r="E3431" s="4"/>
      <c r="F3431" s="4"/>
      <c r="G3431" s="4"/>
      <c r="H3431" s="4"/>
    </row>
    <row r="3432" spans="1:8" x14ac:dyDescent="0.35">
      <c r="A3432" s="4"/>
      <c r="D3432" s="4"/>
      <c r="E3432" s="4"/>
      <c r="F3432" s="4"/>
      <c r="G3432" s="4"/>
      <c r="H3432" s="4"/>
    </row>
    <row r="3433" spans="1:8" x14ac:dyDescent="0.35">
      <c r="A3433" s="4"/>
      <c r="D3433" s="4"/>
      <c r="E3433" s="4"/>
      <c r="F3433" s="4"/>
      <c r="G3433" s="4"/>
      <c r="H3433" s="4"/>
    </row>
    <row r="3434" spans="1:8" x14ac:dyDescent="0.35">
      <c r="A3434" s="4"/>
      <c r="D3434" s="4"/>
      <c r="E3434" s="4"/>
      <c r="F3434" s="4"/>
      <c r="G3434" s="4"/>
      <c r="H3434" s="4"/>
    </row>
    <row r="3435" spans="1:8" x14ac:dyDescent="0.35">
      <c r="A3435" s="4"/>
      <c r="D3435" s="4"/>
      <c r="E3435" s="4"/>
      <c r="F3435" s="4"/>
      <c r="G3435" s="4"/>
      <c r="H3435" s="4"/>
    </row>
    <row r="3436" spans="1:8" x14ac:dyDescent="0.35">
      <c r="A3436" s="4"/>
      <c r="D3436" s="4"/>
      <c r="E3436" s="4"/>
      <c r="F3436" s="4"/>
      <c r="G3436" s="4"/>
      <c r="H3436" s="4"/>
    </row>
    <row r="3437" spans="1:8" x14ac:dyDescent="0.35">
      <c r="A3437" s="4"/>
      <c r="D3437" s="4"/>
      <c r="E3437" s="4"/>
      <c r="F3437" s="4"/>
      <c r="G3437" s="4"/>
      <c r="H3437" s="4"/>
    </row>
    <row r="3438" spans="1:8" x14ac:dyDescent="0.35">
      <c r="A3438" s="4"/>
      <c r="D3438" s="4"/>
      <c r="E3438" s="4"/>
      <c r="F3438" s="4"/>
      <c r="G3438" s="4"/>
      <c r="H3438" s="4"/>
    </row>
    <row r="3439" spans="1:8" x14ac:dyDescent="0.35">
      <c r="A3439" s="4"/>
      <c r="D3439" s="4"/>
      <c r="E3439" s="4"/>
      <c r="F3439" s="4"/>
      <c r="G3439" s="4"/>
      <c r="H3439" s="4"/>
    </row>
    <row r="3440" spans="1:8" x14ac:dyDescent="0.35">
      <c r="A3440" s="4"/>
      <c r="D3440" s="4"/>
      <c r="E3440" s="4"/>
      <c r="F3440" s="4"/>
      <c r="G3440" s="4"/>
      <c r="H3440" s="4"/>
    </row>
    <row r="3441" spans="1:8" x14ac:dyDescent="0.35">
      <c r="A3441" s="4"/>
      <c r="D3441" s="4"/>
      <c r="E3441" s="4"/>
      <c r="F3441" s="4"/>
      <c r="G3441" s="4"/>
      <c r="H3441" s="4"/>
    </row>
    <row r="3442" spans="1:8" x14ac:dyDescent="0.35">
      <c r="A3442" s="4"/>
      <c r="D3442" s="4"/>
      <c r="E3442" s="4"/>
      <c r="F3442" s="4"/>
      <c r="G3442" s="4"/>
      <c r="H3442" s="4"/>
    </row>
    <row r="3443" spans="1:8" x14ac:dyDescent="0.35">
      <c r="A3443" s="4"/>
      <c r="D3443" s="4"/>
      <c r="E3443" s="4"/>
      <c r="F3443" s="4"/>
      <c r="G3443" s="4"/>
      <c r="H3443" s="4"/>
    </row>
    <row r="3444" spans="1:8" x14ac:dyDescent="0.35">
      <c r="A3444" s="4"/>
      <c r="D3444" s="4"/>
      <c r="E3444" s="4"/>
      <c r="F3444" s="4"/>
      <c r="G3444" s="4"/>
      <c r="H3444" s="4"/>
    </row>
    <row r="3445" spans="1:8" x14ac:dyDescent="0.35">
      <c r="A3445" s="4"/>
      <c r="D3445" s="4"/>
      <c r="E3445" s="4"/>
      <c r="F3445" s="4"/>
      <c r="G3445" s="4"/>
      <c r="H3445" s="4"/>
    </row>
    <row r="3446" spans="1:8" x14ac:dyDescent="0.35">
      <c r="A3446" s="4"/>
      <c r="D3446" s="4"/>
      <c r="E3446" s="4"/>
      <c r="F3446" s="4"/>
      <c r="G3446" s="4"/>
      <c r="H3446" s="4"/>
    </row>
    <row r="3447" spans="1:8" x14ac:dyDescent="0.35">
      <c r="A3447" s="4"/>
      <c r="D3447" s="4"/>
      <c r="E3447" s="4"/>
      <c r="F3447" s="4"/>
      <c r="G3447" s="4"/>
      <c r="H3447" s="4"/>
    </row>
    <row r="3448" spans="1:8" x14ac:dyDescent="0.35">
      <c r="A3448" s="4"/>
      <c r="D3448" s="4"/>
      <c r="E3448" s="4"/>
      <c r="F3448" s="4"/>
      <c r="G3448" s="4"/>
      <c r="H3448" s="4"/>
    </row>
    <row r="3449" spans="1:8" x14ac:dyDescent="0.35">
      <c r="A3449" s="4"/>
      <c r="D3449" s="4"/>
      <c r="E3449" s="4"/>
      <c r="F3449" s="4"/>
      <c r="G3449" s="4"/>
      <c r="H3449" s="4"/>
    </row>
    <row r="3450" spans="1:8" x14ac:dyDescent="0.35">
      <c r="A3450" s="4"/>
      <c r="D3450" s="4"/>
      <c r="E3450" s="4"/>
      <c r="F3450" s="4"/>
      <c r="G3450" s="4"/>
      <c r="H3450" s="4"/>
    </row>
    <row r="3451" spans="1:8" x14ac:dyDescent="0.35">
      <c r="A3451" s="4"/>
      <c r="D3451" s="4"/>
      <c r="E3451" s="4"/>
      <c r="F3451" s="4"/>
      <c r="G3451" s="4"/>
      <c r="H3451" s="4"/>
    </row>
    <row r="3452" spans="1:8" x14ac:dyDescent="0.35">
      <c r="A3452" s="4"/>
      <c r="D3452" s="4"/>
      <c r="E3452" s="4"/>
      <c r="F3452" s="4"/>
      <c r="G3452" s="4"/>
      <c r="H3452" s="4"/>
    </row>
    <row r="3453" spans="1:8" x14ac:dyDescent="0.35">
      <c r="A3453" s="4"/>
      <c r="D3453" s="4"/>
      <c r="E3453" s="4"/>
      <c r="F3453" s="4"/>
      <c r="G3453" s="4"/>
      <c r="H3453" s="4"/>
    </row>
    <row r="3454" spans="1:8" x14ac:dyDescent="0.35">
      <c r="A3454" s="4"/>
      <c r="D3454" s="4"/>
      <c r="E3454" s="4"/>
      <c r="F3454" s="4"/>
      <c r="G3454" s="4"/>
      <c r="H3454" s="4"/>
    </row>
    <row r="3455" spans="1:8" x14ac:dyDescent="0.35">
      <c r="A3455" s="4"/>
      <c r="D3455" s="4"/>
      <c r="E3455" s="4"/>
      <c r="F3455" s="4"/>
      <c r="G3455" s="4"/>
      <c r="H3455" s="4"/>
    </row>
    <row r="3456" spans="1:8" x14ac:dyDescent="0.35">
      <c r="A3456" s="4"/>
      <c r="D3456" s="4"/>
      <c r="E3456" s="4"/>
      <c r="F3456" s="4"/>
      <c r="G3456" s="4"/>
      <c r="H3456" s="4"/>
    </row>
    <row r="3457" spans="1:8" x14ac:dyDescent="0.35">
      <c r="A3457" s="4"/>
      <c r="D3457" s="4"/>
      <c r="E3457" s="4"/>
      <c r="F3457" s="4"/>
      <c r="G3457" s="4"/>
      <c r="H3457" s="4"/>
    </row>
    <row r="3458" spans="1:8" x14ac:dyDescent="0.35">
      <c r="A3458" s="4"/>
      <c r="D3458" s="4"/>
      <c r="E3458" s="4"/>
      <c r="F3458" s="4"/>
      <c r="G3458" s="4"/>
      <c r="H3458" s="4"/>
    </row>
    <row r="3459" spans="1:8" x14ac:dyDescent="0.35">
      <c r="A3459" s="4"/>
      <c r="D3459" s="4"/>
      <c r="E3459" s="4"/>
      <c r="F3459" s="4"/>
      <c r="G3459" s="4"/>
      <c r="H3459" s="4"/>
    </row>
    <row r="3460" spans="1:8" x14ac:dyDescent="0.35">
      <c r="A3460" s="4"/>
      <c r="D3460" s="4"/>
      <c r="E3460" s="4"/>
      <c r="F3460" s="4"/>
      <c r="G3460" s="4"/>
      <c r="H3460" s="4"/>
    </row>
    <row r="3461" spans="1:8" x14ac:dyDescent="0.35">
      <c r="A3461" s="4"/>
      <c r="D3461" s="4"/>
      <c r="E3461" s="4"/>
      <c r="F3461" s="4"/>
      <c r="G3461" s="4"/>
      <c r="H3461" s="4"/>
    </row>
    <row r="3462" spans="1:8" x14ac:dyDescent="0.35">
      <c r="A3462" s="4"/>
      <c r="D3462" s="4"/>
      <c r="E3462" s="4"/>
      <c r="F3462" s="4"/>
      <c r="G3462" s="4"/>
      <c r="H3462" s="4"/>
    </row>
    <row r="3463" spans="1:8" x14ac:dyDescent="0.35">
      <c r="A3463" s="4"/>
      <c r="D3463" s="4"/>
      <c r="E3463" s="4"/>
      <c r="F3463" s="4"/>
      <c r="G3463" s="4"/>
      <c r="H3463" s="4"/>
    </row>
    <row r="3464" spans="1:8" x14ac:dyDescent="0.35">
      <c r="A3464" s="4"/>
      <c r="D3464" s="4"/>
      <c r="E3464" s="4"/>
      <c r="F3464" s="4"/>
      <c r="G3464" s="4"/>
      <c r="H3464" s="4"/>
    </row>
    <row r="3465" spans="1:8" x14ac:dyDescent="0.35">
      <c r="A3465" s="4"/>
      <c r="D3465" s="4"/>
      <c r="E3465" s="4"/>
      <c r="F3465" s="4"/>
      <c r="G3465" s="4"/>
      <c r="H3465" s="4"/>
    </row>
    <row r="3466" spans="1:8" x14ac:dyDescent="0.35">
      <c r="A3466" s="4"/>
      <c r="D3466" s="4"/>
      <c r="E3466" s="4"/>
      <c r="F3466" s="4"/>
      <c r="G3466" s="4"/>
      <c r="H3466" s="4"/>
    </row>
    <row r="3467" spans="1:8" x14ac:dyDescent="0.35">
      <c r="A3467" s="4"/>
      <c r="D3467" s="4"/>
      <c r="E3467" s="4"/>
      <c r="F3467" s="4"/>
      <c r="G3467" s="4"/>
      <c r="H3467" s="4"/>
    </row>
    <row r="3468" spans="1:8" x14ac:dyDescent="0.35">
      <c r="A3468" s="4"/>
      <c r="D3468" s="4"/>
      <c r="E3468" s="4"/>
      <c r="F3468" s="4"/>
      <c r="G3468" s="4"/>
      <c r="H3468" s="4"/>
    </row>
    <row r="3469" spans="1:8" x14ac:dyDescent="0.35">
      <c r="A3469" s="4"/>
      <c r="D3469" s="4"/>
      <c r="E3469" s="4"/>
      <c r="F3469" s="4"/>
      <c r="G3469" s="4"/>
      <c r="H3469" s="4"/>
    </row>
    <row r="3470" spans="1:8" x14ac:dyDescent="0.35">
      <c r="A3470" s="4"/>
      <c r="D3470" s="4"/>
      <c r="E3470" s="4"/>
      <c r="F3470" s="4"/>
      <c r="G3470" s="4"/>
      <c r="H3470" s="4"/>
    </row>
    <row r="3471" spans="1:8" x14ac:dyDescent="0.35">
      <c r="A3471" s="4"/>
      <c r="D3471" s="4"/>
      <c r="E3471" s="4"/>
      <c r="F3471" s="4"/>
      <c r="G3471" s="4"/>
      <c r="H3471" s="4"/>
    </row>
    <row r="3472" spans="1:8" x14ac:dyDescent="0.35">
      <c r="A3472" s="4"/>
      <c r="D3472" s="4"/>
      <c r="E3472" s="4"/>
      <c r="F3472" s="4"/>
      <c r="G3472" s="4"/>
      <c r="H3472" s="4"/>
    </row>
    <row r="3473" spans="1:8" x14ac:dyDescent="0.35">
      <c r="A3473" s="4"/>
      <c r="D3473" s="4"/>
      <c r="E3473" s="4"/>
      <c r="F3473" s="4"/>
      <c r="G3473" s="4"/>
      <c r="H3473" s="4"/>
    </row>
    <row r="3474" spans="1:8" x14ac:dyDescent="0.35">
      <c r="A3474" s="4"/>
      <c r="D3474" s="4"/>
      <c r="E3474" s="4"/>
      <c r="F3474" s="4"/>
      <c r="G3474" s="4"/>
      <c r="H3474" s="4"/>
    </row>
    <row r="3475" spans="1:8" x14ac:dyDescent="0.35">
      <c r="A3475" s="4"/>
      <c r="D3475" s="4"/>
      <c r="E3475" s="4"/>
      <c r="F3475" s="4"/>
      <c r="G3475" s="4"/>
      <c r="H3475" s="4"/>
    </row>
    <row r="3476" spans="1:8" x14ac:dyDescent="0.35">
      <c r="A3476" s="4"/>
      <c r="D3476" s="4"/>
      <c r="E3476" s="4"/>
      <c r="F3476" s="4"/>
      <c r="G3476" s="4"/>
      <c r="H3476" s="4"/>
    </row>
    <row r="3477" spans="1:8" x14ac:dyDescent="0.35">
      <c r="A3477" s="4"/>
      <c r="D3477" s="4"/>
      <c r="E3477" s="4"/>
      <c r="F3477" s="4"/>
      <c r="G3477" s="4"/>
      <c r="H3477" s="4"/>
    </row>
    <row r="3478" spans="1:8" x14ac:dyDescent="0.35">
      <c r="A3478" s="4"/>
      <c r="D3478" s="4"/>
      <c r="E3478" s="4"/>
      <c r="F3478" s="4"/>
      <c r="G3478" s="4"/>
      <c r="H3478" s="4"/>
    </row>
    <row r="3479" spans="1:8" x14ac:dyDescent="0.35">
      <c r="A3479" s="4"/>
      <c r="D3479" s="4"/>
      <c r="E3479" s="4"/>
      <c r="F3479" s="4"/>
      <c r="G3479" s="4"/>
      <c r="H3479" s="4"/>
    </row>
    <row r="3480" spans="1:8" x14ac:dyDescent="0.35">
      <c r="A3480" s="4"/>
      <c r="D3480" s="4"/>
      <c r="E3480" s="4"/>
      <c r="F3480" s="4"/>
      <c r="G3480" s="4"/>
      <c r="H3480" s="4"/>
    </row>
    <row r="3481" spans="1:8" x14ac:dyDescent="0.35">
      <c r="A3481" s="4"/>
      <c r="D3481" s="4"/>
      <c r="E3481" s="4"/>
      <c r="F3481" s="4"/>
      <c r="G3481" s="4"/>
      <c r="H3481" s="4"/>
    </row>
    <row r="3482" spans="1:8" x14ac:dyDescent="0.35">
      <c r="A3482" s="4"/>
      <c r="D3482" s="4"/>
      <c r="E3482" s="4"/>
      <c r="F3482" s="4"/>
      <c r="G3482" s="4"/>
      <c r="H3482" s="4"/>
    </row>
    <row r="3483" spans="1:8" x14ac:dyDescent="0.35">
      <c r="A3483" s="4"/>
      <c r="D3483" s="4"/>
      <c r="E3483" s="4"/>
      <c r="F3483" s="4"/>
      <c r="G3483" s="4"/>
      <c r="H3483" s="4"/>
    </row>
    <row r="3484" spans="1:8" x14ac:dyDescent="0.35">
      <c r="A3484" s="4"/>
      <c r="D3484" s="4"/>
      <c r="E3484" s="4"/>
      <c r="F3484" s="4"/>
      <c r="G3484" s="4"/>
      <c r="H3484" s="4"/>
    </row>
    <row r="3485" spans="1:8" x14ac:dyDescent="0.35">
      <c r="A3485" s="4"/>
      <c r="D3485" s="4"/>
      <c r="E3485" s="4"/>
      <c r="F3485" s="4"/>
      <c r="G3485" s="4"/>
      <c r="H3485" s="4"/>
    </row>
    <row r="3486" spans="1:8" x14ac:dyDescent="0.35">
      <c r="A3486" s="4"/>
      <c r="D3486" s="4"/>
      <c r="E3486" s="4"/>
      <c r="F3486" s="4"/>
      <c r="G3486" s="4"/>
      <c r="H3486" s="4"/>
    </row>
    <row r="3487" spans="1:8" x14ac:dyDescent="0.35">
      <c r="A3487" s="4"/>
      <c r="D3487" s="4"/>
      <c r="E3487" s="4"/>
      <c r="F3487" s="4"/>
      <c r="G3487" s="4"/>
      <c r="H3487" s="4"/>
    </row>
    <row r="3488" spans="1:8" x14ac:dyDescent="0.35">
      <c r="A3488" s="4"/>
      <c r="D3488" s="4"/>
      <c r="E3488" s="4"/>
      <c r="F3488" s="4"/>
      <c r="G3488" s="4"/>
      <c r="H3488" s="4"/>
    </row>
    <row r="3489" spans="1:8" x14ac:dyDescent="0.35">
      <c r="A3489" s="4"/>
      <c r="D3489" s="4"/>
      <c r="E3489" s="4"/>
      <c r="F3489" s="4"/>
      <c r="G3489" s="4"/>
      <c r="H3489" s="4"/>
    </row>
    <row r="3490" spans="1:8" x14ac:dyDescent="0.35">
      <c r="A3490" s="4"/>
      <c r="D3490" s="4"/>
      <c r="E3490" s="4"/>
      <c r="F3490" s="4"/>
      <c r="G3490" s="4"/>
      <c r="H3490" s="4"/>
    </row>
    <row r="3491" spans="1:8" x14ac:dyDescent="0.35">
      <c r="A3491" s="4"/>
      <c r="D3491" s="4"/>
      <c r="E3491" s="4"/>
      <c r="F3491" s="4"/>
      <c r="G3491" s="4"/>
      <c r="H3491" s="4"/>
    </row>
    <row r="3492" spans="1:8" x14ac:dyDescent="0.35">
      <c r="A3492" s="4"/>
      <c r="D3492" s="4"/>
      <c r="E3492" s="4"/>
      <c r="F3492" s="4"/>
      <c r="G3492" s="4"/>
      <c r="H3492" s="4"/>
    </row>
    <row r="3493" spans="1:8" x14ac:dyDescent="0.35">
      <c r="A3493" s="4"/>
      <c r="D3493" s="4"/>
      <c r="E3493" s="4"/>
      <c r="F3493" s="4"/>
      <c r="G3493" s="4"/>
      <c r="H3493" s="4"/>
    </row>
    <row r="3494" spans="1:8" x14ac:dyDescent="0.35">
      <c r="A3494" s="4"/>
      <c r="D3494" s="4"/>
      <c r="E3494" s="4"/>
      <c r="F3494" s="4"/>
      <c r="G3494" s="4"/>
      <c r="H3494" s="4"/>
    </row>
    <row r="3495" spans="1:8" x14ac:dyDescent="0.35">
      <c r="A3495" s="4"/>
      <c r="D3495" s="4"/>
      <c r="E3495" s="4"/>
      <c r="F3495" s="4"/>
      <c r="G3495" s="4"/>
      <c r="H3495" s="4"/>
    </row>
    <row r="3496" spans="1:8" x14ac:dyDescent="0.35">
      <c r="A3496" s="4"/>
      <c r="D3496" s="4"/>
      <c r="E3496" s="4"/>
      <c r="F3496" s="4"/>
      <c r="G3496" s="4"/>
      <c r="H3496" s="4"/>
    </row>
    <row r="3497" spans="1:8" x14ac:dyDescent="0.35">
      <c r="A3497" s="4"/>
      <c r="D3497" s="4"/>
      <c r="E3497" s="4"/>
      <c r="F3497" s="4"/>
      <c r="G3497" s="4"/>
      <c r="H3497" s="4"/>
    </row>
    <row r="3498" spans="1:8" x14ac:dyDescent="0.35">
      <c r="A3498" s="4"/>
      <c r="D3498" s="4"/>
      <c r="E3498" s="4"/>
      <c r="F3498" s="4"/>
      <c r="G3498" s="4"/>
      <c r="H3498" s="4"/>
    </row>
    <row r="3499" spans="1:8" x14ac:dyDescent="0.35">
      <c r="A3499" s="4"/>
      <c r="D3499" s="4"/>
      <c r="E3499" s="4"/>
      <c r="F3499" s="4"/>
      <c r="G3499" s="4"/>
      <c r="H3499" s="4"/>
    </row>
    <row r="3500" spans="1:8" x14ac:dyDescent="0.35">
      <c r="A3500" s="4"/>
      <c r="D3500" s="4"/>
      <c r="E3500" s="4"/>
      <c r="F3500" s="4"/>
      <c r="G3500" s="4"/>
      <c r="H3500" s="4"/>
    </row>
    <row r="3501" spans="1:8" x14ac:dyDescent="0.35">
      <c r="A3501" s="4"/>
      <c r="D3501" s="4"/>
      <c r="E3501" s="4"/>
      <c r="F3501" s="4"/>
      <c r="G3501" s="4"/>
      <c r="H3501" s="4"/>
    </row>
    <row r="3502" spans="1:8" x14ac:dyDescent="0.35">
      <c r="A3502" s="4"/>
      <c r="D3502" s="4"/>
      <c r="E3502" s="4"/>
      <c r="F3502" s="4"/>
      <c r="G3502" s="4"/>
      <c r="H3502" s="4"/>
    </row>
    <row r="3503" spans="1:8" x14ac:dyDescent="0.35">
      <c r="A3503" s="4"/>
      <c r="D3503" s="4"/>
      <c r="E3503" s="4"/>
      <c r="F3503" s="4"/>
      <c r="G3503" s="4"/>
      <c r="H3503" s="4"/>
    </row>
    <row r="3504" spans="1:8" x14ac:dyDescent="0.35">
      <c r="A3504" s="4"/>
      <c r="D3504" s="4"/>
      <c r="E3504" s="4"/>
      <c r="F3504" s="4"/>
      <c r="G3504" s="4"/>
      <c r="H3504" s="4"/>
    </row>
    <row r="3505" spans="1:8" x14ac:dyDescent="0.35">
      <c r="A3505" s="4"/>
      <c r="D3505" s="4"/>
      <c r="E3505" s="4"/>
      <c r="F3505" s="4"/>
      <c r="G3505" s="4"/>
      <c r="H3505" s="4"/>
    </row>
    <row r="3506" spans="1:8" x14ac:dyDescent="0.35">
      <c r="A3506" s="4"/>
      <c r="D3506" s="4"/>
      <c r="E3506" s="4"/>
      <c r="F3506" s="4"/>
      <c r="G3506" s="4"/>
      <c r="H3506" s="4"/>
    </row>
    <row r="3507" spans="1:8" x14ac:dyDescent="0.35">
      <c r="A3507" s="4"/>
      <c r="D3507" s="4"/>
      <c r="E3507" s="4"/>
      <c r="F3507" s="4"/>
      <c r="G3507" s="4"/>
      <c r="H3507" s="4"/>
    </row>
    <row r="3508" spans="1:8" x14ac:dyDescent="0.35">
      <c r="A3508" s="4"/>
      <c r="D3508" s="4"/>
      <c r="E3508" s="4"/>
      <c r="F3508" s="4"/>
      <c r="G3508" s="4"/>
      <c r="H3508" s="4"/>
    </row>
    <row r="3509" spans="1:8" x14ac:dyDescent="0.35">
      <c r="A3509" s="4"/>
      <c r="D3509" s="4"/>
      <c r="E3509" s="4"/>
      <c r="F3509" s="4"/>
      <c r="G3509" s="4"/>
      <c r="H3509" s="4"/>
    </row>
    <row r="3510" spans="1:8" x14ac:dyDescent="0.35">
      <c r="A3510" s="4"/>
      <c r="D3510" s="4"/>
      <c r="E3510" s="4"/>
      <c r="F3510" s="4"/>
      <c r="G3510" s="4"/>
      <c r="H3510" s="4"/>
    </row>
    <row r="3511" spans="1:8" x14ac:dyDescent="0.35">
      <c r="A3511" s="4"/>
      <c r="D3511" s="4"/>
      <c r="E3511" s="4"/>
      <c r="F3511" s="4"/>
      <c r="G3511" s="4"/>
      <c r="H3511" s="4"/>
    </row>
    <row r="3512" spans="1:8" x14ac:dyDescent="0.35">
      <c r="A3512" s="4"/>
      <c r="D3512" s="4"/>
      <c r="E3512" s="4"/>
      <c r="F3512" s="4"/>
      <c r="G3512" s="4"/>
      <c r="H3512" s="4"/>
    </row>
    <row r="3513" spans="1:8" x14ac:dyDescent="0.35">
      <c r="A3513" s="4"/>
      <c r="D3513" s="4"/>
      <c r="E3513" s="4"/>
      <c r="F3513" s="4"/>
      <c r="G3513" s="4"/>
      <c r="H3513" s="4"/>
    </row>
    <row r="3514" spans="1:8" x14ac:dyDescent="0.35">
      <c r="A3514" s="4"/>
      <c r="D3514" s="4"/>
      <c r="E3514" s="4"/>
      <c r="F3514" s="4"/>
      <c r="G3514" s="4"/>
      <c r="H3514" s="4"/>
    </row>
    <row r="3515" spans="1:8" x14ac:dyDescent="0.35">
      <c r="A3515" s="4"/>
      <c r="D3515" s="4"/>
      <c r="E3515" s="4"/>
      <c r="F3515" s="4"/>
      <c r="G3515" s="4"/>
      <c r="H3515" s="4"/>
    </row>
    <row r="3516" spans="1:8" x14ac:dyDescent="0.35">
      <c r="A3516" s="4"/>
      <c r="D3516" s="4"/>
      <c r="E3516" s="4"/>
      <c r="F3516" s="4"/>
      <c r="G3516" s="4"/>
      <c r="H3516" s="4"/>
    </row>
    <row r="3517" spans="1:8" x14ac:dyDescent="0.35">
      <c r="A3517" s="4"/>
      <c r="D3517" s="4"/>
      <c r="E3517" s="4"/>
      <c r="F3517" s="4"/>
      <c r="G3517" s="4"/>
      <c r="H3517" s="4"/>
    </row>
    <row r="3518" spans="1:8" x14ac:dyDescent="0.35">
      <c r="A3518" s="4"/>
      <c r="D3518" s="4"/>
      <c r="E3518" s="4"/>
      <c r="F3518" s="4"/>
      <c r="G3518" s="4"/>
      <c r="H3518" s="4"/>
    </row>
    <row r="3519" spans="1:8" x14ac:dyDescent="0.35">
      <c r="A3519" s="4"/>
      <c r="D3519" s="4"/>
      <c r="E3519" s="4"/>
      <c r="F3519" s="4"/>
      <c r="G3519" s="4"/>
      <c r="H3519" s="4"/>
    </row>
    <row r="3520" spans="1:8" x14ac:dyDescent="0.35">
      <c r="A3520" s="4"/>
      <c r="D3520" s="4"/>
      <c r="E3520" s="4"/>
      <c r="F3520" s="4"/>
      <c r="G3520" s="4"/>
      <c r="H3520" s="4"/>
    </row>
    <row r="3521" spans="1:8" x14ac:dyDescent="0.35">
      <c r="A3521" s="4"/>
      <c r="D3521" s="4"/>
      <c r="E3521" s="4"/>
      <c r="F3521" s="4"/>
      <c r="G3521" s="4"/>
      <c r="H3521" s="4"/>
    </row>
    <row r="3522" spans="1:8" x14ac:dyDescent="0.35">
      <c r="A3522" s="4"/>
      <c r="D3522" s="4"/>
      <c r="E3522" s="4"/>
      <c r="F3522" s="4"/>
      <c r="G3522" s="4"/>
      <c r="H3522" s="4"/>
    </row>
    <row r="3523" spans="1:8" x14ac:dyDescent="0.35">
      <c r="A3523" s="4"/>
      <c r="D3523" s="4"/>
      <c r="E3523" s="4"/>
      <c r="F3523" s="4"/>
      <c r="G3523" s="4"/>
      <c r="H3523" s="4"/>
    </row>
    <row r="3524" spans="1:8" x14ac:dyDescent="0.35">
      <c r="A3524" s="4"/>
      <c r="D3524" s="4"/>
      <c r="E3524" s="4"/>
      <c r="F3524" s="4"/>
      <c r="G3524" s="4"/>
      <c r="H3524" s="4"/>
    </row>
    <row r="3525" spans="1:8" x14ac:dyDescent="0.35">
      <c r="A3525" s="4"/>
      <c r="D3525" s="4"/>
      <c r="E3525" s="4"/>
      <c r="F3525" s="4"/>
      <c r="G3525" s="4"/>
      <c r="H3525" s="4"/>
    </row>
    <row r="3526" spans="1:8" x14ac:dyDescent="0.35">
      <c r="A3526" s="4"/>
      <c r="D3526" s="4"/>
      <c r="E3526" s="4"/>
      <c r="F3526" s="4"/>
      <c r="G3526" s="4"/>
      <c r="H3526" s="4"/>
    </row>
    <row r="3527" spans="1:8" x14ac:dyDescent="0.35">
      <c r="A3527" s="4"/>
      <c r="D3527" s="4"/>
      <c r="E3527" s="4"/>
      <c r="F3527" s="4"/>
      <c r="G3527" s="4"/>
      <c r="H3527" s="4"/>
    </row>
    <row r="3528" spans="1:8" x14ac:dyDescent="0.35">
      <c r="A3528" s="4"/>
      <c r="D3528" s="4"/>
      <c r="E3528" s="4"/>
      <c r="F3528" s="4"/>
      <c r="G3528" s="4"/>
      <c r="H3528" s="4"/>
    </row>
    <row r="3529" spans="1:8" x14ac:dyDescent="0.35">
      <c r="A3529" s="4"/>
      <c r="D3529" s="4"/>
      <c r="E3529" s="4"/>
      <c r="F3529" s="4"/>
      <c r="G3529" s="4"/>
      <c r="H3529" s="4"/>
    </row>
    <row r="3530" spans="1:8" x14ac:dyDescent="0.35">
      <c r="A3530" s="4"/>
      <c r="D3530" s="4"/>
      <c r="E3530" s="4"/>
      <c r="F3530" s="4"/>
      <c r="G3530" s="4"/>
      <c r="H3530" s="4"/>
    </row>
    <row r="3531" spans="1:8" x14ac:dyDescent="0.35">
      <c r="A3531" s="4"/>
      <c r="D3531" s="4"/>
      <c r="E3531" s="4"/>
      <c r="F3531" s="4"/>
      <c r="G3531" s="4"/>
      <c r="H3531" s="4"/>
    </row>
    <row r="3532" spans="1:8" x14ac:dyDescent="0.35">
      <c r="A3532" s="4"/>
      <c r="D3532" s="4"/>
      <c r="E3532" s="4"/>
      <c r="F3532" s="4"/>
      <c r="G3532" s="4"/>
      <c r="H3532" s="4"/>
    </row>
    <row r="3533" spans="1:8" x14ac:dyDescent="0.35">
      <c r="A3533" s="4"/>
      <c r="D3533" s="4"/>
      <c r="E3533" s="4"/>
      <c r="F3533" s="4"/>
      <c r="G3533" s="4"/>
      <c r="H3533" s="4"/>
    </row>
    <row r="3534" spans="1:8" x14ac:dyDescent="0.35">
      <c r="A3534" s="4"/>
      <c r="D3534" s="4"/>
      <c r="E3534" s="4"/>
      <c r="F3534" s="4"/>
      <c r="G3534" s="4"/>
      <c r="H3534" s="4"/>
    </row>
    <row r="3535" spans="1:8" x14ac:dyDescent="0.35">
      <c r="A3535" s="4"/>
      <c r="D3535" s="4"/>
      <c r="E3535" s="4"/>
      <c r="F3535" s="4"/>
      <c r="G3535" s="4"/>
      <c r="H3535" s="4"/>
    </row>
    <row r="3536" spans="1:8" x14ac:dyDescent="0.35">
      <c r="A3536" s="4"/>
      <c r="D3536" s="4"/>
      <c r="E3536" s="4"/>
      <c r="F3536" s="4"/>
      <c r="G3536" s="4"/>
      <c r="H3536" s="4"/>
    </row>
    <row r="3537" spans="1:8" x14ac:dyDescent="0.35">
      <c r="A3537" s="4"/>
      <c r="D3537" s="4"/>
      <c r="E3537" s="4"/>
      <c r="F3537" s="4"/>
      <c r="G3537" s="4"/>
      <c r="H3537" s="4"/>
    </row>
    <row r="3538" spans="1:8" x14ac:dyDescent="0.35">
      <c r="A3538" s="4"/>
      <c r="D3538" s="4"/>
      <c r="E3538" s="4"/>
      <c r="F3538" s="4"/>
      <c r="G3538" s="4"/>
      <c r="H3538" s="4"/>
    </row>
    <row r="3539" spans="1:8" x14ac:dyDescent="0.35">
      <c r="A3539" s="4"/>
      <c r="D3539" s="4"/>
      <c r="E3539" s="4"/>
      <c r="F3539" s="4"/>
      <c r="G3539" s="4"/>
      <c r="H3539" s="4"/>
    </row>
    <row r="3540" spans="1:8" x14ac:dyDescent="0.35">
      <c r="A3540" s="4"/>
      <c r="D3540" s="4"/>
      <c r="E3540" s="4"/>
      <c r="F3540" s="4"/>
      <c r="G3540" s="4"/>
      <c r="H3540" s="4"/>
    </row>
    <row r="3541" spans="1:8" x14ac:dyDescent="0.35">
      <c r="A3541" s="4"/>
      <c r="D3541" s="4"/>
      <c r="E3541" s="4"/>
      <c r="F3541" s="4"/>
      <c r="G3541" s="4"/>
      <c r="H3541" s="4"/>
    </row>
    <row r="3542" spans="1:8" x14ac:dyDescent="0.35">
      <c r="A3542" s="4"/>
      <c r="D3542" s="4"/>
      <c r="E3542" s="4"/>
      <c r="F3542" s="4"/>
      <c r="G3542" s="4"/>
      <c r="H3542" s="4"/>
    </row>
    <row r="3543" spans="1:8" x14ac:dyDescent="0.35">
      <c r="A3543" s="4"/>
      <c r="D3543" s="4"/>
      <c r="E3543" s="4"/>
      <c r="F3543" s="4"/>
      <c r="G3543" s="4"/>
      <c r="H3543" s="4"/>
    </row>
    <row r="3544" spans="1:8" x14ac:dyDescent="0.35">
      <c r="A3544" s="4"/>
      <c r="D3544" s="4"/>
      <c r="E3544" s="4"/>
      <c r="F3544" s="4"/>
      <c r="G3544" s="4"/>
      <c r="H3544" s="4"/>
    </row>
    <row r="3545" spans="1:8" x14ac:dyDescent="0.35">
      <c r="A3545" s="4"/>
      <c r="D3545" s="4"/>
      <c r="E3545" s="4"/>
      <c r="F3545" s="4"/>
      <c r="G3545" s="4"/>
      <c r="H3545" s="4"/>
    </row>
    <row r="3546" spans="1:8" x14ac:dyDescent="0.35">
      <c r="A3546" s="4"/>
      <c r="D3546" s="4"/>
      <c r="E3546" s="4"/>
      <c r="F3546" s="4"/>
      <c r="G3546" s="4"/>
      <c r="H3546" s="4"/>
    </row>
    <row r="3547" spans="1:8" x14ac:dyDescent="0.35">
      <c r="A3547" s="4"/>
      <c r="D3547" s="4"/>
      <c r="E3547" s="4"/>
      <c r="F3547" s="4"/>
      <c r="G3547" s="4"/>
      <c r="H3547" s="4"/>
    </row>
    <row r="3548" spans="1:8" x14ac:dyDescent="0.35">
      <c r="A3548" s="4"/>
      <c r="D3548" s="4"/>
      <c r="E3548" s="4"/>
      <c r="F3548" s="4"/>
      <c r="G3548" s="4"/>
      <c r="H3548" s="4"/>
    </row>
    <row r="3549" spans="1:8" x14ac:dyDescent="0.35">
      <c r="A3549" s="4"/>
      <c r="D3549" s="4"/>
      <c r="E3549" s="4"/>
      <c r="F3549" s="4"/>
      <c r="G3549" s="4"/>
      <c r="H3549" s="4"/>
    </row>
    <row r="3550" spans="1:8" x14ac:dyDescent="0.35">
      <c r="A3550" s="4"/>
      <c r="D3550" s="4"/>
      <c r="E3550" s="4"/>
      <c r="F3550" s="4"/>
      <c r="G3550" s="4"/>
      <c r="H3550" s="4"/>
    </row>
    <row r="3551" spans="1:8" x14ac:dyDescent="0.35">
      <c r="A3551" s="4"/>
      <c r="D3551" s="4"/>
      <c r="E3551" s="4"/>
      <c r="F3551" s="4"/>
      <c r="G3551" s="4"/>
      <c r="H3551" s="4"/>
    </row>
    <row r="3552" spans="1:8" x14ac:dyDescent="0.35">
      <c r="A3552" s="4"/>
      <c r="D3552" s="4"/>
      <c r="E3552" s="4"/>
      <c r="F3552" s="4"/>
      <c r="G3552" s="4"/>
      <c r="H3552" s="4"/>
    </row>
    <row r="3553" spans="1:8" x14ac:dyDescent="0.35">
      <c r="A3553" s="4"/>
      <c r="D3553" s="4"/>
      <c r="E3553" s="4"/>
      <c r="F3553" s="4"/>
      <c r="G3553" s="4"/>
      <c r="H3553" s="4"/>
    </row>
    <row r="3554" spans="1:8" x14ac:dyDescent="0.35">
      <c r="A3554" s="4"/>
      <c r="D3554" s="4"/>
      <c r="E3554" s="4"/>
      <c r="F3554" s="4"/>
      <c r="G3554" s="4"/>
      <c r="H3554" s="4"/>
    </row>
    <row r="3555" spans="1:8" x14ac:dyDescent="0.35">
      <c r="A3555" s="4"/>
      <c r="D3555" s="4"/>
      <c r="E3555" s="4"/>
      <c r="F3555" s="4"/>
      <c r="G3555" s="4"/>
      <c r="H3555" s="4"/>
    </row>
    <row r="3556" spans="1:8" x14ac:dyDescent="0.35">
      <c r="A3556" s="4"/>
      <c r="D3556" s="4"/>
      <c r="E3556" s="4"/>
      <c r="F3556" s="4"/>
      <c r="G3556" s="4"/>
      <c r="H3556" s="4"/>
    </row>
    <row r="3557" spans="1:8" x14ac:dyDescent="0.35">
      <c r="A3557" s="4"/>
      <c r="D3557" s="4"/>
      <c r="E3557" s="4"/>
      <c r="F3557" s="4"/>
      <c r="G3557" s="4"/>
      <c r="H3557" s="4"/>
    </row>
    <row r="3558" spans="1:8" x14ac:dyDescent="0.35">
      <c r="A3558" s="4"/>
      <c r="D3558" s="4"/>
      <c r="E3558" s="4"/>
      <c r="F3558" s="4"/>
      <c r="G3558" s="4"/>
      <c r="H3558" s="4"/>
    </row>
    <row r="3559" spans="1:8" x14ac:dyDescent="0.35">
      <c r="A3559" s="4"/>
      <c r="D3559" s="4"/>
      <c r="E3559" s="4"/>
      <c r="F3559" s="4"/>
      <c r="G3559" s="4"/>
      <c r="H3559" s="4"/>
    </row>
    <row r="3560" spans="1:8" x14ac:dyDescent="0.35">
      <c r="A3560" s="4"/>
      <c r="D3560" s="4"/>
      <c r="E3560" s="4"/>
      <c r="F3560" s="4"/>
      <c r="G3560" s="4"/>
      <c r="H3560" s="4"/>
    </row>
    <row r="3561" spans="1:8" x14ac:dyDescent="0.35">
      <c r="A3561" s="4"/>
      <c r="D3561" s="4"/>
      <c r="E3561" s="4"/>
      <c r="F3561" s="4"/>
      <c r="G3561" s="4"/>
      <c r="H3561" s="4"/>
    </row>
    <row r="3562" spans="1:8" x14ac:dyDescent="0.35">
      <c r="A3562" s="4"/>
      <c r="D3562" s="4"/>
      <c r="E3562" s="4"/>
      <c r="F3562" s="4"/>
      <c r="G3562" s="4"/>
      <c r="H3562" s="4"/>
    </row>
    <row r="3563" spans="1:8" x14ac:dyDescent="0.35">
      <c r="A3563" s="4"/>
      <c r="D3563" s="4"/>
      <c r="E3563" s="4"/>
      <c r="F3563" s="4"/>
      <c r="G3563" s="4"/>
      <c r="H3563" s="4"/>
    </row>
    <row r="3564" spans="1:8" x14ac:dyDescent="0.35">
      <c r="A3564" s="4"/>
      <c r="D3564" s="4"/>
      <c r="E3564" s="4"/>
      <c r="F3564" s="4"/>
      <c r="G3564" s="4"/>
      <c r="H3564" s="4"/>
    </row>
    <row r="3565" spans="1:8" x14ac:dyDescent="0.35">
      <c r="A3565" s="4"/>
      <c r="D3565" s="4"/>
      <c r="E3565" s="4"/>
      <c r="F3565" s="4"/>
      <c r="G3565" s="4"/>
      <c r="H3565" s="4"/>
    </row>
    <row r="3566" spans="1:8" x14ac:dyDescent="0.35">
      <c r="A3566" s="4"/>
      <c r="D3566" s="4"/>
      <c r="E3566" s="4"/>
      <c r="F3566" s="4"/>
      <c r="G3566" s="4"/>
      <c r="H3566" s="4"/>
    </row>
    <row r="3567" spans="1:8" x14ac:dyDescent="0.35">
      <c r="A3567" s="4"/>
      <c r="D3567" s="4"/>
      <c r="E3567" s="4"/>
      <c r="F3567" s="4"/>
      <c r="G3567" s="4"/>
      <c r="H3567" s="4"/>
    </row>
    <row r="3568" spans="1:8" x14ac:dyDescent="0.35">
      <c r="A3568" s="4"/>
      <c r="D3568" s="4"/>
      <c r="E3568" s="4"/>
      <c r="F3568" s="4"/>
      <c r="G3568" s="4"/>
      <c r="H3568" s="4"/>
    </row>
    <row r="3569" spans="1:8" x14ac:dyDescent="0.35">
      <c r="A3569" s="4"/>
      <c r="D3569" s="4"/>
      <c r="E3569" s="4"/>
      <c r="F3569" s="4"/>
      <c r="G3569" s="4"/>
      <c r="H3569" s="4"/>
    </row>
    <row r="3570" spans="1:8" x14ac:dyDescent="0.35">
      <c r="A3570" s="4"/>
      <c r="D3570" s="4"/>
      <c r="E3570" s="4"/>
      <c r="F3570" s="4"/>
      <c r="G3570" s="4"/>
      <c r="H3570" s="4"/>
    </row>
    <row r="3571" spans="1:8" x14ac:dyDescent="0.35">
      <c r="A3571" s="4"/>
      <c r="D3571" s="4"/>
      <c r="E3571" s="4"/>
      <c r="F3571" s="4"/>
      <c r="G3571" s="4"/>
      <c r="H3571" s="4"/>
    </row>
    <row r="3572" spans="1:8" x14ac:dyDescent="0.35">
      <c r="A3572" s="4"/>
      <c r="D3572" s="4"/>
      <c r="E3572" s="4"/>
      <c r="F3572" s="4"/>
      <c r="G3572" s="4"/>
      <c r="H3572" s="4"/>
    </row>
    <row r="3573" spans="1:8" x14ac:dyDescent="0.35">
      <c r="A3573" s="4"/>
      <c r="D3573" s="4"/>
      <c r="E3573" s="4"/>
      <c r="F3573" s="4"/>
      <c r="G3573" s="4"/>
      <c r="H3573" s="4"/>
    </row>
    <row r="3574" spans="1:8" x14ac:dyDescent="0.35">
      <c r="A3574" s="4"/>
      <c r="D3574" s="4"/>
      <c r="E3574" s="4"/>
      <c r="F3574" s="4"/>
      <c r="G3574" s="4"/>
      <c r="H3574" s="4"/>
    </row>
    <row r="3575" spans="1:8" x14ac:dyDescent="0.35">
      <c r="A3575" s="4"/>
      <c r="D3575" s="4"/>
      <c r="E3575" s="4"/>
      <c r="F3575" s="4"/>
      <c r="G3575" s="4"/>
      <c r="H3575" s="4"/>
    </row>
    <row r="3576" spans="1:8" x14ac:dyDescent="0.35">
      <c r="A3576" s="4"/>
      <c r="D3576" s="4"/>
      <c r="E3576" s="4"/>
      <c r="F3576" s="4"/>
      <c r="G3576" s="4"/>
      <c r="H3576" s="4"/>
    </row>
    <row r="3577" spans="1:8" x14ac:dyDescent="0.35">
      <c r="A3577" s="4"/>
      <c r="D3577" s="4"/>
      <c r="E3577" s="4"/>
      <c r="F3577" s="4"/>
      <c r="G3577" s="4"/>
      <c r="H3577" s="4"/>
    </row>
    <row r="3578" spans="1:8" x14ac:dyDescent="0.35">
      <c r="A3578" s="4"/>
      <c r="D3578" s="4"/>
      <c r="E3578" s="4"/>
      <c r="F3578" s="4"/>
      <c r="G3578" s="4"/>
      <c r="H3578" s="4"/>
    </row>
    <row r="3579" spans="1:8" x14ac:dyDescent="0.35">
      <c r="A3579" s="4"/>
      <c r="D3579" s="4"/>
      <c r="E3579" s="4"/>
      <c r="F3579" s="4"/>
      <c r="G3579" s="4"/>
      <c r="H3579" s="4"/>
    </row>
    <row r="3580" spans="1:8" x14ac:dyDescent="0.35">
      <c r="A3580" s="4"/>
      <c r="D3580" s="4"/>
      <c r="E3580" s="4"/>
      <c r="F3580" s="4"/>
      <c r="G3580" s="4"/>
      <c r="H3580" s="4"/>
    </row>
    <row r="3581" spans="1:8" x14ac:dyDescent="0.35">
      <c r="A3581" s="4"/>
      <c r="D3581" s="4"/>
      <c r="E3581" s="4"/>
      <c r="F3581" s="4"/>
      <c r="G3581" s="4"/>
      <c r="H3581" s="4"/>
    </row>
    <row r="3582" spans="1:8" x14ac:dyDescent="0.35">
      <c r="A3582" s="4"/>
      <c r="D3582" s="4"/>
      <c r="E3582" s="4"/>
      <c r="F3582" s="4"/>
      <c r="G3582" s="4"/>
      <c r="H3582" s="4"/>
    </row>
    <row r="3583" spans="1:8" x14ac:dyDescent="0.35">
      <c r="A3583" s="4"/>
      <c r="D3583" s="4"/>
      <c r="E3583" s="4"/>
      <c r="F3583" s="4"/>
      <c r="G3583" s="4"/>
      <c r="H3583" s="4"/>
    </row>
    <row r="3584" spans="1:8" x14ac:dyDescent="0.35">
      <c r="A3584" s="4"/>
      <c r="D3584" s="4"/>
      <c r="E3584" s="4"/>
      <c r="F3584" s="4"/>
      <c r="G3584" s="4"/>
      <c r="H3584" s="4"/>
    </row>
    <row r="3585" spans="1:8" x14ac:dyDescent="0.35">
      <c r="A3585" s="4"/>
      <c r="D3585" s="4"/>
      <c r="E3585" s="4"/>
      <c r="F3585" s="4"/>
      <c r="G3585" s="4"/>
      <c r="H3585" s="4"/>
    </row>
    <row r="3586" spans="1:8" x14ac:dyDescent="0.35">
      <c r="A3586" s="4"/>
      <c r="D3586" s="4"/>
      <c r="E3586" s="4"/>
      <c r="F3586" s="4"/>
      <c r="G3586" s="4"/>
      <c r="H3586" s="4"/>
    </row>
    <row r="3587" spans="1:8" x14ac:dyDescent="0.35">
      <c r="A3587" s="4"/>
      <c r="D3587" s="4"/>
      <c r="E3587" s="4"/>
      <c r="F3587" s="4"/>
      <c r="G3587" s="4"/>
      <c r="H3587" s="4"/>
    </row>
    <row r="3588" spans="1:8" x14ac:dyDescent="0.35">
      <c r="A3588" s="4"/>
      <c r="D3588" s="4"/>
      <c r="E3588" s="4"/>
      <c r="F3588" s="4"/>
      <c r="G3588" s="4"/>
      <c r="H3588" s="4"/>
    </row>
    <row r="3589" spans="1:8" x14ac:dyDescent="0.35">
      <c r="A3589" s="4"/>
      <c r="D3589" s="4"/>
      <c r="E3589" s="4"/>
      <c r="F3589" s="4"/>
      <c r="G3589" s="4"/>
      <c r="H3589" s="4"/>
    </row>
    <row r="3590" spans="1:8" x14ac:dyDescent="0.35">
      <c r="A3590" s="4"/>
      <c r="D3590" s="4"/>
      <c r="E3590" s="4"/>
      <c r="F3590" s="4"/>
      <c r="G3590" s="4"/>
      <c r="H3590" s="4"/>
    </row>
    <row r="3591" spans="1:8" x14ac:dyDescent="0.35">
      <c r="A3591" s="4"/>
      <c r="D3591" s="4"/>
      <c r="E3591" s="4"/>
      <c r="F3591" s="4"/>
      <c r="G3591" s="4"/>
      <c r="H3591" s="4"/>
    </row>
    <row r="3592" spans="1:8" x14ac:dyDescent="0.35">
      <c r="A3592" s="4"/>
      <c r="D3592" s="4"/>
      <c r="E3592" s="4"/>
      <c r="F3592" s="4"/>
      <c r="G3592" s="4"/>
      <c r="H3592" s="4"/>
    </row>
    <row r="3593" spans="1:8" x14ac:dyDescent="0.35">
      <c r="A3593" s="4"/>
      <c r="D3593" s="4"/>
      <c r="E3593" s="4"/>
      <c r="F3593" s="4"/>
      <c r="G3593" s="4"/>
      <c r="H3593" s="4"/>
    </row>
    <row r="3594" spans="1:8" x14ac:dyDescent="0.35">
      <c r="A3594" s="4"/>
      <c r="D3594" s="4"/>
      <c r="E3594" s="4"/>
      <c r="F3594" s="4"/>
      <c r="G3594" s="4"/>
      <c r="H3594" s="4"/>
    </row>
    <row r="3595" spans="1:8" x14ac:dyDescent="0.35">
      <c r="A3595" s="4"/>
      <c r="D3595" s="4"/>
      <c r="E3595" s="4"/>
      <c r="F3595" s="4"/>
      <c r="G3595" s="4"/>
      <c r="H3595" s="4"/>
    </row>
    <row r="3596" spans="1:8" x14ac:dyDescent="0.35">
      <c r="A3596" s="4"/>
      <c r="D3596" s="4"/>
      <c r="E3596" s="4"/>
      <c r="F3596" s="4"/>
      <c r="G3596" s="4"/>
      <c r="H3596" s="4"/>
    </row>
    <row r="3597" spans="1:8" x14ac:dyDescent="0.35">
      <c r="A3597" s="4"/>
      <c r="D3597" s="4"/>
      <c r="E3597" s="4"/>
      <c r="F3597" s="4"/>
      <c r="G3597" s="4"/>
      <c r="H3597" s="4"/>
    </row>
    <row r="3598" spans="1:8" x14ac:dyDescent="0.35">
      <c r="A3598" s="4"/>
      <c r="D3598" s="4"/>
      <c r="E3598" s="4"/>
      <c r="F3598" s="4"/>
      <c r="G3598" s="4"/>
      <c r="H3598" s="4"/>
    </row>
    <row r="3599" spans="1:8" x14ac:dyDescent="0.35">
      <c r="A3599" s="4"/>
      <c r="D3599" s="4"/>
      <c r="E3599" s="4"/>
      <c r="F3599" s="4"/>
      <c r="G3599" s="4"/>
      <c r="H3599" s="4"/>
    </row>
    <row r="3600" spans="1:8" x14ac:dyDescent="0.35">
      <c r="A3600" s="4"/>
      <c r="D3600" s="4"/>
      <c r="E3600" s="4"/>
      <c r="F3600" s="4"/>
      <c r="G3600" s="4"/>
      <c r="H3600" s="4"/>
    </row>
    <row r="3601" spans="1:8" x14ac:dyDescent="0.35">
      <c r="A3601" s="4"/>
      <c r="D3601" s="4"/>
      <c r="E3601" s="4"/>
      <c r="F3601" s="4"/>
      <c r="G3601" s="4"/>
      <c r="H3601" s="4"/>
    </row>
    <row r="3602" spans="1:8" x14ac:dyDescent="0.35">
      <c r="A3602" s="4"/>
      <c r="D3602" s="4"/>
      <c r="E3602" s="4"/>
      <c r="F3602" s="4"/>
      <c r="G3602" s="4"/>
      <c r="H3602" s="4"/>
    </row>
    <row r="3603" spans="1:8" x14ac:dyDescent="0.35">
      <c r="A3603" s="4"/>
      <c r="D3603" s="4"/>
      <c r="E3603" s="4"/>
      <c r="F3603" s="4"/>
      <c r="G3603" s="4"/>
      <c r="H3603" s="4"/>
    </row>
    <row r="3604" spans="1:8" x14ac:dyDescent="0.35">
      <c r="A3604" s="4"/>
      <c r="D3604" s="4"/>
      <c r="E3604" s="4"/>
      <c r="F3604" s="4"/>
      <c r="G3604" s="4"/>
      <c r="H3604" s="4"/>
    </row>
    <row r="3605" spans="1:8" x14ac:dyDescent="0.35">
      <c r="A3605" s="4"/>
      <c r="D3605" s="4"/>
      <c r="E3605" s="4"/>
      <c r="F3605" s="4"/>
      <c r="G3605" s="4"/>
      <c r="H3605" s="4"/>
    </row>
    <row r="3606" spans="1:8" x14ac:dyDescent="0.35">
      <c r="A3606" s="4"/>
      <c r="D3606" s="4"/>
      <c r="E3606" s="4"/>
      <c r="F3606" s="4"/>
      <c r="G3606" s="4"/>
      <c r="H3606" s="4"/>
    </row>
    <row r="3607" spans="1:8" x14ac:dyDescent="0.35">
      <c r="A3607" s="4"/>
      <c r="D3607" s="4"/>
      <c r="E3607" s="4"/>
      <c r="F3607" s="4"/>
      <c r="G3607" s="4"/>
      <c r="H3607" s="4"/>
    </row>
    <row r="3608" spans="1:8" x14ac:dyDescent="0.35">
      <c r="A3608" s="4"/>
      <c r="D3608" s="4"/>
      <c r="E3608" s="4"/>
      <c r="F3608" s="4"/>
      <c r="G3608" s="4"/>
      <c r="H3608" s="4"/>
    </row>
    <row r="3609" spans="1:8" x14ac:dyDescent="0.35">
      <c r="A3609" s="4"/>
      <c r="D3609" s="4"/>
      <c r="E3609" s="4"/>
      <c r="F3609" s="4"/>
      <c r="G3609" s="4"/>
      <c r="H3609" s="4"/>
    </row>
    <row r="3610" spans="1:8" x14ac:dyDescent="0.35">
      <c r="A3610" s="4"/>
      <c r="D3610" s="4"/>
      <c r="E3610" s="4"/>
      <c r="F3610" s="4"/>
      <c r="G3610" s="4"/>
      <c r="H3610" s="4"/>
    </row>
    <row r="3611" spans="1:8" x14ac:dyDescent="0.35">
      <c r="A3611" s="4"/>
      <c r="D3611" s="4"/>
      <c r="E3611" s="4"/>
      <c r="F3611" s="4"/>
      <c r="G3611" s="4"/>
      <c r="H3611" s="4"/>
    </row>
    <row r="3612" spans="1:8" x14ac:dyDescent="0.35">
      <c r="A3612" s="4"/>
      <c r="D3612" s="4"/>
      <c r="E3612" s="4"/>
      <c r="F3612" s="4"/>
      <c r="G3612" s="4"/>
      <c r="H3612" s="4"/>
    </row>
    <row r="3613" spans="1:8" x14ac:dyDescent="0.35">
      <c r="A3613" s="4"/>
      <c r="D3613" s="4"/>
      <c r="E3613" s="4"/>
      <c r="F3613" s="4"/>
      <c r="G3613" s="4"/>
      <c r="H3613" s="4"/>
    </row>
    <row r="3614" spans="1:8" x14ac:dyDescent="0.35">
      <c r="A3614" s="4"/>
      <c r="D3614" s="4"/>
      <c r="E3614" s="4"/>
      <c r="F3614" s="4"/>
      <c r="G3614" s="4"/>
      <c r="H3614" s="4"/>
    </row>
    <row r="3615" spans="1:8" x14ac:dyDescent="0.35">
      <c r="A3615" s="4"/>
      <c r="D3615" s="4"/>
      <c r="E3615" s="4"/>
      <c r="F3615" s="4"/>
      <c r="G3615" s="4"/>
      <c r="H3615" s="4"/>
    </row>
    <row r="3616" spans="1:8" x14ac:dyDescent="0.35">
      <c r="A3616" s="4"/>
      <c r="D3616" s="4"/>
      <c r="E3616" s="4"/>
      <c r="F3616" s="4"/>
      <c r="G3616" s="4"/>
      <c r="H3616" s="4"/>
    </row>
    <row r="3617" spans="1:8" x14ac:dyDescent="0.35">
      <c r="A3617" s="4"/>
      <c r="D3617" s="4"/>
      <c r="E3617" s="4"/>
      <c r="F3617" s="4"/>
      <c r="G3617" s="4"/>
      <c r="H3617" s="4"/>
    </row>
    <row r="3618" spans="1:8" x14ac:dyDescent="0.35">
      <c r="A3618" s="4"/>
      <c r="D3618" s="4"/>
      <c r="E3618" s="4"/>
      <c r="F3618" s="4"/>
      <c r="G3618" s="4"/>
      <c r="H3618" s="4"/>
    </row>
    <row r="3619" spans="1:8" x14ac:dyDescent="0.35">
      <c r="A3619" s="4"/>
      <c r="D3619" s="4"/>
      <c r="E3619" s="4"/>
      <c r="F3619" s="4"/>
      <c r="G3619" s="4"/>
      <c r="H3619" s="4"/>
    </row>
    <row r="3620" spans="1:8" x14ac:dyDescent="0.35">
      <c r="A3620" s="4"/>
      <c r="D3620" s="4"/>
      <c r="E3620" s="4"/>
      <c r="F3620" s="4"/>
      <c r="G3620" s="4"/>
      <c r="H3620" s="4"/>
    </row>
    <row r="3621" spans="1:8" x14ac:dyDescent="0.35">
      <c r="A3621" s="4"/>
      <c r="D3621" s="4"/>
      <c r="E3621" s="4"/>
      <c r="F3621" s="4"/>
      <c r="G3621" s="4"/>
      <c r="H3621" s="4"/>
    </row>
    <row r="3622" spans="1:8" x14ac:dyDescent="0.35">
      <c r="A3622" s="4"/>
      <c r="D3622" s="4"/>
      <c r="E3622" s="4"/>
      <c r="F3622" s="4"/>
      <c r="G3622" s="4"/>
      <c r="H3622" s="4"/>
    </row>
    <row r="3623" spans="1:8" x14ac:dyDescent="0.35">
      <c r="A3623" s="4"/>
      <c r="D3623" s="4"/>
      <c r="E3623" s="4"/>
      <c r="F3623" s="4"/>
      <c r="G3623" s="4"/>
      <c r="H3623" s="4"/>
    </row>
    <row r="3624" spans="1:8" x14ac:dyDescent="0.35">
      <c r="A3624" s="4"/>
      <c r="D3624" s="4"/>
      <c r="E3624" s="4"/>
      <c r="F3624" s="4"/>
      <c r="G3624" s="4"/>
      <c r="H3624" s="4"/>
    </row>
    <row r="3625" spans="1:8" x14ac:dyDescent="0.35">
      <c r="A3625" s="4"/>
      <c r="D3625" s="4"/>
      <c r="E3625" s="4"/>
      <c r="F3625" s="4"/>
      <c r="G3625" s="4"/>
      <c r="H3625" s="4"/>
    </row>
    <row r="3626" spans="1:8" x14ac:dyDescent="0.35">
      <c r="A3626" s="4"/>
      <c r="D3626" s="4"/>
      <c r="E3626" s="4"/>
      <c r="F3626" s="4"/>
      <c r="G3626" s="4"/>
      <c r="H3626" s="4"/>
    </row>
    <row r="3627" spans="1:8" x14ac:dyDescent="0.35">
      <c r="A3627" s="4"/>
      <c r="D3627" s="4"/>
      <c r="E3627" s="4"/>
      <c r="F3627" s="4"/>
      <c r="G3627" s="4"/>
      <c r="H3627" s="4"/>
    </row>
    <row r="3628" spans="1:8" x14ac:dyDescent="0.35">
      <c r="A3628" s="4"/>
      <c r="D3628" s="4"/>
      <c r="E3628" s="4"/>
      <c r="F3628" s="4"/>
      <c r="G3628" s="4"/>
      <c r="H3628" s="4"/>
    </row>
    <row r="3629" spans="1:8" x14ac:dyDescent="0.35">
      <c r="A3629" s="4"/>
      <c r="D3629" s="4"/>
      <c r="E3629" s="4"/>
      <c r="F3629" s="4"/>
      <c r="G3629" s="4"/>
      <c r="H3629" s="4"/>
    </row>
    <row r="3630" spans="1:8" x14ac:dyDescent="0.35">
      <c r="A3630" s="4"/>
      <c r="D3630" s="4"/>
      <c r="E3630" s="4"/>
      <c r="F3630" s="4"/>
      <c r="G3630" s="4"/>
      <c r="H3630" s="4"/>
    </row>
    <row r="3631" spans="1:8" x14ac:dyDescent="0.35">
      <c r="A3631" s="4"/>
      <c r="D3631" s="4"/>
      <c r="E3631" s="4"/>
      <c r="F3631" s="4"/>
      <c r="G3631" s="4"/>
      <c r="H3631" s="4"/>
    </row>
    <row r="3632" spans="1:8" x14ac:dyDescent="0.35">
      <c r="A3632" s="4"/>
      <c r="D3632" s="4"/>
      <c r="E3632" s="4"/>
      <c r="F3632" s="4"/>
      <c r="G3632" s="4"/>
      <c r="H3632" s="4"/>
    </row>
    <row r="3633" spans="1:8" x14ac:dyDescent="0.35">
      <c r="A3633" s="4"/>
      <c r="D3633" s="4"/>
      <c r="E3633" s="4"/>
      <c r="F3633" s="4"/>
      <c r="G3633" s="4"/>
      <c r="H3633" s="4"/>
    </row>
    <row r="3634" spans="1:8" x14ac:dyDescent="0.35">
      <c r="A3634" s="4"/>
      <c r="D3634" s="4"/>
      <c r="E3634" s="4"/>
      <c r="F3634" s="4"/>
      <c r="G3634" s="4"/>
      <c r="H3634" s="4"/>
    </row>
    <row r="3635" spans="1:8" x14ac:dyDescent="0.35">
      <c r="A3635" s="4"/>
      <c r="D3635" s="4"/>
      <c r="E3635" s="4"/>
      <c r="F3635" s="4"/>
      <c r="G3635" s="4"/>
      <c r="H3635" s="4"/>
    </row>
    <row r="3636" spans="1:8" x14ac:dyDescent="0.35">
      <c r="A3636" s="4"/>
      <c r="D3636" s="4"/>
      <c r="E3636" s="4"/>
      <c r="F3636" s="4"/>
      <c r="G3636" s="4"/>
      <c r="H3636" s="4"/>
    </row>
    <row r="3637" spans="1:8" x14ac:dyDescent="0.35">
      <c r="A3637" s="4"/>
      <c r="D3637" s="4"/>
      <c r="E3637" s="4"/>
      <c r="F3637" s="4"/>
      <c r="G3637" s="4"/>
      <c r="H3637" s="4"/>
    </row>
    <row r="3638" spans="1:8" x14ac:dyDescent="0.35">
      <c r="A3638" s="4"/>
      <c r="D3638" s="4"/>
      <c r="E3638" s="4"/>
      <c r="F3638" s="4"/>
      <c r="G3638" s="4"/>
      <c r="H3638" s="4"/>
    </row>
    <row r="3639" spans="1:8" x14ac:dyDescent="0.35">
      <c r="A3639" s="4"/>
      <c r="D3639" s="4"/>
      <c r="E3639" s="4"/>
      <c r="F3639" s="4"/>
      <c r="G3639" s="4"/>
      <c r="H3639" s="4"/>
    </row>
    <row r="3640" spans="1:8" x14ac:dyDescent="0.35">
      <c r="A3640" s="4"/>
      <c r="D3640" s="4"/>
      <c r="E3640" s="4"/>
      <c r="F3640" s="4"/>
      <c r="G3640" s="4"/>
      <c r="H3640" s="4"/>
    </row>
    <row r="3641" spans="1:8" x14ac:dyDescent="0.35">
      <c r="A3641" s="4"/>
      <c r="D3641" s="4"/>
      <c r="E3641" s="4"/>
      <c r="F3641" s="4"/>
      <c r="G3641" s="4"/>
      <c r="H3641" s="4"/>
    </row>
    <row r="3642" spans="1:8" x14ac:dyDescent="0.35">
      <c r="A3642" s="4"/>
      <c r="D3642" s="4"/>
      <c r="E3642" s="4"/>
      <c r="F3642" s="4"/>
      <c r="G3642" s="4"/>
      <c r="H3642" s="4"/>
    </row>
    <row r="3643" spans="1:8" x14ac:dyDescent="0.35">
      <c r="A3643" s="4"/>
      <c r="D3643" s="4"/>
      <c r="E3643" s="4"/>
      <c r="F3643" s="4"/>
      <c r="G3643" s="4"/>
      <c r="H3643" s="4"/>
    </row>
    <row r="3644" spans="1:8" x14ac:dyDescent="0.35">
      <c r="A3644" s="4"/>
      <c r="D3644" s="4"/>
      <c r="E3644" s="4"/>
      <c r="F3644" s="4"/>
      <c r="G3644" s="4"/>
      <c r="H3644" s="4"/>
    </row>
    <row r="3645" spans="1:8" x14ac:dyDescent="0.35">
      <c r="A3645" s="4"/>
      <c r="D3645" s="4"/>
      <c r="E3645" s="4"/>
      <c r="F3645" s="4"/>
      <c r="G3645" s="4"/>
      <c r="H3645" s="4"/>
    </row>
    <row r="3646" spans="1:8" x14ac:dyDescent="0.35">
      <c r="A3646" s="4"/>
      <c r="D3646" s="4"/>
      <c r="E3646" s="4"/>
      <c r="F3646" s="4"/>
      <c r="G3646" s="4"/>
      <c r="H3646" s="4"/>
    </row>
    <row r="3647" spans="1:8" x14ac:dyDescent="0.35">
      <c r="A3647" s="4"/>
      <c r="D3647" s="4"/>
      <c r="E3647" s="4"/>
      <c r="F3647" s="4"/>
      <c r="G3647" s="4"/>
      <c r="H3647" s="4"/>
    </row>
    <row r="3648" spans="1:8" x14ac:dyDescent="0.35">
      <c r="A3648" s="4"/>
      <c r="D3648" s="4"/>
      <c r="E3648" s="4"/>
      <c r="F3648" s="4"/>
      <c r="G3648" s="4"/>
      <c r="H3648" s="4"/>
    </row>
    <row r="3649" spans="1:8" x14ac:dyDescent="0.35">
      <c r="A3649" s="4"/>
      <c r="D3649" s="4"/>
      <c r="E3649" s="4"/>
      <c r="F3649" s="4"/>
      <c r="G3649" s="4"/>
      <c r="H3649" s="4"/>
    </row>
    <row r="3650" spans="1:8" x14ac:dyDescent="0.35">
      <c r="A3650" s="4"/>
      <c r="D3650" s="4"/>
      <c r="E3650" s="4"/>
      <c r="F3650" s="4"/>
      <c r="G3650" s="4"/>
      <c r="H3650" s="4"/>
    </row>
    <row r="3651" spans="1:8" x14ac:dyDescent="0.35">
      <c r="A3651" s="4"/>
      <c r="D3651" s="4"/>
      <c r="E3651" s="4"/>
      <c r="F3651" s="4"/>
      <c r="G3651" s="4"/>
      <c r="H3651" s="4"/>
    </row>
    <row r="3652" spans="1:8" x14ac:dyDescent="0.35">
      <c r="A3652" s="4"/>
      <c r="D3652" s="4"/>
      <c r="E3652" s="4"/>
      <c r="F3652" s="4"/>
      <c r="G3652" s="4"/>
      <c r="H3652" s="4"/>
    </row>
    <row r="3653" spans="1:8" x14ac:dyDescent="0.35">
      <c r="A3653" s="4"/>
      <c r="D3653" s="4"/>
      <c r="E3653" s="4"/>
      <c r="F3653" s="4"/>
      <c r="G3653" s="4"/>
      <c r="H3653" s="4"/>
    </row>
    <row r="3654" spans="1:8" x14ac:dyDescent="0.35">
      <c r="A3654" s="4"/>
      <c r="D3654" s="4"/>
      <c r="E3654" s="4"/>
      <c r="F3654" s="4"/>
      <c r="G3654" s="4"/>
      <c r="H3654" s="4"/>
    </row>
    <row r="3655" spans="1:8" x14ac:dyDescent="0.35">
      <c r="A3655" s="4"/>
      <c r="D3655" s="4"/>
      <c r="E3655" s="4"/>
      <c r="F3655" s="4"/>
      <c r="G3655" s="4"/>
      <c r="H3655" s="4"/>
    </row>
    <row r="3656" spans="1:8" x14ac:dyDescent="0.35">
      <c r="A3656" s="4"/>
      <c r="D3656" s="4"/>
      <c r="E3656" s="4"/>
      <c r="F3656" s="4"/>
      <c r="G3656" s="4"/>
      <c r="H3656" s="4"/>
    </row>
    <row r="3657" spans="1:8" x14ac:dyDescent="0.35">
      <c r="A3657" s="4"/>
      <c r="D3657" s="4"/>
      <c r="E3657" s="4"/>
      <c r="F3657" s="4"/>
      <c r="G3657" s="4"/>
      <c r="H3657" s="4"/>
    </row>
    <row r="3658" spans="1:8" x14ac:dyDescent="0.35">
      <c r="A3658" s="4"/>
      <c r="D3658" s="4"/>
      <c r="E3658" s="4"/>
      <c r="F3658" s="4"/>
      <c r="G3658" s="4"/>
      <c r="H3658" s="4"/>
    </row>
    <row r="3659" spans="1:8" x14ac:dyDescent="0.35">
      <c r="A3659" s="4"/>
      <c r="D3659" s="4"/>
      <c r="E3659" s="4"/>
      <c r="F3659" s="4"/>
      <c r="G3659" s="4"/>
      <c r="H3659" s="4"/>
    </row>
    <row r="3660" spans="1:8" x14ac:dyDescent="0.35">
      <c r="A3660" s="4"/>
      <c r="D3660" s="4"/>
      <c r="E3660" s="4"/>
      <c r="F3660" s="4"/>
      <c r="G3660" s="4"/>
      <c r="H3660" s="4"/>
    </row>
    <row r="3661" spans="1:8" x14ac:dyDescent="0.35">
      <c r="A3661" s="4"/>
      <c r="D3661" s="4"/>
      <c r="E3661" s="4"/>
      <c r="F3661" s="4"/>
      <c r="G3661" s="4"/>
      <c r="H3661" s="4"/>
    </row>
    <row r="3662" spans="1:8" x14ac:dyDescent="0.35">
      <c r="A3662" s="4"/>
      <c r="D3662" s="4"/>
      <c r="E3662" s="4"/>
      <c r="F3662" s="4"/>
      <c r="G3662" s="4"/>
      <c r="H3662" s="4"/>
    </row>
    <row r="3663" spans="1:8" x14ac:dyDescent="0.35">
      <c r="A3663" s="4"/>
      <c r="D3663" s="4"/>
      <c r="E3663" s="4"/>
      <c r="F3663" s="4"/>
      <c r="G3663" s="4"/>
      <c r="H3663" s="4"/>
    </row>
    <row r="3664" spans="1:8" x14ac:dyDescent="0.35">
      <c r="A3664" s="4"/>
      <c r="D3664" s="4"/>
      <c r="E3664" s="4"/>
      <c r="F3664" s="4"/>
      <c r="G3664" s="4"/>
      <c r="H3664" s="4"/>
    </row>
    <row r="3665" spans="1:8" x14ac:dyDescent="0.35">
      <c r="A3665" s="4"/>
      <c r="D3665" s="4"/>
      <c r="E3665" s="4"/>
      <c r="F3665" s="4"/>
      <c r="G3665" s="4"/>
      <c r="H3665" s="4"/>
    </row>
    <row r="3666" spans="1:8" x14ac:dyDescent="0.35">
      <c r="A3666" s="4"/>
      <c r="D3666" s="4"/>
      <c r="E3666" s="4"/>
      <c r="F3666" s="4"/>
      <c r="G3666" s="4"/>
      <c r="H3666" s="4"/>
    </row>
    <row r="3667" spans="1:8" x14ac:dyDescent="0.35">
      <c r="A3667" s="4"/>
      <c r="D3667" s="4"/>
      <c r="E3667" s="4"/>
      <c r="F3667" s="4"/>
      <c r="G3667" s="4"/>
      <c r="H3667" s="4"/>
    </row>
    <row r="3668" spans="1:8" x14ac:dyDescent="0.35">
      <c r="A3668" s="4"/>
      <c r="D3668" s="4"/>
      <c r="E3668" s="4"/>
      <c r="F3668" s="4"/>
      <c r="G3668" s="4"/>
      <c r="H3668" s="4"/>
    </row>
    <row r="3669" spans="1:8" x14ac:dyDescent="0.35">
      <c r="A3669" s="4"/>
      <c r="D3669" s="4"/>
      <c r="E3669" s="4"/>
      <c r="F3669" s="4"/>
      <c r="G3669" s="4"/>
      <c r="H3669" s="4"/>
    </row>
    <row r="3670" spans="1:8" x14ac:dyDescent="0.35">
      <c r="A3670" s="4"/>
      <c r="D3670" s="4"/>
      <c r="E3670" s="4"/>
      <c r="F3670" s="4"/>
      <c r="G3670" s="4"/>
      <c r="H3670" s="4"/>
    </row>
    <row r="3671" spans="1:8" x14ac:dyDescent="0.35">
      <c r="A3671" s="4"/>
      <c r="D3671" s="4"/>
      <c r="E3671" s="4"/>
      <c r="F3671" s="4"/>
      <c r="G3671" s="4"/>
      <c r="H3671" s="4"/>
    </row>
    <row r="3672" spans="1:8" x14ac:dyDescent="0.35">
      <c r="A3672" s="4"/>
      <c r="D3672" s="4"/>
      <c r="E3672" s="4"/>
      <c r="F3672" s="4"/>
      <c r="G3672" s="4"/>
      <c r="H3672" s="4"/>
    </row>
    <row r="3673" spans="1:8" x14ac:dyDescent="0.35">
      <c r="A3673" s="4"/>
      <c r="D3673" s="4"/>
      <c r="E3673" s="4"/>
      <c r="F3673" s="4"/>
      <c r="G3673" s="4"/>
      <c r="H3673" s="4"/>
    </row>
    <row r="3674" spans="1:8" x14ac:dyDescent="0.35">
      <c r="A3674" s="4"/>
      <c r="D3674" s="4"/>
      <c r="E3674" s="4"/>
      <c r="F3674" s="4"/>
      <c r="G3674" s="4"/>
      <c r="H3674" s="4"/>
    </row>
    <row r="3675" spans="1:8" x14ac:dyDescent="0.35">
      <c r="A3675" s="4"/>
      <c r="D3675" s="4"/>
      <c r="E3675" s="4"/>
      <c r="F3675" s="4"/>
      <c r="G3675" s="4"/>
      <c r="H3675" s="4"/>
    </row>
    <row r="3676" spans="1:8" x14ac:dyDescent="0.35">
      <c r="A3676" s="4"/>
      <c r="D3676" s="4"/>
      <c r="E3676" s="4"/>
      <c r="F3676" s="4"/>
      <c r="G3676" s="4"/>
      <c r="H3676" s="4"/>
    </row>
    <row r="3677" spans="1:8" x14ac:dyDescent="0.35">
      <c r="A3677" s="4"/>
      <c r="D3677" s="4"/>
      <c r="E3677" s="4"/>
      <c r="F3677" s="4"/>
      <c r="G3677" s="4"/>
      <c r="H3677" s="4"/>
    </row>
    <row r="3678" spans="1:8" x14ac:dyDescent="0.35">
      <c r="A3678" s="4"/>
      <c r="D3678" s="4"/>
      <c r="E3678" s="4"/>
      <c r="F3678" s="4"/>
      <c r="G3678" s="4"/>
      <c r="H3678" s="4"/>
    </row>
    <row r="3679" spans="1:8" x14ac:dyDescent="0.35">
      <c r="A3679" s="4"/>
      <c r="D3679" s="4"/>
      <c r="E3679" s="4"/>
      <c r="F3679" s="4"/>
      <c r="G3679" s="4"/>
      <c r="H3679" s="4"/>
    </row>
    <row r="3680" spans="1:8" x14ac:dyDescent="0.35">
      <c r="A3680" s="4"/>
      <c r="D3680" s="4"/>
      <c r="E3680" s="4"/>
      <c r="F3680" s="4"/>
      <c r="G3680" s="4"/>
      <c r="H3680" s="4"/>
    </row>
    <row r="3681" spans="1:8" x14ac:dyDescent="0.35">
      <c r="A3681" s="4"/>
      <c r="D3681" s="4"/>
      <c r="E3681" s="4"/>
      <c r="F3681" s="4"/>
      <c r="G3681" s="4"/>
      <c r="H3681" s="4"/>
    </row>
    <row r="3682" spans="1:8" x14ac:dyDescent="0.35">
      <c r="A3682" s="4"/>
      <c r="D3682" s="4"/>
      <c r="E3682" s="4"/>
      <c r="F3682" s="4"/>
      <c r="G3682" s="4"/>
      <c r="H3682" s="4"/>
    </row>
    <row r="3683" spans="1:8" x14ac:dyDescent="0.35">
      <c r="A3683" s="4"/>
      <c r="D3683" s="4"/>
      <c r="E3683" s="4"/>
      <c r="F3683" s="4"/>
      <c r="G3683" s="4"/>
      <c r="H3683" s="4"/>
    </row>
    <row r="3684" spans="1:8" x14ac:dyDescent="0.35">
      <c r="A3684" s="4"/>
      <c r="D3684" s="4"/>
      <c r="E3684" s="4"/>
      <c r="F3684" s="4"/>
      <c r="G3684" s="4"/>
      <c r="H3684" s="4"/>
    </row>
    <row r="3685" spans="1:8" x14ac:dyDescent="0.35">
      <c r="A3685" s="4"/>
      <c r="D3685" s="4"/>
      <c r="E3685" s="4"/>
      <c r="F3685" s="4"/>
      <c r="G3685" s="4"/>
      <c r="H3685" s="4"/>
    </row>
    <row r="3686" spans="1:8" x14ac:dyDescent="0.35">
      <c r="A3686" s="4"/>
      <c r="D3686" s="4"/>
      <c r="E3686" s="4"/>
      <c r="F3686" s="4"/>
      <c r="G3686" s="4"/>
      <c r="H3686" s="4"/>
    </row>
    <row r="3687" spans="1:8" x14ac:dyDescent="0.35">
      <c r="A3687" s="4"/>
      <c r="D3687" s="4"/>
      <c r="E3687" s="4"/>
      <c r="F3687" s="4"/>
      <c r="G3687" s="4"/>
      <c r="H3687" s="4"/>
    </row>
    <row r="3688" spans="1:8" x14ac:dyDescent="0.35">
      <c r="A3688" s="4"/>
      <c r="D3688" s="4"/>
      <c r="E3688" s="4"/>
      <c r="F3688" s="4"/>
      <c r="G3688" s="4"/>
      <c r="H3688" s="4"/>
    </row>
    <row r="3689" spans="1:8" x14ac:dyDescent="0.35">
      <c r="A3689" s="4"/>
      <c r="D3689" s="4"/>
      <c r="E3689" s="4"/>
      <c r="F3689" s="4"/>
      <c r="G3689" s="4"/>
      <c r="H3689" s="4"/>
    </row>
    <row r="3690" spans="1:8" x14ac:dyDescent="0.35">
      <c r="A3690" s="4"/>
      <c r="D3690" s="4"/>
      <c r="E3690" s="4"/>
      <c r="F3690" s="4"/>
      <c r="G3690" s="4"/>
      <c r="H3690" s="4"/>
    </row>
    <row r="3691" spans="1:8" x14ac:dyDescent="0.35">
      <c r="A3691" s="4"/>
      <c r="D3691" s="4"/>
      <c r="E3691" s="4"/>
      <c r="F3691" s="4"/>
      <c r="G3691" s="4"/>
      <c r="H3691" s="4"/>
    </row>
    <row r="3692" spans="1:8" x14ac:dyDescent="0.35">
      <c r="A3692" s="4"/>
      <c r="D3692" s="4"/>
      <c r="E3692" s="4"/>
      <c r="F3692" s="4"/>
      <c r="G3692" s="4"/>
      <c r="H3692" s="4"/>
    </row>
    <row r="3693" spans="1:8" x14ac:dyDescent="0.35">
      <c r="A3693" s="4"/>
      <c r="D3693" s="4"/>
      <c r="E3693" s="4"/>
      <c r="F3693" s="4"/>
      <c r="G3693" s="4"/>
      <c r="H3693" s="4"/>
    </row>
    <row r="3694" spans="1:8" x14ac:dyDescent="0.35">
      <c r="A3694" s="4"/>
      <c r="D3694" s="4"/>
      <c r="E3694" s="4"/>
      <c r="F3694" s="4"/>
      <c r="G3694" s="4"/>
      <c r="H3694" s="4"/>
    </row>
    <row r="3695" spans="1:8" x14ac:dyDescent="0.35">
      <c r="A3695" s="4"/>
      <c r="D3695" s="4"/>
      <c r="E3695" s="4"/>
      <c r="F3695" s="4"/>
      <c r="G3695" s="4"/>
      <c r="H3695" s="4"/>
    </row>
    <row r="3696" spans="1:8" x14ac:dyDescent="0.35">
      <c r="A3696" s="4"/>
      <c r="D3696" s="4"/>
      <c r="E3696" s="4"/>
      <c r="F3696" s="4"/>
      <c r="G3696" s="4"/>
      <c r="H3696" s="4"/>
    </row>
    <row r="3697" spans="1:8" x14ac:dyDescent="0.35">
      <c r="A3697" s="4"/>
      <c r="D3697" s="4"/>
      <c r="E3697" s="4"/>
      <c r="F3697" s="4"/>
      <c r="G3697" s="4"/>
      <c r="H3697" s="4"/>
    </row>
    <row r="3698" spans="1:8" x14ac:dyDescent="0.35">
      <c r="A3698" s="4"/>
      <c r="D3698" s="4"/>
      <c r="E3698" s="4"/>
      <c r="F3698" s="4"/>
      <c r="G3698" s="4"/>
      <c r="H3698" s="4"/>
    </row>
    <row r="3699" spans="1:8" x14ac:dyDescent="0.35">
      <c r="A3699" s="4"/>
      <c r="D3699" s="4"/>
      <c r="E3699" s="4"/>
      <c r="F3699" s="4"/>
      <c r="G3699" s="4"/>
      <c r="H3699" s="4"/>
    </row>
    <row r="3700" spans="1:8" x14ac:dyDescent="0.35">
      <c r="A3700" s="4"/>
      <c r="D3700" s="4"/>
      <c r="E3700" s="4"/>
      <c r="F3700" s="4"/>
      <c r="G3700" s="4"/>
      <c r="H3700" s="4"/>
    </row>
    <row r="3701" spans="1:8" x14ac:dyDescent="0.35">
      <c r="A3701" s="4"/>
      <c r="D3701" s="4"/>
      <c r="E3701" s="4"/>
      <c r="F3701" s="4"/>
      <c r="G3701" s="4"/>
      <c r="H3701" s="4"/>
    </row>
    <row r="3702" spans="1:8" x14ac:dyDescent="0.35">
      <c r="A3702" s="4"/>
      <c r="D3702" s="4"/>
      <c r="E3702" s="4"/>
      <c r="F3702" s="4"/>
      <c r="G3702" s="4"/>
      <c r="H3702" s="4"/>
    </row>
    <row r="3703" spans="1:8" x14ac:dyDescent="0.35">
      <c r="A3703" s="4"/>
      <c r="D3703" s="4"/>
      <c r="E3703" s="4"/>
      <c r="F3703" s="4"/>
      <c r="G3703" s="4"/>
      <c r="H3703" s="4"/>
    </row>
    <row r="3704" spans="1:8" x14ac:dyDescent="0.35">
      <c r="A3704" s="4"/>
      <c r="D3704" s="4"/>
      <c r="E3704" s="4"/>
      <c r="F3704" s="4"/>
      <c r="G3704" s="4"/>
      <c r="H3704" s="4"/>
    </row>
    <row r="3705" spans="1:8" x14ac:dyDescent="0.35">
      <c r="A3705" s="4"/>
      <c r="D3705" s="4"/>
      <c r="E3705" s="4"/>
      <c r="F3705" s="4"/>
      <c r="G3705" s="4"/>
      <c r="H3705" s="4"/>
    </row>
    <row r="3706" spans="1:8" x14ac:dyDescent="0.35">
      <c r="A3706" s="4"/>
      <c r="D3706" s="4"/>
      <c r="E3706" s="4"/>
      <c r="F3706" s="4"/>
      <c r="G3706" s="4"/>
      <c r="H3706" s="4"/>
    </row>
    <row r="3707" spans="1:8" x14ac:dyDescent="0.35">
      <c r="A3707" s="4"/>
      <c r="D3707" s="4"/>
      <c r="E3707" s="4"/>
      <c r="F3707" s="4"/>
      <c r="G3707" s="4"/>
      <c r="H3707" s="4"/>
    </row>
    <row r="3708" spans="1:8" x14ac:dyDescent="0.35">
      <c r="A3708" s="4"/>
      <c r="D3708" s="4"/>
      <c r="E3708" s="4"/>
      <c r="F3708" s="4"/>
      <c r="G3708" s="4"/>
      <c r="H3708" s="4"/>
    </row>
    <row r="3709" spans="1:8" x14ac:dyDescent="0.35">
      <c r="A3709" s="4"/>
      <c r="D3709" s="4"/>
      <c r="E3709" s="4"/>
      <c r="F3709" s="4"/>
      <c r="G3709" s="4"/>
      <c r="H3709" s="4"/>
    </row>
    <row r="3710" spans="1:8" x14ac:dyDescent="0.35">
      <c r="A3710" s="4"/>
      <c r="D3710" s="4"/>
      <c r="E3710" s="4"/>
      <c r="F3710" s="4"/>
      <c r="G3710" s="4"/>
      <c r="H3710" s="4"/>
    </row>
    <row r="3711" spans="1:8" x14ac:dyDescent="0.35">
      <c r="A3711" s="4"/>
      <c r="D3711" s="4"/>
      <c r="E3711" s="4"/>
      <c r="F3711" s="4"/>
      <c r="G3711" s="4"/>
      <c r="H3711" s="4"/>
    </row>
    <row r="3712" spans="1:8" x14ac:dyDescent="0.35">
      <c r="A3712" s="4"/>
      <c r="D3712" s="4"/>
      <c r="E3712" s="4"/>
      <c r="F3712" s="4"/>
      <c r="G3712" s="4"/>
      <c r="H3712" s="4"/>
    </row>
    <row r="3713" spans="1:8" x14ac:dyDescent="0.35">
      <c r="A3713" s="4"/>
      <c r="D3713" s="4"/>
      <c r="E3713" s="4"/>
      <c r="F3713" s="4"/>
      <c r="G3713" s="4"/>
      <c r="H3713" s="4"/>
    </row>
    <row r="3714" spans="1:8" x14ac:dyDescent="0.35">
      <c r="A3714" s="4"/>
      <c r="D3714" s="4"/>
      <c r="E3714" s="4"/>
      <c r="F3714" s="4"/>
      <c r="G3714" s="4"/>
      <c r="H3714" s="4"/>
    </row>
    <row r="3715" spans="1:8" x14ac:dyDescent="0.35">
      <c r="A3715" s="4"/>
      <c r="D3715" s="4"/>
      <c r="E3715" s="4"/>
      <c r="F3715" s="4"/>
      <c r="G3715" s="4"/>
      <c r="H3715" s="4"/>
    </row>
    <row r="3716" spans="1:8" x14ac:dyDescent="0.35">
      <c r="A3716" s="4"/>
      <c r="D3716" s="4"/>
      <c r="E3716" s="4"/>
      <c r="F3716" s="4"/>
      <c r="G3716" s="4"/>
      <c r="H3716" s="4"/>
    </row>
    <row r="3717" spans="1:8" x14ac:dyDescent="0.35">
      <c r="A3717" s="4"/>
      <c r="D3717" s="4"/>
      <c r="E3717" s="4"/>
      <c r="F3717" s="4"/>
      <c r="G3717" s="4"/>
      <c r="H3717" s="4"/>
    </row>
    <row r="3718" spans="1:8" x14ac:dyDescent="0.35">
      <c r="A3718" s="4"/>
      <c r="D3718" s="4"/>
      <c r="E3718" s="4"/>
      <c r="F3718" s="4"/>
      <c r="G3718" s="4"/>
      <c r="H3718" s="4"/>
    </row>
    <row r="3719" spans="1:8" x14ac:dyDescent="0.35">
      <c r="A3719" s="4"/>
      <c r="D3719" s="4"/>
      <c r="E3719" s="4"/>
      <c r="F3719" s="4"/>
      <c r="G3719" s="4"/>
      <c r="H3719" s="4"/>
    </row>
    <row r="3720" spans="1:8" x14ac:dyDescent="0.35">
      <c r="A3720" s="4"/>
      <c r="D3720" s="4"/>
      <c r="E3720" s="4"/>
      <c r="F3720" s="4"/>
      <c r="G3720" s="4"/>
      <c r="H3720" s="4"/>
    </row>
    <row r="3721" spans="1:8" x14ac:dyDescent="0.35">
      <c r="A3721" s="4"/>
      <c r="D3721" s="4"/>
      <c r="E3721" s="4"/>
      <c r="F3721" s="4"/>
      <c r="G3721" s="4"/>
      <c r="H3721" s="4"/>
    </row>
    <row r="3722" spans="1:8" x14ac:dyDescent="0.35">
      <c r="A3722" s="4"/>
      <c r="D3722" s="4"/>
      <c r="E3722" s="4"/>
      <c r="F3722" s="4"/>
      <c r="G3722" s="4"/>
      <c r="H3722" s="4"/>
    </row>
    <row r="3723" spans="1:8" x14ac:dyDescent="0.35">
      <c r="A3723" s="4"/>
      <c r="D3723" s="4"/>
      <c r="E3723" s="4"/>
      <c r="F3723" s="4"/>
      <c r="G3723" s="4"/>
      <c r="H3723" s="4"/>
    </row>
    <row r="3724" spans="1:8" x14ac:dyDescent="0.35">
      <c r="A3724" s="4"/>
      <c r="D3724" s="4"/>
      <c r="E3724" s="4"/>
      <c r="F3724" s="4"/>
      <c r="G3724" s="4"/>
      <c r="H3724" s="4"/>
    </row>
    <row r="3725" spans="1:8" x14ac:dyDescent="0.35">
      <c r="A3725" s="4"/>
      <c r="D3725" s="4"/>
      <c r="E3725" s="4"/>
      <c r="F3725" s="4"/>
      <c r="G3725" s="4"/>
      <c r="H3725" s="4"/>
    </row>
    <row r="3726" spans="1:8" x14ac:dyDescent="0.35">
      <c r="A3726" s="4"/>
      <c r="D3726" s="4"/>
      <c r="E3726" s="4"/>
      <c r="F3726" s="4"/>
      <c r="G3726" s="4"/>
      <c r="H3726" s="4"/>
    </row>
    <row r="3727" spans="1:8" x14ac:dyDescent="0.35">
      <c r="A3727" s="4"/>
      <c r="D3727" s="4"/>
      <c r="E3727" s="4"/>
      <c r="F3727" s="4"/>
      <c r="G3727" s="4"/>
      <c r="H3727" s="4"/>
    </row>
    <row r="3728" spans="1:8" x14ac:dyDescent="0.35">
      <c r="A3728" s="4"/>
      <c r="D3728" s="4"/>
      <c r="E3728" s="4"/>
      <c r="F3728" s="4"/>
      <c r="G3728" s="4"/>
      <c r="H3728" s="4"/>
    </row>
    <row r="3729" spans="1:8" x14ac:dyDescent="0.35">
      <c r="A3729" s="4"/>
      <c r="D3729" s="4"/>
      <c r="E3729" s="4"/>
      <c r="F3729" s="4"/>
      <c r="G3729" s="4"/>
      <c r="H3729" s="4"/>
    </row>
    <row r="3730" spans="1:8" x14ac:dyDescent="0.35">
      <c r="A3730" s="4"/>
      <c r="D3730" s="4"/>
      <c r="E3730" s="4"/>
      <c r="F3730" s="4"/>
      <c r="G3730" s="4"/>
      <c r="H3730" s="4"/>
    </row>
    <row r="3731" spans="1:8" x14ac:dyDescent="0.35">
      <c r="A3731" s="4"/>
      <c r="D3731" s="4"/>
      <c r="E3731" s="4"/>
      <c r="F3731" s="4"/>
      <c r="G3731" s="4"/>
      <c r="H3731" s="4"/>
    </row>
    <row r="3732" spans="1:8" x14ac:dyDescent="0.35">
      <c r="A3732" s="4"/>
      <c r="D3732" s="4"/>
      <c r="E3732" s="4"/>
      <c r="F3732" s="4"/>
      <c r="G3732" s="4"/>
      <c r="H3732" s="4"/>
    </row>
    <row r="3733" spans="1:8" x14ac:dyDescent="0.35">
      <c r="A3733" s="4"/>
      <c r="D3733" s="4"/>
      <c r="E3733" s="4"/>
      <c r="F3733" s="4"/>
      <c r="G3733" s="4"/>
      <c r="H3733" s="4"/>
    </row>
    <row r="3734" spans="1:8" x14ac:dyDescent="0.35">
      <c r="A3734" s="4"/>
      <c r="D3734" s="4"/>
      <c r="E3734" s="4"/>
      <c r="F3734" s="4"/>
      <c r="G3734" s="4"/>
      <c r="H3734" s="4"/>
    </row>
    <row r="3735" spans="1:8" x14ac:dyDescent="0.35">
      <c r="A3735" s="4"/>
      <c r="D3735" s="4"/>
      <c r="E3735" s="4"/>
      <c r="F3735" s="4"/>
      <c r="G3735" s="4"/>
      <c r="H3735" s="4"/>
    </row>
    <row r="3736" spans="1:8" x14ac:dyDescent="0.35">
      <c r="A3736" s="4"/>
      <c r="D3736" s="4"/>
      <c r="E3736" s="4"/>
      <c r="F3736" s="4"/>
      <c r="G3736" s="4"/>
      <c r="H3736" s="4"/>
    </row>
    <row r="3737" spans="1:8" x14ac:dyDescent="0.35">
      <c r="A3737" s="4"/>
      <c r="D3737" s="4"/>
      <c r="E3737" s="4"/>
      <c r="F3737" s="4"/>
      <c r="G3737" s="4"/>
      <c r="H3737" s="4"/>
    </row>
    <row r="3738" spans="1:8" x14ac:dyDescent="0.35">
      <c r="A3738" s="4"/>
      <c r="D3738" s="4"/>
      <c r="E3738" s="4"/>
      <c r="F3738" s="4"/>
      <c r="G3738" s="4"/>
      <c r="H3738" s="4"/>
    </row>
    <row r="3739" spans="1:8" x14ac:dyDescent="0.35">
      <c r="A3739" s="4"/>
      <c r="D3739" s="4"/>
      <c r="E3739" s="4"/>
      <c r="F3739" s="4"/>
      <c r="G3739" s="4"/>
      <c r="H3739" s="4"/>
    </row>
    <row r="3740" spans="1:8" x14ac:dyDescent="0.35">
      <c r="A3740" s="4"/>
      <c r="D3740" s="4"/>
      <c r="E3740" s="4"/>
      <c r="F3740" s="4"/>
      <c r="G3740" s="4"/>
      <c r="H3740" s="4"/>
    </row>
    <row r="3741" spans="1:8" x14ac:dyDescent="0.35">
      <c r="A3741" s="4"/>
      <c r="D3741" s="4"/>
      <c r="E3741" s="4"/>
      <c r="F3741" s="4"/>
      <c r="G3741" s="4"/>
      <c r="H3741" s="4"/>
    </row>
    <row r="3742" spans="1:8" x14ac:dyDescent="0.35">
      <c r="A3742" s="4"/>
      <c r="D3742" s="4"/>
      <c r="E3742" s="4"/>
      <c r="F3742" s="4"/>
      <c r="G3742" s="4"/>
      <c r="H3742" s="4"/>
    </row>
    <row r="3743" spans="1:8" x14ac:dyDescent="0.35">
      <c r="A3743" s="4"/>
      <c r="D3743" s="4"/>
      <c r="E3743" s="4"/>
      <c r="F3743" s="4"/>
      <c r="G3743" s="4"/>
      <c r="H3743" s="4"/>
    </row>
    <row r="3744" spans="1:8" x14ac:dyDescent="0.35">
      <c r="A3744" s="4"/>
      <c r="D3744" s="4"/>
      <c r="E3744" s="4"/>
      <c r="F3744" s="4"/>
      <c r="G3744" s="4"/>
      <c r="H3744" s="4"/>
    </row>
    <row r="3745" spans="1:8" x14ac:dyDescent="0.35">
      <c r="A3745" s="4"/>
      <c r="D3745" s="4"/>
      <c r="E3745" s="4"/>
      <c r="F3745" s="4"/>
      <c r="G3745" s="4"/>
      <c r="H3745" s="4"/>
    </row>
    <row r="3746" spans="1:8" x14ac:dyDescent="0.35">
      <c r="A3746" s="4"/>
      <c r="D3746" s="4"/>
      <c r="E3746" s="4"/>
      <c r="F3746" s="4"/>
      <c r="G3746" s="4"/>
      <c r="H3746" s="4"/>
    </row>
    <row r="3747" spans="1:8" x14ac:dyDescent="0.35">
      <c r="A3747" s="4"/>
      <c r="D3747" s="4"/>
      <c r="E3747" s="4"/>
      <c r="F3747" s="4"/>
      <c r="G3747" s="4"/>
      <c r="H3747" s="4"/>
    </row>
    <row r="3748" spans="1:8" x14ac:dyDescent="0.35">
      <c r="A3748" s="4"/>
      <c r="D3748" s="4"/>
      <c r="E3748" s="4"/>
      <c r="F3748" s="4"/>
      <c r="G3748" s="4"/>
      <c r="H3748" s="4"/>
    </row>
    <row r="3749" spans="1:8" x14ac:dyDescent="0.35">
      <c r="A3749" s="4"/>
      <c r="D3749" s="4"/>
      <c r="E3749" s="4"/>
      <c r="F3749" s="4"/>
      <c r="G3749" s="4"/>
      <c r="H3749" s="4"/>
    </row>
    <row r="3750" spans="1:8" x14ac:dyDescent="0.35">
      <c r="A3750" s="4"/>
      <c r="D3750" s="4"/>
      <c r="E3750" s="4"/>
      <c r="F3750" s="4"/>
      <c r="G3750" s="4"/>
      <c r="H3750" s="4"/>
    </row>
    <row r="3751" spans="1:8" x14ac:dyDescent="0.35">
      <c r="A3751" s="4"/>
      <c r="D3751" s="4"/>
      <c r="E3751" s="4"/>
      <c r="F3751" s="4"/>
      <c r="G3751" s="4"/>
      <c r="H3751" s="4"/>
    </row>
    <row r="3752" spans="1:8" x14ac:dyDescent="0.35">
      <c r="A3752" s="4"/>
      <c r="D3752" s="4"/>
      <c r="E3752" s="4"/>
      <c r="F3752" s="4"/>
      <c r="G3752" s="4"/>
      <c r="H3752" s="4"/>
    </row>
    <row r="3753" spans="1:8" x14ac:dyDescent="0.35">
      <c r="A3753" s="4"/>
      <c r="D3753" s="4"/>
      <c r="E3753" s="4"/>
      <c r="F3753" s="4"/>
      <c r="G3753" s="4"/>
      <c r="H3753" s="4"/>
    </row>
    <row r="3754" spans="1:8" x14ac:dyDescent="0.35">
      <c r="A3754" s="4"/>
      <c r="D3754" s="4"/>
      <c r="E3754" s="4"/>
      <c r="F3754" s="4"/>
      <c r="G3754" s="4"/>
      <c r="H3754" s="4"/>
    </row>
    <row r="3755" spans="1:8" x14ac:dyDescent="0.35">
      <c r="A3755" s="4"/>
      <c r="D3755" s="4"/>
      <c r="E3755" s="4"/>
      <c r="F3755" s="4"/>
      <c r="G3755" s="4"/>
      <c r="H3755" s="4"/>
    </row>
    <row r="3756" spans="1:8" x14ac:dyDescent="0.35">
      <c r="A3756" s="4"/>
      <c r="D3756" s="4"/>
      <c r="E3756" s="4"/>
      <c r="F3756" s="4"/>
      <c r="G3756" s="4"/>
      <c r="H3756" s="4"/>
    </row>
    <row r="3757" spans="1:8" x14ac:dyDescent="0.35">
      <c r="A3757" s="4"/>
      <c r="D3757" s="4"/>
      <c r="E3757" s="4"/>
      <c r="F3757" s="4"/>
      <c r="G3757" s="4"/>
      <c r="H3757" s="4"/>
    </row>
    <row r="3758" spans="1:8" x14ac:dyDescent="0.35">
      <c r="A3758" s="4"/>
      <c r="D3758" s="4"/>
      <c r="E3758" s="4"/>
      <c r="F3758" s="4"/>
      <c r="G3758" s="4"/>
      <c r="H3758" s="4"/>
    </row>
    <row r="3759" spans="1:8" x14ac:dyDescent="0.35">
      <c r="A3759" s="4"/>
      <c r="D3759" s="4"/>
      <c r="E3759" s="4"/>
      <c r="F3759" s="4"/>
      <c r="G3759" s="4"/>
      <c r="H3759" s="4"/>
    </row>
    <row r="3760" spans="1:8" x14ac:dyDescent="0.35">
      <c r="A3760" s="4"/>
      <c r="D3760" s="4"/>
      <c r="E3760" s="4"/>
      <c r="F3760" s="4"/>
      <c r="G3760" s="4"/>
      <c r="H3760" s="4"/>
    </row>
    <row r="3761" spans="1:8" x14ac:dyDescent="0.35">
      <c r="A3761" s="4"/>
      <c r="D3761" s="4"/>
      <c r="E3761" s="4"/>
      <c r="F3761" s="4"/>
      <c r="G3761" s="4"/>
      <c r="H3761" s="4"/>
    </row>
    <row r="3762" spans="1:8" x14ac:dyDescent="0.35">
      <c r="A3762" s="4"/>
      <c r="D3762" s="4"/>
      <c r="E3762" s="4"/>
      <c r="F3762" s="4"/>
      <c r="G3762" s="4"/>
      <c r="H3762" s="4"/>
    </row>
    <row r="3763" spans="1:8" x14ac:dyDescent="0.35">
      <c r="A3763" s="4"/>
      <c r="D3763" s="4"/>
      <c r="E3763" s="4"/>
      <c r="F3763" s="4"/>
      <c r="G3763" s="4"/>
      <c r="H3763" s="4"/>
    </row>
    <row r="3764" spans="1:8" x14ac:dyDescent="0.35">
      <c r="A3764" s="4"/>
      <c r="D3764" s="4"/>
      <c r="E3764" s="4"/>
      <c r="F3764" s="4"/>
      <c r="G3764" s="4"/>
      <c r="H3764" s="4"/>
    </row>
    <row r="3765" spans="1:8" x14ac:dyDescent="0.35">
      <c r="A3765" s="4"/>
      <c r="D3765" s="4"/>
      <c r="E3765" s="4"/>
      <c r="F3765" s="4"/>
      <c r="G3765" s="4"/>
      <c r="H3765" s="4"/>
    </row>
    <row r="3766" spans="1:8" x14ac:dyDescent="0.35">
      <c r="A3766" s="4"/>
      <c r="D3766" s="4"/>
      <c r="E3766" s="4"/>
      <c r="F3766" s="4"/>
      <c r="G3766" s="4"/>
      <c r="H3766" s="4"/>
    </row>
    <row r="3767" spans="1:8" x14ac:dyDescent="0.35">
      <c r="A3767" s="4"/>
      <c r="D3767" s="4"/>
      <c r="E3767" s="4"/>
      <c r="F3767" s="4"/>
      <c r="G3767" s="4"/>
      <c r="H3767" s="4"/>
    </row>
    <row r="3768" spans="1:8" x14ac:dyDescent="0.35">
      <c r="A3768" s="4"/>
      <c r="D3768" s="4"/>
      <c r="E3768" s="4"/>
      <c r="F3768" s="4"/>
      <c r="G3768" s="4"/>
      <c r="H3768" s="4"/>
    </row>
    <row r="3769" spans="1:8" x14ac:dyDescent="0.35">
      <c r="A3769" s="4"/>
      <c r="D3769" s="4"/>
      <c r="E3769" s="4"/>
      <c r="F3769" s="4"/>
      <c r="G3769" s="4"/>
      <c r="H3769" s="4"/>
    </row>
    <row r="3770" spans="1:8" x14ac:dyDescent="0.35">
      <c r="A3770" s="4"/>
      <c r="D3770" s="4"/>
      <c r="E3770" s="4"/>
      <c r="F3770" s="4"/>
      <c r="G3770" s="4"/>
      <c r="H3770" s="4"/>
    </row>
    <row r="3771" spans="1:8" x14ac:dyDescent="0.35">
      <c r="A3771" s="4"/>
      <c r="D3771" s="4"/>
      <c r="E3771" s="4"/>
      <c r="F3771" s="4"/>
      <c r="G3771" s="4"/>
      <c r="H3771" s="4"/>
    </row>
    <row r="3772" spans="1:8" x14ac:dyDescent="0.35">
      <c r="A3772" s="4"/>
      <c r="D3772" s="4"/>
      <c r="E3772" s="4"/>
      <c r="F3772" s="4"/>
      <c r="G3772" s="4"/>
      <c r="H3772" s="4"/>
    </row>
    <row r="3773" spans="1:8" x14ac:dyDescent="0.35">
      <c r="A3773" s="4"/>
      <c r="D3773" s="4"/>
      <c r="E3773" s="4"/>
      <c r="F3773" s="4"/>
      <c r="G3773" s="4"/>
      <c r="H3773" s="4"/>
    </row>
    <row r="3774" spans="1:8" x14ac:dyDescent="0.35">
      <c r="A3774" s="4"/>
      <c r="D3774" s="4"/>
      <c r="E3774" s="4"/>
      <c r="F3774" s="4"/>
      <c r="G3774" s="4"/>
      <c r="H3774" s="4"/>
    </row>
    <row r="3775" spans="1:8" x14ac:dyDescent="0.35">
      <c r="A3775" s="4"/>
      <c r="D3775" s="4"/>
      <c r="E3775" s="4"/>
      <c r="F3775" s="4"/>
      <c r="G3775" s="4"/>
      <c r="H3775" s="4"/>
    </row>
    <row r="3776" spans="1:8" x14ac:dyDescent="0.35">
      <c r="A3776" s="4"/>
      <c r="D3776" s="4"/>
      <c r="E3776" s="4"/>
      <c r="F3776" s="4"/>
      <c r="G3776" s="4"/>
      <c r="H3776" s="4"/>
    </row>
    <row r="3777" spans="1:8" x14ac:dyDescent="0.35">
      <c r="A3777" s="4"/>
      <c r="D3777" s="4"/>
      <c r="E3777" s="4"/>
      <c r="F3777" s="4"/>
      <c r="G3777" s="4"/>
      <c r="H3777" s="4"/>
    </row>
    <row r="3778" spans="1:8" x14ac:dyDescent="0.35">
      <c r="A3778" s="4"/>
      <c r="D3778" s="4"/>
      <c r="E3778" s="4"/>
      <c r="F3778" s="4"/>
      <c r="G3778" s="4"/>
      <c r="H3778" s="4"/>
    </row>
    <row r="3779" spans="1:8" x14ac:dyDescent="0.35">
      <c r="A3779" s="4"/>
      <c r="D3779" s="4"/>
      <c r="E3779" s="4"/>
      <c r="F3779" s="4"/>
      <c r="G3779" s="4"/>
      <c r="H3779" s="4"/>
    </row>
    <row r="3780" spans="1:8" x14ac:dyDescent="0.35">
      <c r="A3780" s="4"/>
      <c r="D3780" s="4"/>
      <c r="E3780" s="4"/>
      <c r="F3780" s="4"/>
      <c r="G3780" s="4"/>
      <c r="H3780" s="4"/>
    </row>
    <row r="3781" spans="1:8" x14ac:dyDescent="0.35">
      <c r="A3781" s="4"/>
      <c r="D3781" s="4"/>
      <c r="E3781" s="4"/>
      <c r="F3781" s="4"/>
      <c r="G3781" s="4"/>
      <c r="H3781" s="4"/>
    </row>
    <row r="3782" spans="1:8" x14ac:dyDescent="0.35">
      <c r="A3782" s="4"/>
      <c r="D3782" s="4"/>
      <c r="E3782" s="4"/>
      <c r="F3782" s="4"/>
      <c r="G3782" s="4"/>
      <c r="H3782" s="4"/>
    </row>
    <row r="3783" spans="1:8" x14ac:dyDescent="0.35">
      <c r="A3783" s="4"/>
      <c r="D3783" s="4"/>
      <c r="E3783" s="4"/>
      <c r="F3783" s="4"/>
      <c r="G3783" s="4"/>
      <c r="H3783" s="4"/>
    </row>
    <row r="3784" spans="1:8" x14ac:dyDescent="0.35">
      <c r="A3784" s="4"/>
      <c r="D3784" s="4"/>
      <c r="E3784" s="4"/>
      <c r="F3784" s="4"/>
      <c r="G3784" s="4"/>
      <c r="H3784" s="4"/>
    </row>
    <row r="3785" spans="1:8" x14ac:dyDescent="0.35">
      <c r="A3785" s="4"/>
      <c r="D3785" s="4"/>
      <c r="E3785" s="4"/>
      <c r="F3785" s="4"/>
      <c r="G3785" s="4"/>
      <c r="H3785" s="4"/>
    </row>
    <row r="3786" spans="1:8" x14ac:dyDescent="0.35">
      <c r="A3786" s="4"/>
      <c r="D3786" s="4"/>
      <c r="E3786" s="4"/>
      <c r="F3786" s="4"/>
      <c r="G3786" s="4"/>
      <c r="H3786" s="4"/>
    </row>
    <row r="3787" spans="1:8" x14ac:dyDescent="0.35">
      <c r="A3787" s="4"/>
      <c r="D3787" s="4"/>
      <c r="E3787" s="4"/>
      <c r="F3787" s="4"/>
      <c r="G3787" s="4"/>
      <c r="H3787" s="4"/>
    </row>
    <row r="3788" spans="1:8" x14ac:dyDescent="0.35">
      <c r="A3788" s="4"/>
      <c r="D3788" s="4"/>
      <c r="E3788" s="4"/>
      <c r="F3788" s="4"/>
      <c r="G3788" s="4"/>
      <c r="H3788" s="4"/>
    </row>
    <row r="3789" spans="1:8" x14ac:dyDescent="0.35">
      <c r="A3789" s="4"/>
      <c r="D3789" s="4"/>
      <c r="E3789" s="4"/>
      <c r="F3789" s="4"/>
      <c r="G3789" s="4"/>
      <c r="H3789" s="4"/>
    </row>
    <row r="3790" spans="1:8" x14ac:dyDescent="0.35">
      <c r="A3790" s="4"/>
      <c r="D3790" s="4"/>
      <c r="E3790" s="4"/>
      <c r="F3790" s="4"/>
      <c r="G3790" s="4"/>
      <c r="H3790" s="4"/>
    </row>
    <row r="3791" spans="1:8" x14ac:dyDescent="0.35">
      <c r="A3791" s="4"/>
      <c r="D3791" s="4"/>
      <c r="E3791" s="4"/>
      <c r="F3791" s="4"/>
      <c r="G3791" s="4"/>
      <c r="H3791" s="4"/>
    </row>
    <row r="3792" spans="1:8" x14ac:dyDescent="0.35">
      <c r="A3792" s="4"/>
      <c r="D3792" s="4"/>
      <c r="E3792" s="4"/>
      <c r="F3792" s="4"/>
      <c r="G3792" s="4"/>
      <c r="H3792" s="4"/>
    </row>
    <row r="3793" spans="1:8" x14ac:dyDescent="0.35">
      <c r="A3793" s="4"/>
      <c r="D3793" s="4"/>
      <c r="E3793" s="4"/>
      <c r="F3793" s="4"/>
      <c r="G3793" s="4"/>
      <c r="H3793" s="4"/>
    </row>
    <row r="3794" spans="1:8" x14ac:dyDescent="0.35">
      <c r="A3794" s="4"/>
      <c r="D3794" s="4"/>
      <c r="E3794" s="4"/>
      <c r="F3794" s="4"/>
      <c r="G3794" s="4"/>
      <c r="H3794" s="4"/>
    </row>
    <row r="3795" spans="1:8" x14ac:dyDescent="0.35">
      <c r="A3795" s="4"/>
      <c r="D3795" s="4"/>
      <c r="E3795" s="4"/>
      <c r="F3795" s="4"/>
      <c r="G3795" s="4"/>
      <c r="H3795" s="4"/>
    </row>
    <row r="3796" spans="1:8" x14ac:dyDescent="0.35">
      <c r="A3796" s="4"/>
      <c r="D3796" s="4"/>
      <c r="E3796" s="4"/>
      <c r="F3796" s="4"/>
      <c r="G3796" s="4"/>
      <c r="H3796" s="4"/>
    </row>
    <row r="3797" spans="1:8" x14ac:dyDescent="0.35">
      <c r="A3797" s="4"/>
      <c r="D3797" s="4"/>
      <c r="E3797" s="4"/>
      <c r="F3797" s="4"/>
      <c r="G3797" s="4"/>
      <c r="H3797" s="4"/>
    </row>
    <row r="3798" spans="1:8" x14ac:dyDescent="0.35">
      <c r="A3798" s="4"/>
      <c r="D3798" s="4"/>
      <c r="E3798" s="4"/>
      <c r="F3798" s="4"/>
      <c r="G3798" s="4"/>
      <c r="H3798" s="4"/>
    </row>
    <row r="3799" spans="1:8" x14ac:dyDescent="0.35">
      <c r="A3799" s="4"/>
      <c r="D3799" s="4"/>
      <c r="E3799" s="4"/>
      <c r="F3799" s="4"/>
      <c r="G3799" s="4"/>
      <c r="H3799" s="4"/>
    </row>
    <row r="3800" spans="1:8" x14ac:dyDescent="0.35">
      <c r="A3800" s="4"/>
      <c r="D3800" s="4"/>
      <c r="E3800" s="4"/>
      <c r="F3800" s="4"/>
      <c r="G3800" s="4"/>
      <c r="H3800" s="4"/>
    </row>
    <row r="3801" spans="1:8" x14ac:dyDescent="0.35">
      <c r="A3801" s="4"/>
      <c r="D3801" s="4"/>
      <c r="E3801" s="4"/>
      <c r="F3801" s="4"/>
      <c r="G3801" s="4"/>
      <c r="H3801" s="4"/>
    </row>
    <row r="3802" spans="1:8" x14ac:dyDescent="0.35">
      <c r="A3802" s="4"/>
      <c r="D3802" s="4"/>
      <c r="E3802" s="4"/>
      <c r="F3802" s="4"/>
      <c r="G3802" s="4"/>
      <c r="H3802" s="4"/>
    </row>
    <row r="3803" spans="1:8" x14ac:dyDescent="0.35">
      <c r="A3803" s="4"/>
      <c r="D3803" s="4"/>
      <c r="E3803" s="4"/>
      <c r="F3803" s="4"/>
      <c r="G3803" s="4"/>
      <c r="H3803" s="4"/>
    </row>
    <row r="3804" spans="1:8" x14ac:dyDescent="0.35">
      <c r="A3804" s="4"/>
      <c r="D3804" s="4"/>
      <c r="E3804" s="4"/>
      <c r="F3804" s="4"/>
      <c r="G3804" s="4"/>
      <c r="H3804" s="4"/>
    </row>
    <row r="3805" spans="1:8" x14ac:dyDescent="0.35">
      <c r="A3805" s="4"/>
      <c r="D3805" s="4"/>
      <c r="E3805" s="4"/>
      <c r="F3805" s="4"/>
      <c r="G3805" s="4"/>
      <c r="H3805" s="4"/>
    </row>
    <row r="3806" spans="1:8" x14ac:dyDescent="0.35">
      <c r="A3806" s="4"/>
      <c r="D3806" s="4"/>
      <c r="E3806" s="4"/>
      <c r="F3806" s="4"/>
      <c r="G3806" s="4"/>
      <c r="H3806" s="4"/>
    </row>
    <row r="3807" spans="1:8" x14ac:dyDescent="0.35">
      <c r="A3807" s="4"/>
      <c r="D3807" s="4"/>
      <c r="E3807" s="4"/>
      <c r="F3807" s="4"/>
      <c r="G3807" s="4"/>
      <c r="H3807" s="4"/>
    </row>
    <row r="3808" spans="1:8" x14ac:dyDescent="0.35">
      <c r="A3808" s="4"/>
      <c r="D3808" s="4"/>
      <c r="E3808" s="4"/>
      <c r="F3808" s="4"/>
      <c r="G3808" s="4"/>
      <c r="H3808" s="4"/>
    </row>
    <row r="3809" spans="1:8" x14ac:dyDescent="0.35">
      <c r="A3809" s="4"/>
      <c r="D3809" s="4"/>
      <c r="E3809" s="4"/>
      <c r="F3809" s="4"/>
      <c r="G3809" s="4"/>
      <c r="H3809" s="4"/>
    </row>
    <row r="3810" spans="1:8" x14ac:dyDescent="0.35">
      <c r="A3810" s="4"/>
      <c r="D3810" s="4"/>
      <c r="E3810" s="4"/>
      <c r="F3810" s="4"/>
      <c r="G3810" s="4"/>
      <c r="H3810" s="4"/>
    </row>
    <row r="3811" spans="1:8" x14ac:dyDescent="0.35">
      <c r="A3811" s="4"/>
      <c r="D3811" s="4"/>
      <c r="E3811" s="4"/>
      <c r="F3811" s="4"/>
      <c r="G3811" s="4"/>
      <c r="H3811" s="4"/>
    </row>
    <row r="3812" spans="1:8" x14ac:dyDescent="0.35">
      <c r="A3812" s="4"/>
      <c r="D3812" s="4"/>
      <c r="E3812" s="4"/>
      <c r="F3812" s="4"/>
      <c r="G3812" s="4"/>
      <c r="H3812" s="4"/>
    </row>
    <row r="3813" spans="1:8" x14ac:dyDescent="0.35">
      <c r="A3813" s="4"/>
      <c r="D3813" s="4"/>
      <c r="E3813" s="4"/>
      <c r="F3813" s="4"/>
      <c r="G3813" s="4"/>
      <c r="H3813" s="4"/>
    </row>
    <row r="3814" spans="1:8" x14ac:dyDescent="0.35">
      <c r="A3814" s="4"/>
      <c r="D3814" s="4"/>
      <c r="E3814" s="4"/>
      <c r="F3814" s="4"/>
      <c r="G3814" s="4"/>
      <c r="H3814" s="4"/>
    </row>
    <row r="3815" spans="1:8" x14ac:dyDescent="0.35">
      <c r="A3815" s="4"/>
      <c r="D3815" s="4"/>
      <c r="E3815" s="4"/>
      <c r="F3815" s="4"/>
      <c r="G3815" s="4"/>
      <c r="H3815" s="4"/>
    </row>
    <row r="3816" spans="1:8" x14ac:dyDescent="0.35">
      <c r="A3816" s="4"/>
      <c r="D3816" s="4"/>
      <c r="E3816" s="4"/>
      <c r="F3816" s="4"/>
      <c r="G3816" s="4"/>
      <c r="H3816" s="4"/>
    </row>
    <row r="3817" spans="1:8" x14ac:dyDescent="0.35">
      <c r="A3817" s="4"/>
      <c r="D3817" s="4"/>
      <c r="E3817" s="4"/>
      <c r="F3817" s="4"/>
      <c r="G3817" s="4"/>
      <c r="H3817" s="4"/>
    </row>
    <row r="3818" spans="1:8" x14ac:dyDescent="0.35">
      <c r="A3818" s="4"/>
      <c r="D3818" s="4"/>
      <c r="E3818" s="4"/>
      <c r="F3818" s="4"/>
      <c r="G3818" s="4"/>
      <c r="H3818" s="4"/>
    </row>
    <row r="3819" spans="1:8" x14ac:dyDescent="0.35">
      <c r="A3819" s="4"/>
      <c r="D3819" s="4"/>
      <c r="E3819" s="4"/>
      <c r="F3819" s="4"/>
      <c r="G3819" s="4"/>
      <c r="H3819" s="4"/>
    </row>
    <row r="3820" spans="1:8" x14ac:dyDescent="0.35">
      <c r="A3820" s="4"/>
      <c r="D3820" s="4"/>
      <c r="E3820" s="4"/>
      <c r="F3820" s="4"/>
      <c r="G3820" s="4"/>
      <c r="H3820" s="4"/>
    </row>
    <row r="3821" spans="1:8" x14ac:dyDescent="0.35">
      <c r="A3821" s="4"/>
      <c r="D3821" s="4"/>
      <c r="E3821" s="4"/>
      <c r="F3821" s="4"/>
      <c r="G3821" s="4"/>
      <c r="H3821" s="4"/>
    </row>
    <row r="3822" spans="1:8" x14ac:dyDescent="0.35">
      <c r="A3822" s="4"/>
      <c r="D3822" s="4"/>
      <c r="E3822" s="4"/>
      <c r="F3822" s="4"/>
      <c r="G3822" s="4"/>
      <c r="H3822" s="4"/>
    </row>
    <row r="3823" spans="1:8" x14ac:dyDescent="0.35">
      <c r="A3823" s="4"/>
      <c r="D3823" s="4"/>
      <c r="E3823" s="4"/>
      <c r="F3823" s="4"/>
      <c r="G3823" s="4"/>
      <c r="H3823" s="4"/>
    </row>
    <row r="3824" spans="1:8" x14ac:dyDescent="0.35">
      <c r="A3824" s="4"/>
      <c r="D3824" s="4"/>
      <c r="E3824" s="4"/>
      <c r="F3824" s="4"/>
      <c r="G3824" s="4"/>
      <c r="H3824" s="4"/>
    </row>
    <row r="3825" spans="1:8" x14ac:dyDescent="0.35">
      <c r="A3825" s="4"/>
      <c r="D3825" s="4"/>
      <c r="E3825" s="4"/>
      <c r="F3825" s="4"/>
      <c r="G3825" s="4"/>
      <c r="H3825" s="4"/>
    </row>
    <row r="3826" spans="1:8" x14ac:dyDescent="0.35">
      <c r="A3826" s="4"/>
      <c r="D3826" s="4"/>
      <c r="E3826" s="4"/>
      <c r="F3826" s="4"/>
      <c r="G3826" s="4"/>
      <c r="H3826" s="4"/>
    </row>
    <row r="3827" spans="1:8" x14ac:dyDescent="0.35">
      <c r="A3827" s="4"/>
      <c r="D3827" s="4"/>
      <c r="E3827" s="4"/>
      <c r="F3827" s="4"/>
      <c r="G3827" s="4"/>
      <c r="H3827" s="4"/>
    </row>
    <row r="3828" spans="1:8" x14ac:dyDescent="0.35">
      <c r="A3828" s="4"/>
      <c r="D3828" s="4"/>
      <c r="E3828" s="4"/>
      <c r="F3828" s="4"/>
      <c r="G3828" s="4"/>
      <c r="H3828" s="4"/>
    </row>
    <row r="3829" spans="1:8" x14ac:dyDescent="0.35">
      <c r="A3829" s="4"/>
      <c r="D3829" s="4"/>
      <c r="E3829" s="4"/>
      <c r="F3829" s="4"/>
      <c r="G3829" s="4"/>
      <c r="H3829" s="4"/>
    </row>
    <row r="3830" spans="1:8" x14ac:dyDescent="0.35">
      <c r="A3830" s="4"/>
      <c r="D3830" s="4"/>
      <c r="E3830" s="4"/>
      <c r="F3830" s="4"/>
      <c r="G3830" s="4"/>
      <c r="H3830" s="4"/>
    </row>
    <row r="3831" spans="1:8" x14ac:dyDescent="0.35">
      <c r="A3831" s="4"/>
      <c r="D3831" s="4"/>
      <c r="E3831" s="4"/>
      <c r="F3831" s="4"/>
      <c r="G3831" s="4"/>
      <c r="H3831" s="4"/>
    </row>
    <row r="3832" spans="1:8" x14ac:dyDescent="0.35">
      <c r="A3832" s="4"/>
      <c r="D3832" s="4"/>
      <c r="E3832" s="4"/>
      <c r="F3832" s="4"/>
      <c r="G3832" s="4"/>
      <c r="H3832" s="4"/>
    </row>
    <row r="3833" spans="1:8" x14ac:dyDescent="0.35">
      <c r="A3833" s="4"/>
      <c r="D3833" s="4"/>
      <c r="E3833" s="4"/>
      <c r="F3833" s="4"/>
      <c r="G3833" s="4"/>
      <c r="H3833" s="4"/>
    </row>
    <row r="3834" spans="1:8" x14ac:dyDescent="0.35">
      <c r="A3834" s="4"/>
      <c r="D3834" s="4"/>
      <c r="E3834" s="4"/>
      <c r="F3834" s="4"/>
      <c r="G3834" s="4"/>
      <c r="H3834" s="4"/>
    </row>
    <row r="3835" spans="1:8" x14ac:dyDescent="0.35">
      <c r="A3835" s="4"/>
      <c r="D3835" s="4"/>
      <c r="E3835" s="4"/>
      <c r="F3835" s="4"/>
      <c r="G3835" s="4"/>
      <c r="H3835" s="4"/>
    </row>
    <row r="3836" spans="1:8" x14ac:dyDescent="0.35">
      <c r="A3836" s="4"/>
      <c r="D3836" s="4"/>
      <c r="E3836" s="4"/>
      <c r="F3836" s="4"/>
      <c r="G3836" s="4"/>
      <c r="H3836" s="4"/>
    </row>
    <row r="3837" spans="1:8" x14ac:dyDescent="0.35">
      <c r="A3837" s="4"/>
      <c r="D3837" s="4"/>
      <c r="E3837" s="4"/>
      <c r="F3837" s="4"/>
      <c r="G3837" s="4"/>
      <c r="H3837" s="4"/>
    </row>
    <row r="3838" spans="1:8" x14ac:dyDescent="0.35">
      <c r="A3838" s="4"/>
      <c r="D3838" s="4"/>
      <c r="E3838" s="4"/>
      <c r="F3838" s="4"/>
      <c r="G3838" s="4"/>
      <c r="H3838" s="4"/>
    </row>
    <row r="3839" spans="1:8" x14ac:dyDescent="0.35">
      <c r="A3839" s="4"/>
      <c r="D3839" s="4"/>
      <c r="E3839" s="4"/>
      <c r="F3839" s="4"/>
      <c r="G3839" s="4"/>
      <c r="H3839" s="4"/>
    </row>
    <row r="3840" spans="1:8" x14ac:dyDescent="0.35">
      <c r="A3840" s="4"/>
      <c r="D3840" s="4"/>
      <c r="E3840" s="4"/>
      <c r="F3840" s="4"/>
      <c r="G3840" s="4"/>
      <c r="H3840" s="4"/>
    </row>
    <row r="3841" spans="1:8" x14ac:dyDescent="0.35">
      <c r="A3841" s="4"/>
      <c r="D3841" s="4"/>
      <c r="E3841" s="4"/>
      <c r="F3841" s="4"/>
      <c r="G3841" s="4"/>
      <c r="H3841" s="4"/>
    </row>
    <row r="3842" spans="1:8" x14ac:dyDescent="0.35">
      <c r="A3842" s="4"/>
      <c r="D3842" s="4"/>
      <c r="E3842" s="4"/>
      <c r="F3842" s="4"/>
      <c r="G3842" s="4"/>
      <c r="H3842" s="4"/>
    </row>
    <row r="3843" spans="1:8" x14ac:dyDescent="0.35">
      <c r="A3843" s="4"/>
      <c r="D3843" s="4"/>
      <c r="E3843" s="4"/>
      <c r="F3843" s="4"/>
      <c r="G3843" s="4"/>
      <c r="H3843" s="4"/>
    </row>
    <row r="3844" spans="1:8" x14ac:dyDescent="0.35">
      <c r="A3844" s="4"/>
      <c r="D3844" s="4"/>
      <c r="E3844" s="4"/>
      <c r="F3844" s="4"/>
      <c r="G3844" s="4"/>
      <c r="H3844" s="4"/>
    </row>
    <row r="3845" spans="1:8" x14ac:dyDescent="0.35">
      <c r="A3845" s="4"/>
      <c r="D3845" s="4"/>
      <c r="E3845" s="4"/>
      <c r="F3845" s="4"/>
      <c r="G3845" s="4"/>
      <c r="H3845" s="4"/>
    </row>
    <row r="3846" spans="1:8" x14ac:dyDescent="0.35">
      <c r="A3846" s="4"/>
      <c r="D3846" s="4"/>
      <c r="E3846" s="4"/>
      <c r="F3846" s="4"/>
      <c r="G3846" s="4"/>
      <c r="H3846" s="4"/>
    </row>
    <row r="3847" spans="1:8" x14ac:dyDescent="0.35">
      <c r="A3847" s="4"/>
      <c r="D3847" s="4"/>
      <c r="E3847" s="4"/>
      <c r="F3847" s="4"/>
      <c r="G3847" s="4"/>
      <c r="H3847" s="4"/>
    </row>
    <row r="3848" spans="1:8" x14ac:dyDescent="0.35">
      <c r="A3848" s="4"/>
      <c r="D3848" s="4"/>
      <c r="E3848" s="4"/>
      <c r="F3848" s="4"/>
      <c r="G3848" s="4"/>
      <c r="H3848" s="4"/>
    </row>
    <row r="3849" spans="1:8" x14ac:dyDescent="0.35">
      <c r="A3849" s="4"/>
      <c r="D3849" s="4"/>
      <c r="E3849" s="4"/>
      <c r="F3849" s="4"/>
      <c r="G3849" s="4"/>
      <c r="H3849" s="4"/>
    </row>
    <row r="3850" spans="1:8" x14ac:dyDescent="0.35">
      <c r="A3850" s="4"/>
      <c r="D3850" s="4"/>
      <c r="E3850" s="4"/>
      <c r="F3850" s="4"/>
      <c r="G3850" s="4"/>
      <c r="H3850" s="4"/>
    </row>
    <row r="3851" spans="1:8" x14ac:dyDescent="0.35">
      <c r="A3851" s="4"/>
      <c r="D3851" s="4"/>
      <c r="E3851" s="4"/>
      <c r="F3851" s="4"/>
      <c r="G3851" s="4"/>
      <c r="H3851" s="4"/>
    </row>
    <row r="3852" spans="1:8" x14ac:dyDescent="0.35">
      <c r="A3852" s="4"/>
      <c r="D3852" s="4"/>
      <c r="E3852" s="4"/>
      <c r="F3852" s="4"/>
      <c r="G3852" s="4"/>
      <c r="H3852" s="4"/>
    </row>
    <row r="3853" spans="1:8" x14ac:dyDescent="0.35">
      <c r="A3853" s="4"/>
      <c r="D3853" s="4"/>
      <c r="E3853" s="4"/>
      <c r="F3853" s="4"/>
      <c r="G3853" s="4"/>
      <c r="H3853" s="4"/>
    </row>
    <row r="3854" spans="1:8" x14ac:dyDescent="0.35">
      <c r="A3854" s="4"/>
      <c r="D3854" s="4"/>
      <c r="E3854" s="4"/>
      <c r="F3854" s="4"/>
      <c r="G3854" s="4"/>
      <c r="H3854" s="4"/>
    </row>
    <row r="3855" spans="1:8" x14ac:dyDescent="0.35">
      <c r="A3855" s="4"/>
      <c r="D3855" s="4"/>
      <c r="E3855" s="4"/>
      <c r="F3855" s="4"/>
      <c r="G3855" s="4"/>
      <c r="H3855" s="4"/>
    </row>
    <row r="3856" spans="1:8" x14ac:dyDescent="0.35">
      <c r="A3856" s="4"/>
      <c r="D3856" s="4"/>
      <c r="E3856" s="4"/>
      <c r="F3856" s="4"/>
      <c r="G3856" s="4"/>
      <c r="H3856" s="4"/>
    </row>
    <row r="3857" spans="1:8" x14ac:dyDescent="0.35">
      <c r="A3857" s="4"/>
      <c r="D3857" s="4"/>
      <c r="E3857" s="4"/>
      <c r="F3857" s="4"/>
      <c r="G3857" s="4"/>
      <c r="H3857" s="4"/>
    </row>
    <row r="3858" spans="1:8" x14ac:dyDescent="0.35">
      <c r="A3858" s="4"/>
      <c r="D3858" s="4"/>
      <c r="E3858" s="4"/>
      <c r="F3858" s="4"/>
      <c r="G3858" s="4"/>
      <c r="H3858" s="4"/>
    </row>
    <row r="3859" spans="1:8" x14ac:dyDescent="0.35">
      <c r="A3859" s="4"/>
      <c r="D3859" s="4"/>
      <c r="E3859" s="4"/>
      <c r="F3859" s="4"/>
      <c r="G3859" s="4"/>
      <c r="H3859" s="4"/>
    </row>
    <row r="3860" spans="1:8" x14ac:dyDescent="0.35">
      <c r="A3860" s="4"/>
      <c r="D3860" s="4"/>
      <c r="E3860" s="4"/>
      <c r="F3860" s="4"/>
      <c r="G3860" s="4"/>
      <c r="H3860" s="4"/>
    </row>
    <row r="3861" spans="1:8" x14ac:dyDescent="0.35">
      <c r="A3861" s="4"/>
      <c r="D3861" s="4"/>
      <c r="E3861" s="4"/>
      <c r="F3861" s="4"/>
      <c r="G3861" s="4"/>
      <c r="H3861" s="4"/>
    </row>
    <row r="3862" spans="1:8" x14ac:dyDescent="0.35">
      <c r="A3862" s="4"/>
      <c r="D3862" s="4"/>
      <c r="E3862" s="4"/>
      <c r="F3862" s="4"/>
      <c r="G3862" s="4"/>
      <c r="H3862" s="4"/>
    </row>
    <row r="3863" spans="1:8" x14ac:dyDescent="0.35">
      <c r="A3863" s="4"/>
      <c r="D3863" s="4"/>
      <c r="E3863" s="4"/>
      <c r="F3863" s="4"/>
      <c r="G3863" s="4"/>
      <c r="H3863" s="4"/>
    </row>
    <row r="3864" spans="1:8" x14ac:dyDescent="0.35">
      <c r="A3864" s="4"/>
      <c r="D3864" s="4"/>
      <c r="E3864" s="4"/>
      <c r="F3864" s="4"/>
      <c r="G3864" s="4"/>
      <c r="H3864" s="4"/>
    </row>
    <row r="3865" spans="1:8" x14ac:dyDescent="0.35">
      <c r="A3865" s="4"/>
      <c r="D3865" s="4"/>
      <c r="E3865" s="4"/>
      <c r="F3865" s="4"/>
      <c r="G3865" s="4"/>
      <c r="H3865" s="4"/>
    </row>
    <row r="3866" spans="1:8" x14ac:dyDescent="0.35">
      <c r="A3866" s="4"/>
      <c r="D3866" s="4"/>
      <c r="E3866" s="4"/>
      <c r="F3866" s="4"/>
      <c r="G3866" s="4"/>
      <c r="H3866" s="4"/>
    </row>
    <row r="3867" spans="1:8" x14ac:dyDescent="0.35">
      <c r="A3867" s="4"/>
      <c r="D3867" s="4"/>
      <c r="E3867" s="4"/>
      <c r="F3867" s="4"/>
      <c r="G3867" s="4"/>
      <c r="H3867" s="4"/>
    </row>
    <row r="3868" spans="1:8" x14ac:dyDescent="0.35">
      <c r="A3868" s="4"/>
      <c r="D3868" s="4"/>
      <c r="E3868" s="4"/>
      <c r="F3868" s="4"/>
      <c r="G3868" s="4"/>
      <c r="H3868" s="4"/>
    </row>
    <row r="3869" spans="1:8" x14ac:dyDescent="0.35">
      <c r="A3869" s="4"/>
      <c r="D3869" s="4"/>
      <c r="E3869" s="4"/>
      <c r="F3869" s="4"/>
      <c r="G3869" s="4"/>
      <c r="H3869" s="4"/>
    </row>
    <row r="3870" spans="1:8" x14ac:dyDescent="0.35">
      <c r="A3870" s="4"/>
      <c r="D3870" s="4"/>
      <c r="E3870" s="4"/>
      <c r="F3870" s="4"/>
      <c r="G3870" s="4"/>
      <c r="H3870" s="4"/>
    </row>
    <row r="3871" spans="1:8" x14ac:dyDescent="0.35">
      <c r="A3871" s="4"/>
      <c r="D3871" s="4"/>
      <c r="E3871" s="4"/>
      <c r="F3871" s="4"/>
      <c r="G3871" s="4"/>
      <c r="H3871" s="4"/>
    </row>
    <row r="3872" spans="1:8" x14ac:dyDescent="0.35">
      <c r="A3872" s="4"/>
      <c r="D3872" s="4"/>
      <c r="E3872" s="4"/>
      <c r="F3872" s="4"/>
      <c r="G3872" s="4"/>
      <c r="H3872" s="4"/>
    </row>
    <row r="3873" spans="1:8" x14ac:dyDescent="0.35">
      <c r="A3873" s="4"/>
      <c r="D3873" s="4"/>
      <c r="E3873" s="4"/>
      <c r="F3873" s="4"/>
      <c r="G3873" s="4"/>
      <c r="H3873" s="4"/>
    </row>
    <row r="3874" spans="1:8" x14ac:dyDescent="0.35">
      <c r="A3874" s="4"/>
      <c r="D3874" s="4"/>
      <c r="E3874" s="4"/>
      <c r="F3874" s="4"/>
      <c r="G3874" s="4"/>
      <c r="H3874" s="4"/>
    </row>
    <row r="3875" spans="1:8" x14ac:dyDescent="0.35">
      <c r="A3875" s="4"/>
      <c r="D3875" s="4"/>
      <c r="E3875" s="4"/>
      <c r="F3875" s="4"/>
      <c r="G3875" s="4"/>
      <c r="H3875" s="4"/>
    </row>
    <row r="3876" spans="1:8" x14ac:dyDescent="0.35">
      <c r="A3876" s="4"/>
      <c r="D3876" s="4"/>
      <c r="E3876" s="4"/>
      <c r="F3876" s="4"/>
      <c r="G3876" s="4"/>
      <c r="H3876" s="4"/>
    </row>
    <row r="3877" spans="1:8" x14ac:dyDescent="0.35">
      <c r="A3877" s="4"/>
      <c r="D3877" s="4"/>
      <c r="E3877" s="4"/>
      <c r="F3877" s="4"/>
      <c r="G3877" s="4"/>
      <c r="H3877" s="4"/>
    </row>
    <row r="3878" spans="1:8" x14ac:dyDescent="0.35">
      <c r="A3878" s="4"/>
      <c r="D3878" s="4"/>
      <c r="E3878" s="4"/>
      <c r="F3878" s="4"/>
      <c r="G3878" s="4"/>
      <c r="H3878" s="4"/>
    </row>
    <row r="3879" spans="1:8" x14ac:dyDescent="0.35">
      <c r="A3879" s="4"/>
      <c r="D3879" s="4"/>
      <c r="E3879" s="4"/>
      <c r="F3879" s="4"/>
      <c r="G3879" s="4"/>
      <c r="H3879" s="4"/>
    </row>
    <row r="3880" spans="1:8" x14ac:dyDescent="0.35">
      <c r="A3880" s="4"/>
      <c r="D3880" s="4"/>
      <c r="E3880" s="4"/>
      <c r="F3880" s="4"/>
      <c r="G3880" s="4"/>
      <c r="H3880" s="4"/>
    </row>
    <row r="3881" spans="1:8" x14ac:dyDescent="0.35">
      <c r="A3881" s="4"/>
      <c r="D3881" s="4"/>
      <c r="E3881" s="4"/>
      <c r="F3881" s="4"/>
      <c r="G3881" s="4"/>
      <c r="H3881" s="4"/>
    </row>
    <row r="3882" spans="1:8" x14ac:dyDescent="0.35">
      <c r="A3882" s="4"/>
      <c r="D3882" s="4"/>
      <c r="E3882" s="4"/>
      <c r="F3882" s="4"/>
      <c r="G3882" s="4"/>
      <c r="H3882" s="4"/>
    </row>
    <row r="3883" spans="1:8" x14ac:dyDescent="0.35">
      <c r="A3883" s="4"/>
      <c r="D3883" s="4"/>
      <c r="E3883" s="4"/>
      <c r="F3883" s="4"/>
      <c r="G3883" s="4"/>
      <c r="H3883" s="4"/>
    </row>
    <row r="3884" spans="1:8" x14ac:dyDescent="0.35">
      <c r="A3884" s="4"/>
      <c r="D3884" s="4"/>
      <c r="E3884" s="4"/>
      <c r="F3884" s="4"/>
      <c r="G3884" s="4"/>
      <c r="H3884" s="4"/>
    </row>
    <row r="3885" spans="1:8" x14ac:dyDescent="0.35">
      <c r="A3885" s="4"/>
      <c r="D3885" s="4"/>
      <c r="E3885" s="4"/>
      <c r="F3885" s="4"/>
      <c r="G3885" s="4"/>
      <c r="H3885" s="4"/>
    </row>
    <row r="3886" spans="1:8" x14ac:dyDescent="0.35">
      <c r="A3886" s="4"/>
      <c r="D3886" s="4"/>
      <c r="E3886" s="4"/>
      <c r="F3886" s="4"/>
      <c r="G3886" s="4"/>
      <c r="H3886" s="4"/>
    </row>
    <row r="3887" spans="1:8" x14ac:dyDescent="0.35">
      <c r="A3887" s="4"/>
      <c r="D3887" s="4"/>
      <c r="E3887" s="4"/>
      <c r="F3887" s="4"/>
      <c r="G3887" s="4"/>
      <c r="H3887" s="4"/>
    </row>
    <row r="3888" spans="1:8" x14ac:dyDescent="0.35">
      <c r="A3888" s="4"/>
      <c r="D3888" s="4"/>
      <c r="E3888" s="4"/>
      <c r="F3888" s="4"/>
      <c r="G3888" s="4"/>
      <c r="H3888" s="4"/>
    </row>
    <row r="3889" spans="1:8" x14ac:dyDescent="0.35">
      <c r="A3889" s="4"/>
      <c r="D3889" s="4"/>
      <c r="E3889" s="4"/>
      <c r="F3889" s="4"/>
      <c r="G3889" s="4"/>
      <c r="H3889" s="4"/>
    </row>
    <row r="3890" spans="1:8" x14ac:dyDescent="0.35">
      <c r="A3890" s="4"/>
      <c r="D3890" s="4"/>
      <c r="E3890" s="4"/>
      <c r="F3890" s="4"/>
      <c r="G3890" s="4"/>
      <c r="H3890" s="4"/>
    </row>
    <row r="3891" spans="1:8" x14ac:dyDescent="0.35">
      <c r="A3891" s="4"/>
      <c r="D3891" s="4"/>
      <c r="E3891" s="4"/>
      <c r="F3891" s="4"/>
      <c r="G3891" s="4"/>
      <c r="H3891" s="4"/>
    </row>
    <row r="3892" spans="1:8" x14ac:dyDescent="0.35">
      <c r="A3892" s="4"/>
      <c r="D3892" s="4"/>
      <c r="E3892" s="4"/>
      <c r="F3892" s="4"/>
      <c r="G3892" s="4"/>
      <c r="H3892" s="4"/>
    </row>
    <row r="3893" spans="1:8" x14ac:dyDescent="0.35">
      <c r="A3893" s="4"/>
      <c r="D3893" s="4"/>
      <c r="E3893" s="4"/>
      <c r="F3893" s="4"/>
      <c r="G3893" s="4"/>
      <c r="H3893" s="4"/>
    </row>
    <row r="3894" spans="1:8" x14ac:dyDescent="0.35">
      <c r="A3894" s="4"/>
      <c r="D3894" s="4"/>
      <c r="E3894" s="4"/>
      <c r="F3894" s="4"/>
      <c r="G3894" s="4"/>
      <c r="H3894" s="4"/>
    </row>
    <row r="3895" spans="1:8" x14ac:dyDescent="0.35">
      <c r="A3895" s="4"/>
      <c r="D3895" s="4"/>
      <c r="E3895" s="4"/>
      <c r="F3895" s="4"/>
      <c r="G3895" s="4"/>
      <c r="H3895" s="4"/>
    </row>
    <row r="3896" spans="1:8" x14ac:dyDescent="0.35">
      <c r="A3896" s="4"/>
      <c r="D3896" s="4"/>
      <c r="E3896" s="4"/>
      <c r="F3896" s="4"/>
      <c r="G3896" s="4"/>
      <c r="H3896" s="4"/>
    </row>
    <row r="3897" spans="1:8" x14ac:dyDescent="0.35">
      <c r="A3897" s="4"/>
      <c r="D3897" s="4"/>
      <c r="E3897" s="4"/>
      <c r="F3897" s="4"/>
      <c r="G3897" s="4"/>
      <c r="H3897" s="4"/>
    </row>
    <row r="3898" spans="1:8" x14ac:dyDescent="0.35">
      <c r="A3898" s="4"/>
      <c r="D3898" s="4"/>
      <c r="E3898" s="4"/>
      <c r="F3898" s="4"/>
      <c r="G3898" s="4"/>
      <c r="H3898" s="4"/>
    </row>
    <row r="3899" spans="1:8" x14ac:dyDescent="0.35">
      <c r="A3899" s="4"/>
      <c r="D3899" s="4"/>
      <c r="E3899" s="4"/>
      <c r="F3899" s="4"/>
      <c r="G3899" s="4"/>
      <c r="H3899" s="4"/>
    </row>
    <row r="3900" spans="1:8" x14ac:dyDescent="0.35">
      <c r="A3900" s="4"/>
      <c r="D3900" s="4"/>
      <c r="E3900" s="4"/>
      <c r="F3900" s="4"/>
      <c r="G3900" s="4"/>
      <c r="H3900" s="4"/>
    </row>
    <row r="3901" spans="1:8" x14ac:dyDescent="0.35">
      <c r="A3901" s="4"/>
      <c r="D3901" s="4"/>
      <c r="E3901" s="4"/>
      <c r="F3901" s="4"/>
      <c r="G3901" s="4"/>
      <c r="H3901" s="4"/>
    </row>
    <row r="3902" spans="1:8" x14ac:dyDescent="0.35">
      <c r="A3902" s="4"/>
      <c r="D3902" s="4"/>
      <c r="E3902" s="4"/>
      <c r="F3902" s="4"/>
      <c r="G3902" s="4"/>
      <c r="H3902" s="4"/>
    </row>
    <row r="3903" spans="1:8" x14ac:dyDescent="0.35">
      <c r="A3903" s="4"/>
      <c r="D3903" s="4"/>
      <c r="E3903" s="4"/>
      <c r="F3903" s="4"/>
      <c r="G3903" s="4"/>
      <c r="H3903" s="4"/>
    </row>
    <row r="3904" spans="1:8" x14ac:dyDescent="0.35">
      <c r="A3904" s="4"/>
      <c r="D3904" s="4"/>
      <c r="E3904" s="4"/>
      <c r="F3904" s="4"/>
      <c r="G3904" s="4"/>
      <c r="H3904" s="4"/>
    </row>
    <row r="3905" spans="1:8" x14ac:dyDescent="0.35">
      <c r="A3905" s="4"/>
      <c r="D3905" s="4"/>
      <c r="E3905" s="4"/>
      <c r="F3905" s="4"/>
      <c r="G3905" s="4"/>
      <c r="H3905" s="4"/>
    </row>
    <row r="3906" spans="1:8" x14ac:dyDescent="0.35">
      <c r="A3906" s="4"/>
      <c r="D3906" s="4"/>
      <c r="E3906" s="4"/>
      <c r="F3906" s="4"/>
      <c r="G3906" s="4"/>
      <c r="H3906" s="4"/>
    </row>
    <row r="3907" spans="1:8" x14ac:dyDescent="0.35">
      <c r="A3907" s="4"/>
      <c r="D3907" s="4"/>
      <c r="E3907" s="4"/>
      <c r="F3907" s="4"/>
      <c r="G3907" s="4"/>
      <c r="H3907" s="4"/>
    </row>
    <row r="3908" spans="1:8" x14ac:dyDescent="0.35">
      <c r="A3908" s="4"/>
      <c r="D3908" s="4"/>
      <c r="E3908" s="4"/>
      <c r="F3908" s="4"/>
      <c r="G3908" s="4"/>
      <c r="H3908" s="4"/>
    </row>
    <row r="3909" spans="1:8" x14ac:dyDescent="0.35">
      <c r="A3909" s="4"/>
      <c r="D3909" s="4"/>
      <c r="E3909" s="4"/>
      <c r="F3909" s="4"/>
      <c r="G3909" s="4"/>
      <c r="H3909" s="4"/>
    </row>
    <row r="3910" spans="1:8" x14ac:dyDescent="0.35">
      <c r="A3910" s="4"/>
      <c r="D3910" s="4"/>
      <c r="E3910" s="4"/>
      <c r="F3910" s="4"/>
      <c r="G3910" s="4"/>
      <c r="H3910" s="4"/>
    </row>
    <row r="3911" spans="1:8" x14ac:dyDescent="0.35">
      <c r="A3911" s="4"/>
      <c r="D3911" s="4"/>
      <c r="E3911" s="4"/>
      <c r="F3911" s="4"/>
      <c r="G3911" s="4"/>
      <c r="H3911" s="4"/>
    </row>
    <row r="3912" spans="1:8" x14ac:dyDescent="0.35">
      <c r="A3912" s="4"/>
      <c r="D3912" s="4"/>
      <c r="E3912" s="4"/>
      <c r="F3912" s="4"/>
      <c r="G3912" s="4"/>
      <c r="H3912" s="4"/>
    </row>
    <row r="3913" spans="1:8" x14ac:dyDescent="0.35">
      <c r="A3913" s="4"/>
      <c r="D3913" s="4"/>
      <c r="E3913" s="4"/>
      <c r="F3913" s="4"/>
      <c r="G3913" s="4"/>
      <c r="H3913" s="4"/>
    </row>
    <row r="3914" spans="1:8" x14ac:dyDescent="0.35">
      <c r="A3914" s="4"/>
      <c r="D3914" s="4"/>
      <c r="E3914" s="4"/>
      <c r="F3914" s="4"/>
      <c r="G3914" s="4"/>
      <c r="H3914" s="4"/>
    </row>
    <row r="3915" spans="1:8" x14ac:dyDescent="0.35">
      <c r="A3915" s="4"/>
      <c r="D3915" s="4"/>
      <c r="E3915" s="4"/>
      <c r="F3915" s="4"/>
      <c r="G3915" s="4"/>
      <c r="H3915" s="4"/>
    </row>
    <row r="3916" spans="1:8" x14ac:dyDescent="0.35">
      <c r="A3916" s="4"/>
      <c r="D3916" s="4"/>
      <c r="E3916" s="4"/>
      <c r="F3916" s="4"/>
      <c r="G3916" s="4"/>
      <c r="H3916" s="4"/>
    </row>
    <row r="3917" spans="1:8" x14ac:dyDescent="0.35">
      <c r="A3917" s="4"/>
      <c r="D3917" s="4"/>
      <c r="E3917" s="4"/>
      <c r="F3917" s="4"/>
      <c r="G3917" s="4"/>
      <c r="H3917" s="4"/>
    </row>
    <row r="3918" spans="1:8" x14ac:dyDescent="0.35">
      <c r="A3918" s="4"/>
      <c r="D3918" s="4"/>
      <c r="E3918" s="4"/>
      <c r="F3918" s="4"/>
      <c r="G3918" s="4"/>
      <c r="H3918" s="4"/>
    </row>
    <row r="3919" spans="1:8" x14ac:dyDescent="0.35">
      <c r="A3919" s="4"/>
      <c r="D3919" s="4"/>
      <c r="E3919" s="4"/>
      <c r="F3919" s="4"/>
      <c r="G3919" s="4"/>
      <c r="H3919" s="4"/>
    </row>
    <row r="3920" spans="1:8" x14ac:dyDescent="0.35">
      <c r="A3920" s="4"/>
      <c r="D3920" s="4"/>
      <c r="E3920" s="4"/>
      <c r="F3920" s="4"/>
      <c r="G3920" s="4"/>
      <c r="H3920" s="4"/>
    </row>
    <row r="3921" spans="1:8" x14ac:dyDescent="0.35">
      <c r="A3921" s="4"/>
      <c r="D3921" s="4"/>
      <c r="E3921" s="4"/>
      <c r="F3921" s="4"/>
      <c r="G3921" s="4"/>
      <c r="H3921" s="4"/>
    </row>
    <row r="3922" spans="1:8" x14ac:dyDescent="0.35">
      <c r="A3922" s="4"/>
      <c r="D3922" s="4"/>
      <c r="E3922" s="4"/>
      <c r="F3922" s="4"/>
      <c r="G3922" s="4"/>
      <c r="H3922" s="4"/>
    </row>
    <row r="3923" spans="1:8" x14ac:dyDescent="0.35">
      <c r="A3923" s="4"/>
      <c r="D3923" s="4"/>
      <c r="E3923" s="4"/>
      <c r="F3923" s="4"/>
      <c r="G3923" s="4"/>
      <c r="H3923" s="4"/>
    </row>
    <row r="3924" spans="1:8" x14ac:dyDescent="0.35">
      <c r="A3924" s="4"/>
      <c r="D3924" s="4"/>
      <c r="E3924" s="4"/>
      <c r="F3924" s="4"/>
      <c r="G3924" s="4"/>
      <c r="H3924" s="4"/>
    </row>
    <row r="3925" spans="1:8" x14ac:dyDescent="0.35">
      <c r="A3925" s="4"/>
      <c r="D3925" s="4"/>
      <c r="E3925" s="4"/>
      <c r="F3925" s="4"/>
      <c r="G3925" s="4"/>
      <c r="H3925" s="4"/>
    </row>
    <row r="3926" spans="1:8" x14ac:dyDescent="0.35">
      <c r="A3926" s="4"/>
      <c r="D3926" s="4"/>
      <c r="E3926" s="4"/>
      <c r="F3926" s="4"/>
      <c r="G3926" s="4"/>
      <c r="H3926" s="4"/>
    </row>
    <row r="3927" spans="1:8" x14ac:dyDescent="0.35">
      <c r="A3927" s="4"/>
      <c r="D3927" s="4"/>
      <c r="E3927" s="4"/>
      <c r="F3927" s="4"/>
      <c r="G3927" s="4"/>
      <c r="H3927" s="4"/>
    </row>
    <row r="3928" spans="1:8" x14ac:dyDescent="0.35">
      <c r="A3928" s="4"/>
      <c r="D3928" s="4"/>
      <c r="E3928" s="4"/>
      <c r="F3928" s="4"/>
      <c r="G3928" s="4"/>
      <c r="H3928" s="4"/>
    </row>
    <row r="3929" spans="1:8" x14ac:dyDescent="0.35">
      <c r="A3929" s="4"/>
      <c r="D3929" s="4"/>
      <c r="E3929" s="4"/>
      <c r="F3929" s="4"/>
      <c r="G3929" s="4"/>
      <c r="H3929" s="4"/>
    </row>
    <row r="3930" spans="1:8" x14ac:dyDescent="0.35">
      <c r="A3930" s="4"/>
      <c r="D3930" s="4"/>
      <c r="E3930" s="4"/>
      <c r="F3930" s="4"/>
      <c r="G3930" s="4"/>
      <c r="H3930" s="4"/>
    </row>
    <row r="3931" spans="1:8" x14ac:dyDescent="0.35">
      <c r="A3931" s="4"/>
      <c r="D3931" s="4"/>
      <c r="E3931" s="4"/>
      <c r="F3931" s="4"/>
      <c r="G3931" s="4"/>
      <c r="H3931" s="4"/>
    </row>
    <row r="3932" spans="1:8" x14ac:dyDescent="0.35">
      <c r="A3932" s="4"/>
      <c r="D3932" s="4"/>
      <c r="E3932" s="4"/>
      <c r="F3932" s="4"/>
      <c r="G3932" s="4"/>
      <c r="H3932" s="4"/>
    </row>
    <row r="3933" spans="1:8" x14ac:dyDescent="0.35">
      <c r="A3933" s="4"/>
      <c r="D3933" s="4"/>
      <c r="E3933" s="4"/>
      <c r="F3933" s="4"/>
      <c r="G3933" s="4"/>
      <c r="H3933" s="4"/>
    </row>
    <row r="3934" spans="1:8" x14ac:dyDescent="0.35">
      <c r="A3934" s="4"/>
      <c r="D3934" s="4"/>
      <c r="E3934" s="4"/>
      <c r="F3934" s="4"/>
      <c r="G3934" s="4"/>
      <c r="H3934" s="4"/>
    </row>
    <row r="3935" spans="1:8" x14ac:dyDescent="0.35">
      <c r="A3935" s="4"/>
      <c r="D3935" s="4"/>
      <c r="E3935" s="4"/>
      <c r="F3935" s="4"/>
      <c r="G3935" s="4"/>
      <c r="H3935" s="4"/>
    </row>
    <row r="3936" spans="1:8" x14ac:dyDescent="0.35">
      <c r="A3936" s="4"/>
      <c r="D3936" s="4"/>
      <c r="E3936" s="4"/>
      <c r="F3936" s="4"/>
      <c r="G3936" s="4"/>
      <c r="H3936" s="4"/>
    </row>
    <row r="3937" spans="1:8" x14ac:dyDescent="0.35">
      <c r="A3937" s="4"/>
      <c r="D3937" s="4"/>
      <c r="E3937" s="4"/>
      <c r="F3937" s="4"/>
      <c r="G3937" s="4"/>
      <c r="H3937" s="4"/>
    </row>
    <row r="3938" spans="1:8" x14ac:dyDescent="0.35">
      <c r="A3938" s="4"/>
      <c r="D3938" s="4"/>
      <c r="E3938" s="4"/>
      <c r="F3938" s="4"/>
      <c r="G3938" s="4"/>
      <c r="H3938" s="4"/>
    </row>
    <row r="3939" spans="1:8" x14ac:dyDescent="0.35">
      <c r="A3939" s="4"/>
      <c r="D3939" s="4"/>
      <c r="E3939" s="4"/>
      <c r="F3939" s="4"/>
      <c r="G3939" s="4"/>
      <c r="H3939" s="4"/>
    </row>
    <row r="3940" spans="1:8" x14ac:dyDescent="0.35">
      <c r="A3940" s="4"/>
      <c r="D3940" s="4"/>
      <c r="E3940" s="4"/>
      <c r="F3940" s="4"/>
      <c r="G3940" s="4"/>
      <c r="H3940" s="4"/>
    </row>
    <row r="3941" spans="1:8" x14ac:dyDescent="0.35">
      <c r="A3941" s="4"/>
      <c r="D3941" s="4"/>
      <c r="E3941" s="4"/>
      <c r="F3941" s="4"/>
      <c r="G3941" s="4"/>
      <c r="H3941" s="4"/>
    </row>
    <row r="3942" spans="1:8" x14ac:dyDescent="0.35">
      <c r="A3942" s="4"/>
      <c r="D3942" s="4"/>
      <c r="E3942" s="4"/>
      <c r="F3942" s="4"/>
      <c r="G3942" s="4"/>
      <c r="H3942" s="4"/>
    </row>
    <row r="3943" spans="1:8" x14ac:dyDescent="0.35">
      <c r="A3943" s="4"/>
      <c r="D3943" s="4"/>
      <c r="E3943" s="4"/>
      <c r="F3943" s="4"/>
      <c r="G3943" s="4"/>
      <c r="H3943" s="4"/>
    </row>
    <row r="3944" spans="1:8" x14ac:dyDescent="0.35">
      <c r="A3944" s="4"/>
      <c r="D3944" s="4"/>
      <c r="E3944" s="4"/>
      <c r="F3944" s="4"/>
      <c r="G3944" s="4"/>
      <c r="H3944" s="4"/>
    </row>
    <row r="3945" spans="1:8" x14ac:dyDescent="0.35">
      <c r="A3945" s="4"/>
      <c r="D3945" s="4"/>
      <c r="E3945" s="4"/>
      <c r="F3945" s="4"/>
      <c r="G3945" s="4"/>
      <c r="H3945" s="4"/>
    </row>
    <row r="3946" spans="1:8" x14ac:dyDescent="0.35">
      <c r="A3946" s="4"/>
      <c r="D3946" s="4"/>
      <c r="E3946" s="4"/>
      <c r="F3946" s="4"/>
      <c r="G3946" s="4"/>
      <c r="H3946" s="4"/>
    </row>
    <row r="3947" spans="1:8" x14ac:dyDescent="0.35">
      <c r="A3947" s="4"/>
      <c r="D3947" s="4"/>
      <c r="E3947" s="4"/>
      <c r="F3947" s="4"/>
      <c r="G3947" s="4"/>
      <c r="H3947" s="4"/>
    </row>
    <row r="3948" spans="1:8" x14ac:dyDescent="0.35">
      <c r="A3948" s="4"/>
      <c r="D3948" s="4"/>
      <c r="E3948" s="4"/>
      <c r="F3948" s="4"/>
      <c r="G3948" s="4"/>
      <c r="H3948" s="4"/>
    </row>
    <row r="3949" spans="1:8" x14ac:dyDescent="0.35">
      <c r="A3949" s="4"/>
      <c r="D3949" s="4"/>
      <c r="E3949" s="4"/>
      <c r="F3949" s="4"/>
      <c r="G3949" s="4"/>
      <c r="H3949" s="4"/>
    </row>
    <row r="3950" spans="1:8" x14ac:dyDescent="0.35">
      <c r="A3950" s="4"/>
      <c r="D3950" s="4"/>
      <c r="E3950" s="4"/>
      <c r="F3950" s="4"/>
      <c r="G3950" s="4"/>
      <c r="H3950" s="4"/>
    </row>
    <row r="3951" spans="1:8" x14ac:dyDescent="0.35">
      <c r="A3951" s="4"/>
      <c r="D3951" s="4"/>
      <c r="E3951" s="4"/>
      <c r="F3951" s="4"/>
      <c r="G3951" s="4"/>
      <c r="H3951" s="4"/>
    </row>
    <row r="3952" spans="1:8" x14ac:dyDescent="0.35">
      <c r="A3952" s="4"/>
      <c r="D3952" s="4"/>
      <c r="E3952" s="4"/>
      <c r="F3952" s="4"/>
      <c r="G3952" s="4"/>
      <c r="H3952" s="4"/>
    </row>
    <row r="3953" spans="1:8" x14ac:dyDescent="0.35">
      <c r="A3953" s="4"/>
      <c r="D3953" s="4"/>
      <c r="E3953" s="4"/>
      <c r="F3953" s="4"/>
      <c r="G3953" s="4"/>
      <c r="H3953" s="4"/>
    </row>
    <row r="3954" spans="1:8" x14ac:dyDescent="0.35">
      <c r="A3954" s="4"/>
      <c r="D3954" s="4"/>
      <c r="E3954" s="4"/>
      <c r="F3954" s="4"/>
      <c r="G3954" s="4"/>
      <c r="H3954" s="4"/>
    </row>
    <row r="3955" spans="1:8" x14ac:dyDescent="0.35">
      <c r="A3955" s="4"/>
      <c r="D3955" s="4"/>
      <c r="E3955" s="4"/>
      <c r="F3955" s="4"/>
      <c r="G3955" s="4"/>
      <c r="H3955" s="4"/>
    </row>
    <row r="3956" spans="1:8" x14ac:dyDescent="0.35">
      <c r="A3956" s="4"/>
      <c r="D3956" s="4"/>
      <c r="E3956" s="4"/>
      <c r="F3956" s="4"/>
      <c r="G3956" s="4"/>
      <c r="H3956" s="4"/>
    </row>
    <row r="3957" spans="1:8" x14ac:dyDescent="0.35">
      <c r="A3957" s="4"/>
      <c r="D3957" s="4"/>
      <c r="E3957" s="4"/>
      <c r="F3957" s="4"/>
      <c r="G3957" s="4"/>
      <c r="H3957" s="4"/>
    </row>
    <row r="3958" spans="1:8" x14ac:dyDescent="0.35">
      <c r="A3958" s="4"/>
      <c r="D3958" s="4"/>
      <c r="E3958" s="4"/>
      <c r="F3958" s="4"/>
      <c r="G3958" s="4"/>
      <c r="H3958" s="4"/>
    </row>
    <row r="3959" spans="1:8" x14ac:dyDescent="0.35">
      <c r="A3959" s="4"/>
      <c r="D3959" s="4"/>
      <c r="E3959" s="4"/>
      <c r="F3959" s="4"/>
      <c r="G3959" s="4"/>
      <c r="H3959" s="4"/>
    </row>
    <row r="3960" spans="1:8" x14ac:dyDescent="0.35">
      <c r="A3960" s="4"/>
      <c r="D3960" s="4"/>
      <c r="E3960" s="4"/>
      <c r="F3960" s="4"/>
      <c r="G3960" s="4"/>
      <c r="H3960" s="4"/>
    </row>
    <row r="3961" spans="1:8" x14ac:dyDescent="0.35">
      <c r="A3961" s="4"/>
      <c r="D3961" s="4"/>
      <c r="E3961" s="4"/>
      <c r="F3961" s="4"/>
      <c r="G3961" s="4"/>
      <c r="H3961" s="4"/>
    </row>
    <row r="3962" spans="1:8" x14ac:dyDescent="0.35">
      <c r="A3962" s="4"/>
      <c r="D3962" s="4"/>
      <c r="E3962" s="4"/>
      <c r="F3962" s="4"/>
      <c r="G3962" s="4"/>
      <c r="H3962" s="4"/>
    </row>
    <row r="3963" spans="1:8" x14ac:dyDescent="0.35">
      <c r="A3963" s="4"/>
      <c r="D3963" s="4"/>
      <c r="E3963" s="4"/>
      <c r="F3963" s="4"/>
      <c r="G3963" s="4"/>
      <c r="H3963" s="4"/>
    </row>
    <row r="3964" spans="1:8" x14ac:dyDescent="0.35">
      <c r="A3964" s="4"/>
      <c r="D3964" s="4"/>
      <c r="E3964" s="4"/>
      <c r="F3964" s="4"/>
      <c r="G3964" s="4"/>
      <c r="H3964" s="4"/>
    </row>
    <row r="3965" spans="1:8" x14ac:dyDescent="0.35">
      <c r="A3965" s="4"/>
      <c r="D3965" s="4"/>
      <c r="E3965" s="4"/>
      <c r="F3965" s="4"/>
      <c r="G3965" s="4"/>
      <c r="H3965" s="4"/>
    </row>
    <row r="3966" spans="1:8" x14ac:dyDescent="0.35">
      <c r="A3966" s="4"/>
      <c r="D3966" s="4"/>
      <c r="E3966" s="4"/>
      <c r="F3966" s="4"/>
      <c r="G3966" s="4"/>
      <c r="H3966" s="4"/>
    </row>
    <row r="3967" spans="1:8" x14ac:dyDescent="0.35">
      <c r="A3967" s="4"/>
      <c r="D3967" s="4"/>
      <c r="E3967" s="4"/>
      <c r="F3967" s="4"/>
      <c r="G3967" s="4"/>
      <c r="H3967" s="4"/>
    </row>
    <row r="3968" spans="1:8" x14ac:dyDescent="0.35">
      <c r="A3968" s="4"/>
      <c r="D3968" s="4"/>
      <c r="E3968" s="4"/>
      <c r="F3968" s="4"/>
      <c r="G3968" s="4"/>
      <c r="H3968" s="4"/>
    </row>
    <row r="3969" spans="1:8" x14ac:dyDescent="0.35">
      <c r="A3969" s="4"/>
      <c r="D3969" s="4"/>
      <c r="E3969" s="4"/>
      <c r="F3969" s="4"/>
      <c r="G3969" s="4"/>
      <c r="H3969" s="4"/>
    </row>
    <row r="3970" spans="1:8" x14ac:dyDescent="0.35">
      <c r="A3970" s="4"/>
      <c r="D3970" s="4"/>
      <c r="E3970" s="4"/>
      <c r="F3970" s="4"/>
      <c r="G3970" s="4"/>
      <c r="H3970" s="4"/>
    </row>
    <row r="3971" spans="1:8" x14ac:dyDescent="0.35">
      <c r="A3971" s="4"/>
      <c r="D3971" s="4"/>
      <c r="E3971" s="4"/>
      <c r="F3971" s="4"/>
      <c r="G3971" s="4"/>
      <c r="H3971" s="4"/>
    </row>
    <row r="3972" spans="1:8" x14ac:dyDescent="0.35">
      <c r="A3972" s="4"/>
      <c r="D3972" s="4"/>
      <c r="E3972" s="4"/>
      <c r="F3972" s="4"/>
      <c r="G3972" s="4"/>
      <c r="H3972" s="4"/>
    </row>
    <row r="3973" spans="1:8" x14ac:dyDescent="0.35">
      <c r="A3973" s="4"/>
      <c r="D3973" s="4"/>
      <c r="E3973" s="4"/>
      <c r="F3973" s="4"/>
      <c r="G3973" s="4"/>
      <c r="H3973" s="4"/>
    </row>
    <row r="3974" spans="1:8" x14ac:dyDescent="0.35">
      <c r="A3974" s="4"/>
      <c r="D3974" s="4"/>
      <c r="E3974" s="4"/>
      <c r="F3974" s="4"/>
      <c r="G3974" s="4"/>
      <c r="H3974" s="4"/>
    </row>
    <row r="3975" spans="1:8" x14ac:dyDescent="0.35">
      <c r="A3975" s="4"/>
      <c r="D3975" s="4"/>
      <c r="E3975" s="4"/>
      <c r="F3975" s="4"/>
      <c r="G3975" s="4"/>
      <c r="H3975" s="4"/>
    </row>
    <row r="3976" spans="1:8" x14ac:dyDescent="0.35">
      <c r="A3976" s="4"/>
      <c r="D3976" s="4"/>
      <c r="E3976" s="4"/>
      <c r="F3976" s="4"/>
      <c r="G3976" s="4"/>
      <c r="H3976" s="4"/>
    </row>
    <row r="3977" spans="1:8" x14ac:dyDescent="0.35">
      <c r="A3977" s="4"/>
      <c r="D3977" s="4"/>
      <c r="E3977" s="4"/>
      <c r="F3977" s="4"/>
      <c r="G3977" s="4"/>
      <c r="H3977" s="4"/>
    </row>
    <row r="3978" spans="1:8" x14ac:dyDescent="0.35">
      <c r="A3978" s="4"/>
      <c r="D3978" s="4"/>
      <c r="E3978" s="4"/>
      <c r="F3978" s="4"/>
      <c r="G3978" s="4"/>
      <c r="H3978" s="4"/>
    </row>
    <row r="3979" spans="1:8" x14ac:dyDescent="0.35">
      <c r="A3979" s="4"/>
      <c r="D3979" s="4"/>
      <c r="E3979" s="4"/>
      <c r="F3979" s="4"/>
      <c r="G3979" s="4"/>
      <c r="H3979" s="4"/>
    </row>
    <row r="3980" spans="1:8" x14ac:dyDescent="0.35">
      <c r="A3980" s="4"/>
      <c r="D3980" s="4"/>
      <c r="E3980" s="4"/>
      <c r="F3980" s="4"/>
      <c r="G3980" s="4"/>
      <c r="H3980" s="4"/>
    </row>
    <row r="3981" spans="1:8" x14ac:dyDescent="0.35">
      <c r="A3981" s="4"/>
      <c r="D3981" s="4"/>
      <c r="E3981" s="4"/>
      <c r="F3981" s="4"/>
      <c r="G3981" s="4"/>
      <c r="H3981" s="4"/>
    </row>
    <row r="3982" spans="1:8" x14ac:dyDescent="0.35">
      <c r="A3982" s="4"/>
      <c r="D3982" s="4"/>
      <c r="E3982" s="4"/>
      <c r="F3982" s="4"/>
      <c r="G3982" s="4"/>
      <c r="H3982" s="4"/>
    </row>
    <row r="3983" spans="1:8" x14ac:dyDescent="0.35">
      <c r="A3983" s="4"/>
      <c r="D3983" s="4"/>
      <c r="E3983" s="4"/>
      <c r="F3983" s="4"/>
      <c r="G3983" s="4"/>
      <c r="H3983" s="4"/>
    </row>
    <row r="3984" spans="1:8" x14ac:dyDescent="0.35">
      <c r="A3984" s="4"/>
      <c r="D3984" s="4"/>
      <c r="E3984" s="4"/>
      <c r="F3984" s="4"/>
      <c r="G3984" s="4"/>
      <c r="H3984" s="4"/>
    </row>
    <row r="3985" spans="1:8" x14ac:dyDescent="0.35">
      <c r="A3985" s="4"/>
      <c r="D3985" s="4"/>
      <c r="E3985" s="4"/>
      <c r="F3985" s="4"/>
      <c r="G3985" s="4"/>
      <c r="H3985" s="4"/>
    </row>
    <row r="3986" spans="1:8" x14ac:dyDescent="0.35">
      <c r="A3986" s="4"/>
      <c r="D3986" s="4"/>
      <c r="E3986" s="4"/>
      <c r="F3986" s="4"/>
      <c r="G3986" s="4"/>
      <c r="H3986" s="4"/>
    </row>
    <row r="3987" spans="1:8" x14ac:dyDescent="0.35">
      <c r="A3987" s="4"/>
      <c r="D3987" s="4"/>
      <c r="E3987" s="4"/>
      <c r="F3987" s="4"/>
      <c r="G3987" s="4"/>
      <c r="H3987" s="4"/>
    </row>
    <row r="3988" spans="1:8" x14ac:dyDescent="0.35">
      <c r="A3988" s="4"/>
      <c r="D3988" s="4"/>
      <c r="E3988" s="4"/>
      <c r="F3988" s="4"/>
      <c r="G3988" s="4"/>
      <c r="H3988" s="4"/>
    </row>
    <row r="3989" spans="1:8" x14ac:dyDescent="0.35">
      <c r="A3989" s="4"/>
      <c r="D3989" s="4"/>
      <c r="E3989" s="4"/>
      <c r="F3989" s="4"/>
      <c r="G3989" s="4"/>
      <c r="H3989" s="4"/>
    </row>
    <row r="3990" spans="1:8" x14ac:dyDescent="0.35">
      <c r="A3990" s="4"/>
      <c r="D3990" s="4"/>
      <c r="E3990" s="4"/>
      <c r="F3990" s="4"/>
      <c r="G3990" s="4"/>
      <c r="H3990" s="4"/>
    </row>
    <row r="3991" spans="1:8" x14ac:dyDescent="0.35">
      <c r="A3991" s="4"/>
      <c r="D3991" s="4"/>
      <c r="E3991" s="4"/>
      <c r="F3991" s="4"/>
      <c r="G3991" s="4"/>
      <c r="H3991" s="4"/>
    </row>
    <row r="3992" spans="1:8" x14ac:dyDescent="0.35">
      <c r="A3992" s="4"/>
      <c r="D3992" s="4"/>
      <c r="E3992" s="4"/>
      <c r="F3992" s="4"/>
      <c r="G3992" s="4"/>
      <c r="H3992" s="4"/>
    </row>
    <row r="3993" spans="1:8" x14ac:dyDescent="0.35">
      <c r="A3993" s="4"/>
      <c r="D3993" s="4"/>
      <c r="E3993" s="4"/>
      <c r="F3993" s="4"/>
      <c r="G3993" s="4"/>
      <c r="H3993" s="4"/>
    </row>
    <row r="3994" spans="1:8" x14ac:dyDescent="0.35">
      <c r="A3994" s="4"/>
      <c r="D3994" s="4"/>
      <c r="E3994" s="4"/>
      <c r="F3994" s="4"/>
      <c r="G3994" s="4"/>
      <c r="H3994" s="4"/>
    </row>
    <row r="3995" spans="1:8" x14ac:dyDescent="0.35">
      <c r="A3995" s="4"/>
      <c r="D3995" s="4"/>
      <c r="E3995" s="4"/>
      <c r="F3995" s="4"/>
      <c r="G3995" s="4"/>
      <c r="H3995" s="4"/>
    </row>
    <row r="3996" spans="1:8" x14ac:dyDescent="0.35">
      <c r="A3996" s="4"/>
      <c r="D3996" s="4"/>
      <c r="E3996" s="4"/>
      <c r="F3996" s="4"/>
      <c r="G3996" s="4"/>
      <c r="H3996" s="4"/>
    </row>
    <row r="3997" spans="1:8" x14ac:dyDescent="0.35">
      <c r="A3997" s="4"/>
      <c r="D3997" s="4"/>
      <c r="E3997" s="4"/>
      <c r="F3997" s="4"/>
      <c r="G3997" s="4"/>
      <c r="H3997" s="4"/>
    </row>
    <row r="3998" spans="1:8" x14ac:dyDescent="0.35">
      <c r="A3998" s="4"/>
      <c r="D3998" s="4"/>
      <c r="E3998" s="4"/>
      <c r="F3998" s="4"/>
      <c r="G3998" s="4"/>
      <c r="H3998" s="4"/>
    </row>
    <row r="3999" spans="1:8" x14ac:dyDescent="0.35">
      <c r="A3999" s="4"/>
      <c r="D3999" s="4"/>
      <c r="E3999" s="4"/>
      <c r="F3999" s="4"/>
      <c r="G3999" s="4"/>
      <c r="H3999" s="4"/>
    </row>
    <row r="4000" spans="1:8" x14ac:dyDescent="0.35">
      <c r="A4000" s="4"/>
      <c r="D4000" s="4"/>
      <c r="E4000" s="4"/>
      <c r="F4000" s="4"/>
      <c r="G4000" s="4"/>
      <c r="H4000" s="4"/>
    </row>
    <row r="4001" spans="1:8" x14ac:dyDescent="0.35">
      <c r="A4001" s="4"/>
      <c r="D4001" s="4"/>
      <c r="E4001" s="4"/>
      <c r="F4001" s="4"/>
      <c r="G4001" s="4"/>
      <c r="H4001" s="4"/>
    </row>
    <row r="4002" spans="1:8" x14ac:dyDescent="0.35">
      <c r="A4002" s="4"/>
      <c r="D4002" s="4"/>
      <c r="E4002" s="4"/>
      <c r="F4002" s="4"/>
      <c r="G4002" s="4"/>
      <c r="H4002" s="4"/>
    </row>
    <row r="4003" spans="1:8" x14ac:dyDescent="0.35">
      <c r="A4003" s="4"/>
      <c r="D4003" s="4"/>
      <c r="E4003" s="4"/>
      <c r="F4003" s="4"/>
      <c r="G4003" s="4"/>
      <c r="H4003" s="4"/>
    </row>
    <row r="4004" spans="1:8" x14ac:dyDescent="0.35">
      <c r="A4004" s="4"/>
      <c r="D4004" s="4"/>
      <c r="E4004" s="4"/>
      <c r="F4004" s="4"/>
      <c r="G4004" s="4"/>
      <c r="H4004" s="4"/>
    </row>
    <row r="4005" spans="1:8" x14ac:dyDescent="0.35">
      <c r="A4005" s="4"/>
      <c r="D4005" s="4"/>
      <c r="E4005" s="4"/>
      <c r="F4005" s="4"/>
      <c r="G4005" s="4"/>
      <c r="H4005" s="4"/>
    </row>
    <row r="4006" spans="1:8" x14ac:dyDescent="0.35">
      <c r="A4006" s="4"/>
      <c r="D4006" s="4"/>
      <c r="E4006" s="4"/>
      <c r="F4006" s="4"/>
      <c r="G4006" s="4"/>
      <c r="H4006" s="4"/>
    </row>
    <row r="4007" spans="1:8" x14ac:dyDescent="0.35">
      <c r="A4007" s="4"/>
      <c r="D4007" s="4"/>
      <c r="E4007" s="4"/>
      <c r="F4007" s="4"/>
      <c r="G4007" s="4"/>
      <c r="H4007" s="4"/>
    </row>
    <row r="4008" spans="1:8" x14ac:dyDescent="0.35">
      <c r="A4008" s="4"/>
      <c r="D4008" s="4"/>
      <c r="E4008" s="4"/>
      <c r="F4008" s="4"/>
      <c r="G4008" s="4"/>
      <c r="H4008" s="4"/>
    </row>
    <row r="4009" spans="1:8" x14ac:dyDescent="0.35">
      <c r="A4009" s="4"/>
      <c r="D4009" s="4"/>
      <c r="E4009" s="4"/>
      <c r="F4009" s="4"/>
      <c r="G4009" s="4"/>
      <c r="H4009" s="4"/>
    </row>
    <row r="4010" spans="1:8" x14ac:dyDescent="0.35">
      <c r="A4010" s="4"/>
      <c r="D4010" s="4"/>
      <c r="E4010" s="4"/>
      <c r="F4010" s="4"/>
      <c r="G4010" s="4"/>
      <c r="H4010" s="4"/>
    </row>
    <row r="4011" spans="1:8" x14ac:dyDescent="0.35">
      <c r="A4011" s="4"/>
      <c r="D4011" s="4"/>
      <c r="E4011" s="4"/>
      <c r="F4011" s="4"/>
      <c r="G4011" s="4"/>
      <c r="H4011" s="4"/>
    </row>
    <row r="4012" spans="1:8" x14ac:dyDescent="0.35">
      <c r="A4012" s="4"/>
      <c r="D4012" s="4"/>
      <c r="E4012" s="4"/>
      <c r="F4012" s="4"/>
      <c r="G4012" s="4"/>
      <c r="H4012" s="4"/>
    </row>
    <row r="4013" spans="1:8" x14ac:dyDescent="0.35">
      <c r="A4013" s="4"/>
      <c r="D4013" s="4"/>
      <c r="E4013" s="4"/>
      <c r="F4013" s="4"/>
      <c r="G4013" s="4"/>
      <c r="H4013" s="4"/>
    </row>
    <row r="4014" spans="1:8" x14ac:dyDescent="0.35">
      <c r="A4014" s="4"/>
      <c r="D4014" s="4"/>
      <c r="E4014" s="4"/>
      <c r="F4014" s="4"/>
      <c r="G4014" s="4"/>
      <c r="H4014" s="4"/>
    </row>
    <row r="4015" spans="1:8" x14ac:dyDescent="0.35">
      <c r="A4015" s="4"/>
      <c r="D4015" s="4"/>
      <c r="E4015" s="4"/>
      <c r="F4015" s="4"/>
      <c r="G4015" s="4"/>
      <c r="H4015" s="4"/>
    </row>
    <row r="4016" spans="1:8" x14ac:dyDescent="0.35">
      <c r="A4016" s="4"/>
      <c r="D4016" s="4"/>
      <c r="E4016" s="4"/>
      <c r="F4016" s="4"/>
      <c r="G4016" s="4"/>
      <c r="H4016" s="4"/>
    </row>
    <row r="4017" spans="1:8" x14ac:dyDescent="0.35">
      <c r="A4017" s="4"/>
      <c r="D4017" s="4"/>
      <c r="E4017" s="4"/>
      <c r="F4017" s="4"/>
      <c r="G4017" s="4"/>
      <c r="H4017" s="4"/>
    </row>
    <row r="4018" spans="1:8" x14ac:dyDescent="0.35">
      <c r="A4018" s="4"/>
      <c r="D4018" s="4"/>
      <c r="E4018" s="4"/>
      <c r="F4018" s="4"/>
      <c r="G4018" s="4"/>
      <c r="H4018" s="4"/>
    </row>
    <row r="4019" spans="1:8" x14ac:dyDescent="0.35">
      <c r="A4019" s="4"/>
      <c r="D4019" s="4"/>
      <c r="E4019" s="4"/>
      <c r="F4019" s="4"/>
      <c r="G4019" s="4"/>
      <c r="H4019" s="4"/>
    </row>
    <row r="4020" spans="1:8" x14ac:dyDescent="0.35">
      <c r="A4020" s="4"/>
      <c r="D4020" s="4"/>
      <c r="E4020" s="4"/>
      <c r="F4020" s="4"/>
      <c r="G4020" s="4"/>
      <c r="H4020" s="4"/>
    </row>
    <row r="4021" spans="1:8" x14ac:dyDescent="0.35">
      <c r="A4021" s="4"/>
      <c r="D4021" s="4"/>
      <c r="E4021" s="4"/>
      <c r="F4021" s="4"/>
      <c r="G4021" s="4"/>
      <c r="H4021" s="4"/>
    </row>
    <row r="4022" spans="1:8" x14ac:dyDescent="0.35">
      <c r="A4022" s="4"/>
      <c r="D4022" s="4"/>
      <c r="E4022" s="4"/>
      <c r="F4022" s="4"/>
      <c r="G4022" s="4"/>
      <c r="H4022" s="4"/>
    </row>
    <row r="4023" spans="1:8" x14ac:dyDescent="0.35">
      <c r="A4023" s="4"/>
      <c r="D4023" s="4"/>
      <c r="E4023" s="4"/>
      <c r="F4023" s="4"/>
      <c r="G4023" s="4"/>
      <c r="H4023" s="4"/>
    </row>
    <row r="4024" spans="1:8" x14ac:dyDescent="0.35">
      <c r="A4024" s="4"/>
      <c r="D4024" s="4"/>
      <c r="E4024" s="4"/>
      <c r="F4024" s="4"/>
      <c r="G4024" s="4"/>
      <c r="H4024" s="4"/>
    </row>
    <row r="4025" spans="1:8" x14ac:dyDescent="0.35">
      <c r="A4025" s="4"/>
      <c r="D4025" s="4"/>
      <c r="E4025" s="4"/>
      <c r="F4025" s="4"/>
      <c r="G4025" s="4"/>
      <c r="H4025" s="4"/>
    </row>
    <row r="4026" spans="1:8" x14ac:dyDescent="0.35">
      <c r="A4026" s="4"/>
      <c r="D4026" s="4"/>
      <c r="E4026" s="4"/>
      <c r="F4026" s="4"/>
      <c r="G4026" s="4"/>
      <c r="H4026" s="4"/>
    </row>
    <row r="4027" spans="1:8" x14ac:dyDescent="0.35">
      <c r="A4027" s="4"/>
      <c r="D4027" s="4"/>
      <c r="E4027" s="4"/>
      <c r="F4027" s="4"/>
      <c r="G4027" s="4"/>
      <c r="H4027" s="4"/>
    </row>
    <row r="4028" spans="1:8" x14ac:dyDescent="0.35">
      <c r="A4028" s="4"/>
      <c r="D4028" s="4"/>
      <c r="E4028" s="4"/>
      <c r="F4028" s="4"/>
      <c r="G4028" s="4"/>
      <c r="H4028" s="4"/>
    </row>
    <row r="4029" spans="1:8" x14ac:dyDescent="0.35">
      <c r="A4029" s="4"/>
      <c r="D4029" s="4"/>
      <c r="E4029" s="4"/>
      <c r="F4029" s="4"/>
      <c r="G4029" s="4"/>
      <c r="H4029" s="4"/>
    </row>
    <row r="4030" spans="1:8" x14ac:dyDescent="0.35">
      <c r="A4030" s="4"/>
      <c r="D4030" s="4"/>
      <c r="E4030" s="4"/>
      <c r="F4030" s="4"/>
      <c r="G4030" s="4"/>
      <c r="H4030" s="4"/>
    </row>
    <row r="4031" spans="1:8" x14ac:dyDescent="0.35">
      <c r="A4031" s="4"/>
      <c r="D4031" s="4"/>
      <c r="E4031" s="4"/>
      <c r="F4031" s="4"/>
      <c r="G4031" s="4"/>
      <c r="H4031" s="4"/>
    </row>
    <row r="4032" spans="1:8" x14ac:dyDescent="0.35">
      <c r="A4032" s="4"/>
      <c r="D4032" s="4"/>
      <c r="E4032" s="4"/>
      <c r="F4032" s="4"/>
      <c r="G4032" s="4"/>
      <c r="H4032" s="4"/>
    </row>
    <row r="4033" spans="1:8" x14ac:dyDescent="0.35">
      <c r="A4033" s="4"/>
      <c r="D4033" s="4"/>
      <c r="E4033" s="4"/>
      <c r="F4033" s="4"/>
      <c r="G4033" s="4"/>
      <c r="H4033" s="4"/>
    </row>
    <row r="4034" spans="1:8" x14ac:dyDescent="0.35">
      <c r="A4034" s="4"/>
      <c r="D4034" s="4"/>
      <c r="E4034" s="4"/>
      <c r="F4034" s="4"/>
      <c r="G4034" s="4"/>
      <c r="H4034" s="4"/>
    </row>
    <row r="4035" spans="1:8" x14ac:dyDescent="0.35">
      <c r="A4035" s="4"/>
      <c r="D4035" s="4"/>
      <c r="E4035" s="4"/>
      <c r="F4035" s="4"/>
      <c r="G4035" s="4"/>
      <c r="H4035" s="4"/>
    </row>
    <row r="4036" spans="1:8" x14ac:dyDescent="0.35">
      <c r="A4036" s="4"/>
      <c r="D4036" s="4"/>
      <c r="E4036" s="4"/>
      <c r="F4036" s="4"/>
      <c r="G4036" s="4"/>
      <c r="H4036" s="4"/>
    </row>
    <row r="4037" spans="1:8" x14ac:dyDescent="0.35">
      <c r="A4037" s="4"/>
      <c r="D4037" s="4"/>
      <c r="E4037" s="4"/>
      <c r="F4037" s="4"/>
      <c r="G4037" s="4"/>
      <c r="H4037" s="4"/>
    </row>
    <row r="4038" spans="1:8" x14ac:dyDescent="0.35">
      <c r="A4038" s="4"/>
      <c r="D4038" s="4"/>
      <c r="E4038" s="4"/>
      <c r="F4038" s="4"/>
      <c r="G4038" s="4"/>
      <c r="H4038" s="4"/>
    </row>
    <row r="4039" spans="1:8" x14ac:dyDescent="0.35">
      <c r="A4039" s="4"/>
      <c r="D4039" s="4"/>
      <c r="E4039" s="4"/>
      <c r="F4039" s="4"/>
      <c r="G4039" s="4"/>
      <c r="H4039" s="4"/>
    </row>
    <row r="4040" spans="1:8" x14ac:dyDescent="0.35">
      <c r="A4040" s="4"/>
      <c r="D4040" s="4"/>
      <c r="E4040" s="4"/>
      <c r="F4040" s="4"/>
      <c r="G4040" s="4"/>
      <c r="H4040" s="4"/>
    </row>
    <row r="4041" spans="1:8" x14ac:dyDescent="0.35">
      <c r="A4041" s="4"/>
      <c r="D4041" s="4"/>
      <c r="E4041" s="4"/>
      <c r="F4041" s="4"/>
      <c r="G4041" s="4"/>
      <c r="H4041" s="4"/>
    </row>
    <row r="4042" spans="1:8" x14ac:dyDescent="0.35">
      <c r="A4042" s="4"/>
      <c r="D4042" s="4"/>
      <c r="E4042" s="4"/>
      <c r="F4042" s="4"/>
      <c r="G4042" s="4"/>
      <c r="H4042" s="4"/>
    </row>
    <row r="4043" spans="1:8" x14ac:dyDescent="0.35">
      <c r="A4043" s="4"/>
      <c r="D4043" s="4"/>
      <c r="E4043" s="4"/>
      <c r="F4043" s="4"/>
      <c r="G4043" s="4"/>
      <c r="H4043" s="4"/>
    </row>
    <row r="4044" spans="1:8" x14ac:dyDescent="0.35">
      <c r="A4044" s="4"/>
      <c r="D4044" s="4"/>
      <c r="E4044" s="4"/>
      <c r="F4044" s="4"/>
      <c r="G4044" s="4"/>
      <c r="H4044" s="4"/>
    </row>
    <row r="4045" spans="1:8" x14ac:dyDescent="0.35">
      <c r="A4045" s="4"/>
      <c r="D4045" s="4"/>
      <c r="E4045" s="4"/>
      <c r="F4045" s="4"/>
      <c r="G4045" s="4"/>
      <c r="H4045" s="4"/>
    </row>
    <row r="4046" spans="1:8" x14ac:dyDescent="0.35">
      <c r="A4046" s="4"/>
      <c r="D4046" s="4"/>
      <c r="E4046" s="4"/>
      <c r="F4046" s="4"/>
      <c r="G4046" s="4"/>
      <c r="H4046" s="4"/>
    </row>
    <row r="4047" spans="1:8" x14ac:dyDescent="0.35">
      <c r="A4047" s="4"/>
      <c r="D4047" s="4"/>
      <c r="E4047" s="4"/>
      <c r="F4047" s="4"/>
      <c r="G4047" s="4"/>
      <c r="H4047" s="4"/>
    </row>
    <row r="4048" spans="1:8" x14ac:dyDescent="0.35">
      <c r="A4048" s="4"/>
      <c r="D4048" s="4"/>
      <c r="E4048" s="4"/>
      <c r="F4048" s="4"/>
      <c r="G4048" s="4"/>
      <c r="H4048" s="4"/>
    </row>
    <row r="4049" spans="1:8" x14ac:dyDescent="0.35">
      <c r="A4049" s="4"/>
      <c r="D4049" s="4"/>
      <c r="E4049" s="4"/>
      <c r="F4049" s="4"/>
      <c r="G4049" s="4"/>
      <c r="H4049" s="4"/>
    </row>
    <row r="4050" spans="1:8" x14ac:dyDescent="0.35">
      <c r="A4050" s="4"/>
      <c r="D4050" s="4"/>
      <c r="E4050" s="4"/>
      <c r="F4050" s="4"/>
      <c r="G4050" s="4"/>
      <c r="H4050" s="4"/>
    </row>
    <row r="4051" spans="1:8" x14ac:dyDescent="0.35">
      <c r="A4051" s="4"/>
      <c r="D4051" s="4"/>
      <c r="E4051" s="4"/>
      <c r="F4051" s="4"/>
      <c r="G4051" s="4"/>
      <c r="H4051" s="4"/>
    </row>
    <row r="4052" spans="1:8" x14ac:dyDescent="0.35">
      <c r="A4052" s="4"/>
      <c r="D4052" s="4"/>
      <c r="E4052" s="4"/>
      <c r="F4052" s="4"/>
      <c r="G4052" s="4"/>
      <c r="H4052" s="4"/>
    </row>
    <row r="4053" spans="1:8" x14ac:dyDescent="0.35">
      <c r="A4053" s="4"/>
      <c r="D4053" s="4"/>
      <c r="E4053" s="4"/>
      <c r="F4053" s="4"/>
      <c r="G4053" s="4"/>
      <c r="H4053" s="4"/>
    </row>
    <row r="4054" spans="1:8" x14ac:dyDescent="0.35">
      <c r="A4054" s="4"/>
      <c r="D4054" s="4"/>
      <c r="E4054" s="4"/>
      <c r="F4054" s="4"/>
      <c r="G4054" s="4"/>
      <c r="H4054" s="4"/>
    </row>
    <row r="4055" spans="1:8" x14ac:dyDescent="0.35">
      <c r="A4055" s="4"/>
      <c r="D4055" s="4"/>
      <c r="E4055" s="4"/>
      <c r="F4055" s="4"/>
      <c r="G4055" s="4"/>
      <c r="H4055" s="4"/>
    </row>
    <row r="4056" spans="1:8" x14ac:dyDescent="0.35">
      <c r="A4056" s="4"/>
      <c r="D4056" s="4"/>
      <c r="E4056" s="4"/>
      <c r="F4056" s="4"/>
      <c r="G4056" s="4"/>
      <c r="H4056" s="4"/>
    </row>
    <row r="4057" spans="1:8" x14ac:dyDescent="0.35">
      <c r="A4057" s="4"/>
      <c r="D4057" s="4"/>
      <c r="E4057" s="4"/>
      <c r="F4057" s="4"/>
      <c r="G4057" s="4"/>
      <c r="H4057" s="4"/>
    </row>
    <row r="4058" spans="1:8" x14ac:dyDescent="0.35">
      <c r="A4058" s="4"/>
      <c r="D4058" s="4"/>
      <c r="E4058" s="4"/>
      <c r="F4058" s="4"/>
      <c r="G4058" s="4"/>
      <c r="H4058" s="4"/>
    </row>
    <row r="4059" spans="1:8" x14ac:dyDescent="0.35">
      <c r="A4059" s="4"/>
      <c r="D4059" s="4"/>
      <c r="E4059" s="4"/>
      <c r="F4059" s="4"/>
      <c r="G4059" s="4"/>
      <c r="H4059" s="4"/>
    </row>
    <row r="4060" spans="1:8" x14ac:dyDescent="0.35">
      <c r="A4060" s="4"/>
      <c r="D4060" s="4"/>
      <c r="E4060" s="4"/>
      <c r="F4060" s="4"/>
      <c r="G4060" s="4"/>
      <c r="H4060" s="4"/>
    </row>
    <row r="4061" spans="1:8" x14ac:dyDescent="0.35">
      <c r="A4061" s="4"/>
      <c r="D4061" s="4"/>
      <c r="E4061" s="4"/>
      <c r="F4061" s="4"/>
      <c r="G4061" s="4"/>
      <c r="H4061" s="4"/>
    </row>
    <row r="4062" spans="1:8" x14ac:dyDescent="0.35">
      <c r="A4062" s="4"/>
      <c r="D4062" s="4"/>
      <c r="E4062" s="4"/>
      <c r="F4062" s="4"/>
      <c r="G4062" s="4"/>
      <c r="H4062" s="4"/>
    </row>
    <row r="4063" spans="1:8" x14ac:dyDescent="0.35">
      <c r="A4063" s="4"/>
      <c r="D4063" s="4"/>
      <c r="E4063" s="4"/>
      <c r="F4063" s="4"/>
      <c r="G4063" s="4"/>
      <c r="H4063" s="4"/>
    </row>
    <row r="4064" spans="1:8" x14ac:dyDescent="0.35">
      <c r="A4064" s="4"/>
      <c r="D4064" s="4"/>
      <c r="E4064" s="4"/>
      <c r="F4064" s="4"/>
      <c r="G4064" s="4"/>
      <c r="H4064" s="4"/>
    </row>
    <row r="4065" spans="1:8" x14ac:dyDescent="0.35">
      <c r="A4065" s="4"/>
      <c r="D4065" s="4"/>
      <c r="E4065" s="4"/>
      <c r="F4065" s="4"/>
      <c r="G4065" s="4"/>
      <c r="H4065" s="4"/>
    </row>
    <row r="4066" spans="1:8" x14ac:dyDescent="0.35">
      <c r="A4066" s="4"/>
      <c r="D4066" s="4"/>
      <c r="E4066" s="4"/>
      <c r="F4066" s="4"/>
      <c r="G4066" s="4"/>
      <c r="H4066" s="4"/>
    </row>
    <row r="4067" spans="1:8" x14ac:dyDescent="0.35">
      <c r="A4067" s="4"/>
      <c r="D4067" s="4"/>
      <c r="E4067" s="4"/>
      <c r="F4067" s="4"/>
      <c r="G4067" s="4"/>
      <c r="H4067" s="4"/>
    </row>
    <row r="4068" spans="1:8" x14ac:dyDescent="0.35">
      <c r="A4068" s="4"/>
      <c r="D4068" s="4"/>
      <c r="E4068" s="4"/>
      <c r="F4068" s="4"/>
      <c r="G4068" s="4"/>
      <c r="H4068" s="4"/>
    </row>
    <row r="4069" spans="1:8" x14ac:dyDescent="0.35">
      <c r="A4069" s="4"/>
      <c r="D4069" s="4"/>
      <c r="E4069" s="4"/>
      <c r="F4069" s="4"/>
      <c r="G4069" s="4"/>
      <c r="H4069" s="4"/>
    </row>
    <row r="4070" spans="1:8" x14ac:dyDescent="0.35">
      <c r="A4070" s="4"/>
      <c r="D4070" s="4"/>
      <c r="E4070" s="4"/>
      <c r="F4070" s="4"/>
      <c r="G4070" s="4"/>
      <c r="H4070" s="4"/>
    </row>
    <row r="4071" spans="1:8" x14ac:dyDescent="0.35">
      <c r="A4071" s="4"/>
      <c r="D4071" s="4"/>
      <c r="E4071" s="4"/>
      <c r="F4071" s="4"/>
      <c r="G4071" s="4"/>
      <c r="H4071" s="4"/>
    </row>
    <row r="4072" spans="1:8" x14ac:dyDescent="0.35">
      <c r="A4072" s="4"/>
      <c r="D4072" s="4"/>
      <c r="E4072" s="4"/>
      <c r="F4072" s="4"/>
      <c r="G4072" s="4"/>
      <c r="H4072" s="4"/>
    </row>
    <row r="4073" spans="1:8" x14ac:dyDescent="0.35">
      <c r="A4073" s="4"/>
      <c r="D4073" s="4"/>
      <c r="E4073" s="4"/>
      <c r="F4073" s="4"/>
      <c r="G4073" s="4"/>
      <c r="H4073" s="4"/>
    </row>
    <row r="4074" spans="1:8" x14ac:dyDescent="0.35">
      <c r="A4074" s="4"/>
      <c r="D4074" s="4"/>
      <c r="E4074" s="4"/>
      <c r="F4074" s="4"/>
      <c r="G4074" s="4"/>
      <c r="H4074" s="4"/>
    </row>
    <row r="4075" spans="1:8" x14ac:dyDescent="0.35">
      <c r="A4075" s="4"/>
      <c r="D4075" s="4"/>
      <c r="E4075" s="4"/>
      <c r="F4075" s="4"/>
      <c r="G4075" s="4"/>
      <c r="H4075" s="4"/>
    </row>
    <row r="4076" spans="1:8" x14ac:dyDescent="0.35">
      <c r="A4076" s="4"/>
      <c r="D4076" s="4"/>
      <c r="E4076" s="4"/>
      <c r="F4076" s="4"/>
      <c r="G4076" s="4"/>
      <c r="H4076" s="4"/>
    </row>
    <row r="4077" spans="1:8" x14ac:dyDescent="0.35">
      <c r="A4077" s="4"/>
      <c r="D4077" s="4"/>
      <c r="E4077" s="4"/>
      <c r="F4077" s="4"/>
      <c r="G4077" s="4"/>
      <c r="H4077" s="4"/>
    </row>
    <row r="4078" spans="1:8" x14ac:dyDescent="0.35">
      <c r="A4078" s="4"/>
      <c r="D4078" s="4"/>
      <c r="E4078" s="4"/>
      <c r="F4078" s="4"/>
      <c r="G4078" s="4"/>
      <c r="H4078" s="4"/>
    </row>
    <row r="4079" spans="1:8" x14ac:dyDescent="0.35">
      <c r="A4079" s="4"/>
      <c r="D4079" s="4"/>
      <c r="E4079" s="4"/>
      <c r="F4079" s="4"/>
      <c r="G4079" s="4"/>
      <c r="H4079" s="4"/>
    </row>
    <row r="4080" spans="1:8" x14ac:dyDescent="0.35">
      <c r="A4080" s="4"/>
      <c r="D4080" s="4"/>
      <c r="E4080" s="4"/>
      <c r="F4080" s="4"/>
      <c r="G4080" s="4"/>
      <c r="H4080" s="4"/>
    </row>
    <row r="4081" spans="1:8" x14ac:dyDescent="0.35">
      <c r="A4081" s="4"/>
      <c r="D4081" s="4"/>
      <c r="E4081" s="4"/>
      <c r="F4081" s="4"/>
      <c r="G4081" s="4"/>
      <c r="H4081" s="4"/>
    </row>
    <row r="4082" spans="1:8" x14ac:dyDescent="0.35">
      <c r="A4082" s="4"/>
      <c r="D4082" s="4"/>
      <c r="E4082" s="4"/>
      <c r="F4082" s="4"/>
      <c r="G4082" s="4"/>
      <c r="H4082" s="4"/>
    </row>
    <row r="4083" spans="1:8" x14ac:dyDescent="0.35">
      <c r="A4083" s="4"/>
      <c r="D4083" s="4"/>
      <c r="E4083" s="4"/>
      <c r="F4083" s="4"/>
      <c r="G4083" s="4"/>
      <c r="H4083" s="4"/>
    </row>
    <row r="4084" spans="1:8" x14ac:dyDescent="0.35">
      <c r="A4084" s="4"/>
      <c r="D4084" s="4"/>
      <c r="E4084" s="4"/>
      <c r="F4084" s="4"/>
      <c r="G4084" s="4"/>
      <c r="H4084" s="4"/>
    </row>
    <row r="4085" spans="1:8" x14ac:dyDescent="0.35">
      <c r="A4085" s="4"/>
      <c r="D4085" s="4"/>
      <c r="E4085" s="4"/>
      <c r="F4085" s="4"/>
      <c r="G4085" s="4"/>
      <c r="H4085" s="4"/>
    </row>
    <row r="4086" spans="1:8" x14ac:dyDescent="0.35">
      <c r="A4086" s="4"/>
      <c r="D4086" s="4"/>
      <c r="E4086" s="4"/>
      <c r="F4086" s="4"/>
      <c r="G4086" s="4"/>
      <c r="H4086" s="4"/>
    </row>
    <row r="4087" spans="1:8" x14ac:dyDescent="0.35">
      <c r="A4087" s="4"/>
      <c r="D4087" s="4"/>
      <c r="E4087" s="4"/>
      <c r="F4087" s="4"/>
      <c r="G4087" s="4"/>
      <c r="H4087" s="4"/>
    </row>
    <row r="4088" spans="1:8" x14ac:dyDescent="0.35">
      <c r="A4088" s="4"/>
      <c r="D4088" s="4"/>
      <c r="E4088" s="4"/>
      <c r="F4088" s="4"/>
      <c r="G4088" s="4"/>
      <c r="H4088" s="4"/>
    </row>
    <row r="4089" spans="1:8" x14ac:dyDescent="0.35">
      <c r="A4089" s="4"/>
      <c r="D4089" s="4"/>
      <c r="E4089" s="4"/>
      <c r="F4089" s="4"/>
      <c r="G4089" s="4"/>
      <c r="H4089" s="4"/>
    </row>
    <row r="4090" spans="1:8" x14ac:dyDescent="0.35">
      <c r="A4090" s="4"/>
      <c r="D4090" s="4"/>
      <c r="E4090" s="4"/>
      <c r="F4090" s="4"/>
      <c r="G4090" s="4"/>
      <c r="H4090" s="4"/>
    </row>
    <row r="4091" spans="1:8" x14ac:dyDescent="0.35">
      <c r="A4091" s="4"/>
      <c r="D4091" s="4"/>
      <c r="E4091" s="4"/>
      <c r="F4091" s="4"/>
      <c r="G4091" s="4"/>
      <c r="H4091" s="4"/>
    </row>
    <row r="4092" spans="1:8" x14ac:dyDescent="0.35">
      <c r="A4092" s="4"/>
      <c r="D4092" s="4"/>
      <c r="E4092" s="4"/>
      <c r="F4092" s="4"/>
      <c r="G4092" s="4"/>
      <c r="H4092" s="4"/>
    </row>
    <row r="4093" spans="1:8" x14ac:dyDescent="0.35">
      <c r="A4093" s="4"/>
      <c r="D4093" s="4"/>
      <c r="E4093" s="4"/>
      <c r="F4093" s="4"/>
      <c r="G4093" s="4"/>
      <c r="H4093" s="4"/>
    </row>
    <row r="4094" spans="1:8" x14ac:dyDescent="0.35">
      <c r="A4094" s="4"/>
      <c r="D4094" s="4"/>
      <c r="E4094" s="4"/>
      <c r="F4094" s="4"/>
      <c r="G4094" s="4"/>
      <c r="H4094" s="4"/>
    </row>
    <row r="4095" spans="1:8" x14ac:dyDescent="0.35">
      <c r="A4095" s="4"/>
      <c r="D4095" s="4"/>
      <c r="E4095" s="4"/>
      <c r="F4095" s="4"/>
      <c r="G4095" s="4"/>
      <c r="H4095" s="4"/>
    </row>
    <row r="4096" spans="1:8" x14ac:dyDescent="0.35">
      <c r="A4096" s="4"/>
      <c r="D4096" s="4"/>
      <c r="E4096" s="4"/>
      <c r="F4096" s="4"/>
      <c r="G4096" s="4"/>
      <c r="H4096" s="4"/>
    </row>
    <row r="4097" spans="1:8" x14ac:dyDescent="0.35">
      <c r="A4097" s="4"/>
      <c r="D4097" s="4"/>
      <c r="E4097" s="4"/>
      <c r="F4097" s="4"/>
      <c r="G4097" s="4"/>
      <c r="H4097" s="4"/>
    </row>
    <row r="4098" spans="1:8" x14ac:dyDescent="0.35">
      <c r="A4098" s="4"/>
      <c r="D4098" s="4"/>
      <c r="E4098" s="4"/>
      <c r="F4098" s="4"/>
      <c r="G4098" s="4"/>
      <c r="H4098" s="4"/>
    </row>
    <row r="4099" spans="1:8" x14ac:dyDescent="0.35">
      <c r="A4099" s="4"/>
      <c r="D4099" s="4"/>
      <c r="E4099" s="4"/>
      <c r="F4099" s="4"/>
      <c r="G4099" s="4"/>
      <c r="H4099" s="4"/>
    </row>
    <row r="4100" spans="1:8" x14ac:dyDescent="0.35">
      <c r="A4100" s="4"/>
      <c r="D4100" s="4"/>
      <c r="E4100" s="4"/>
      <c r="F4100" s="4"/>
      <c r="G4100" s="4"/>
      <c r="H4100" s="4"/>
    </row>
    <row r="4101" spans="1:8" x14ac:dyDescent="0.35">
      <c r="A4101" s="4"/>
      <c r="D4101" s="4"/>
      <c r="E4101" s="4"/>
      <c r="F4101" s="4"/>
      <c r="G4101" s="4"/>
      <c r="H4101" s="4"/>
    </row>
    <row r="4102" spans="1:8" x14ac:dyDescent="0.35">
      <c r="A4102" s="4"/>
      <c r="D4102" s="4"/>
      <c r="E4102" s="4"/>
      <c r="F4102" s="4"/>
      <c r="G4102" s="4"/>
      <c r="H4102" s="4"/>
    </row>
    <row r="4103" spans="1:8" x14ac:dyDescent="0.35">
      <c r="A4103" s="4"/>
      <c r="D4103" s="4"/>
      <c r="E4103" s="4"/>
      <c r="F4103" s="4"/>
      <c r="G4103" s="4"/>
      <c r="H4103" s="4"/>
    </row>
    <row r="4104" spans="1:8" x14ac:dyDescent="0.35">
      <c r="A4104" s="4"/>
      <c r="D4104" s="4"/>
      <c r="E4104" s="4"/>
      <c r="F4104" s="4"/>
      <c r="G4104" s="4"/>
      <c r="H4104" s="4"/>
    </row>
    <row r="4105" spans="1:8" x14ac:dyDescent="0.35">
      <c r="A4105" s="4"/>
      <c r="D4105" s="4"/>
      <c r="E4105" s="4"/>
      <c r="F4105" s="4"/>
      <c r="G4105" s="4"/>
      <c r="H4105" s="4"/>
    </row>
    <row r="4106" spans="1:8" x14ac:dyDescent="0.35">
      <c r="A4106" s="4"/>
      <c r="D4106" s="4"/>
      <c r="E4106" s="4"/>
      <c r="F4106" s="4"/>
      <c r="G4106" s="4"/>
      <c r="H4106" s="4"/>
    </row>
    <row r="4107" spans="1:8" x14ac:dyDescent="0.35">
      <c r="A4107" s="4"/>
      <c r="D4107" s="4"/>
      <c r="E4107" s="4"/>
      <c r="F4107" s="4"/>
      <c r="G4107" s="4"/>
      <c r="H4107" s="4"/>
    </row>
    <row r="4108" spans="1:8" x14ac:dyDescent="0.35">
      <c r="A4108" s="4"/>
      <c r="D4108" s="4"/>
      <c r="E4108" s="4"/>
      <c r="F4108" s="4"/>
      <c r="G4108" s="4"/>
      <c r="H4108" s="4"/>
    </row>
    <row r="4109" spans="1:8" x14ac:dyDescent="0.35">
      <c r="A4109" s="4"/>
      <c r="D4109" s="4"/>
      <c r="E4109" s="4"/>
      <c r="F4109" s="4"/>
      <c r="G4109" s="4"/>
      <c r="H4109" s="4"/>
    </row>
    <row r="4110" spans="1:8" x14ac:dyDescent="0.35">
      <c r="A4110" s="4"/>
      <c r="D4110" s="4"/>
      <c r="E4110" s="4"/>
      <c r="F4110" s="4"/>
      <c r="G4110" s="4"/>
      <c r="H4110" s="4"/>
    </row>
    <row r="4111" spans="1:8" x14ac:dyDescent="0.35">
      <c r="A4111" s="4"/>
      <c r="D4111" s="4"/>
      <c r="E4111" s="4"/>
      <c r="F4111" s="4"/>
      <c r="G4111" s="4"/>
      <c r="H4111" s="4"/>
    </row>
    <row r="4112" spans="1:8" x14ac:dyDescent="0.35">
      <c r="A4112" s="4"/>
      <c r="D4112" s="4"/>
      <c r="E4112" s="4"/>
      <c r="F4112" s="4"/>
      <c r="G4112" s="4"/>
      <c r="H4112" s="4"/>
    </row>
    <row r="4113" spans="1:8" x14ac:dyDescent="0.35">
      <c r="A4113" s="4"/>
      <c r="D4113" s="4"/>
      <c r="E4113" s="4"/>
      <c r="F4113" s="4"/>
      <c r="G4113" s="4"/>
      <c r="H4113" s="4"/>
    </row>
    <row r="4114" spans="1:8" x14ac:dyDescent="0.35">
      <c r="A4114" s="4"/>
      <c r="D4114" s="4"/>
      <c r="E4114" s="4"/>
      <c r="F4114" s="4"/>
      <c r="G4114" s="4"/>
      <c r="H4114" s="4"/>
    </row>
    <row r="4115" spans="1:8" x14ac:dyDescent="0.35">
      <c r="A4115" s="4"/>
      <c r="D4115" s="4"/>
      <c r="E4115" s="4"/>
      <c r="F4115" s="4"/>
      <c r="G4115" s="4"/>
      <c r="H4115" s="4"/>
    </row>
    <row r="4116" spans="1:8" x14ac:dyDescent="0.35">
      <c r="A4116" s="4"/>
      <c r="D4116" s="4"/>
      <c r="E4116" s="4"/>
      <c r="F4116" s="4"/>
      <c r="G4116" s="4"/>
      <c r="H4116" s="4"/>
    </row>
    <row r="4117" spans="1:8" x14ac:dyDescent="0.35">
      <c r="A4117" s="4"/>
      <c r="D4117" s="4"/>
      <c r="E4117" s="4"/>
      <c r="F4117" s="4"/>
      <c r="G4117" s="4"/>
      <c r="H4117" s="4"/>
    </row>
    <row r="4118" spans="1:8" x14ac:dyDescent="0.35">
      <c r="A4118" s="4"/>
      <c r="D4118" s="4"/>
      <c r="E4118" s="4"/>
      <c r="F4118" s="4"/>
      <c r="G4118" s="4"/>
      <c r="H4118" s="4"/>
    </row>
    <row r="4119" spans="1:8" x14ac:dyDescent="0.35">
      <c r="A4119" s="4"/>
      <c r="D4119" s="4"/>
      <c r="E4119" s="4"/>
      <c r="F4119" s="4"/>
      <c r="G4119" s="4"/>
      <c r="H4119" s="4"/>
    </row>
    <row r="4120" spans="1:8" x14ac:dyDescent="0.35">
      <c r="A4120" s="4"/>
      <c r="D4120" s="4"/>
      <c r="E4120" s="4"/>
      <c r="F4120" s="4"/>
      <c r="G4120" s="4"/>
      <c r="H4120" s="4"/>
    </row>
    <row r="4121" spans="1:8" x14ac:dyDescent="0.35">
      <c r="A4121" s="4"/>
      <c r="D4121" s="4"/>
      <c r="E4121" s="4"/>
      <c r="F4121" s="4"/>
      <c r="G4121" s="4"/>
      <c r="H4121" s="4"/>
    </row>
    <row r="4122" spans="1:8" x14ac:dyDescent="0.35">
      <c r="A4122" s="4"/>
      <c r="D4122" s="4"/>
      <c r="E4122" s="4"/>
      <c r="F4122" s="4"/>
      <c r="G4122" s="4"/>
      <c r="H4122" s="4"/>
    </row>
    <row r="4123" spans="1:8" x14ac:dyDescent="0.35">
      <c r="A4123" s="4"/>
      <c r="D4123" s="4"/>
      <c r="E4123" s="4"/>
      <c r="F4123" s="4"/>
      <c r="G4123" s="4"/>
      <c r="H4123" s="4"/>
    </row>
    <row r="4124" spans="1:8" x14ac:dyDescent="0.35">
      <c r="A4124" s="4"/>
      <c r="D4124" s="4"/>
      <c r="E4124" s="4"/>
      <c r="F4124" s="4"/>
      <c r="G4124" s="4"/>
      <c r="H4124" s="4"/>
    </row>
    <row r="4125" spans="1:8" x14ac:dyDescent="0.35">
      <c r="A4125" s="4"/>
      <c r="D4125" s="4"/>
      <c r="E4125" s="4"/>
      <c r="F4125" s="4"/>
      <c r="G4125" s="4"/>
      <c r="H4125" s="4"/>
    </row>
    <row r="4126" spans="1:8" x14ac:dyDescent="0.35">
      <c r="A4126" s="4"/>
      <c r="D4126" s="4"/>
      <c r="E4126" s="4"/>
      <c r="F4126" s="4"/>
      <c r="G4126" s="4"/>
      <c r="H4126" s="4"/>
    </row>
    <row r="4127" spans="1:8" x14ac:dyDescent="0.35">
      <c r="A4127" s="4"/>
      <c r="D4127" s="4"/>
      <c r="E4127" s="4"/>
      <c r="F4127" s="4"/>
      <c r="G4127" s="4"/>
      <c r="H4127" s="4"/>
    </row>
    <row r="4128" spans="1:8" x14ac:dyDescent="0.35">
      <c r="A4128" s="4"/>
      <c r="D4128" s="4"/>
      <c r="E4128" s="4"/>
      <c r="F4128" s="4"/>
      <c r="G4128" s="4"/>
      <c r="H4128" s="4"/>
    </row>
    <row r="4129" spans="1:8" x14ac:dyDescent="0.35">
      <c r="A4129" s="4"/>
      <c r="D4129" s="4"/>
      <c r="E4129" s="4"/>
      <c r="F4129" s="4"/>
      <c r="G4129" s="4"/>
      <c r="H4129" s="4"/>
    </row>
    <row r="4130" spans="1:8" x14ac:dyDescent="0.35">
      <c r="A4130" s="4"/>
      <c r="D4130" s="4"/>
      <c r="E4130" s="4"/>
      <c r="F4130" s="4"/>
      <c r="G4130" s="4"/>
      <c r="H4130" s="4"/>
    </row>
    <row r="4131" spans="1:8" x14ac:dyDescent="0.35">
      <c r="A4131" s="4"/>
      <c r="D4131" s="4"/>
      <c r="E4131" s="4"/>
      <c r="F4131" s="4"/>
      <c r="G4131" s="4"/>
      <c r="H4131" s="4"/>
    </row>
    <row r="4132" spans="1:8" x14ac:dyDescent="0.35">
      <c r="A4132" s="4"/>
      <c r="D4132" s="4"/>
      <c r="E4132" s="4"/>
      <c r="F4132" s="4"/>
      <c r="G4132" s="4"/>
      <c r="H4132" s="4"/>
    </row>
    <row r="4133" spans="1:8" x14ac:dyDescent="0.35">
      <c r="A4133" s="4"/>
      <c r="D4133" s="4"/>
      <c r="E4133" s="4"/>
      <c r="F4133" s="4"/>
      <c r="G4133" s="4"/>
      <c r="H4133" s="4"/>
    </row>
    <row r="4134" spans="1:8" x14ac:dyDescent="0.35">
      <c r="A4134" s="4"/>
      <c r="D4134" s="4"/>
      <c r="E4134" s="4"/>
      <c r="F4134" s="4"/>
      <c r="G4134" s="4"/>
      <c r="H4134" s="4"/>
    </row>
    <row r="4135" spans="1:8" x14ac:dyDescent="0.35">
      <c r="A4135" s="4"/>
      <c r="D4135" s="4"/>
      <c r="E4135" s="4"/>
      <c r="F4135" s="4"/>
      <c r="G4135" s="4"/>
      <c r="H4135" s="4"/>
    </row>
    <row r="4136" spans="1:8" x14ac:dyDescent="0.35">
      <c r="A4136" s="4"/>
      <c r="D4136" s="4"/>
      <c r="E4136" s="4"/>
      <c r="F4136" s="4"/>
      <c r="G4136" s="4"/>
      <c r="H4136" s="4"/>
    </row>
    <row r="4137" spans="1:8" x14ac:dyDescent="0.35">
      <c r="A4137" s="4"/>
      <c r="D4137" s="4"/>
      <c r="E4137" s="4"/>
      <c r="F4137" s="4"/>
      <c r="G4137" s="4"/>
      <c r="H4137" s="4"/>
    </row>
    <row r="4138" spans="1:8" x14ac:dyDescent="0.35">
      <c r="A4138" s="4"/>
      <c r="D4138" s="4"/>
      <c r="E4138" s="4"/>
      <c r="F4138" s="4"/>
      <c r="G4138" s="4"/>
      <c r="H4138" s="4"/>
    </row>
    <row r="4139" spans="1:8" x14ac:dyDescent="0.35">
      <c r="A4139" s="4"/>
      <c r="D4139" s="4"/>
      <c r="E4139" s="4"/>
      <c r="F4139" s="4"/>
      <c r="G4139" s="4"/>
      <c r="H4139" s="4"/>
    </row>
    <row r="4140" spans="1:8" x14ac:dyDescent="0.35">
      <c r="A4140" s="4"/>
      <c r="D4140" s="4"/>
      <c r="E4140" s="4"/>
      <c r="F4140" s="4"/>
      <c r="G4140" s="4"/>
      <c r="H4140" s="4"/>
    </row>
    <row r="4141" spans="1:8" x14ac:dyDescent="0.35">
      <c r="A4141" s="4"/>
      <c r="D4141" s="4"/>
      <c r="E4141" s="4"/>
      <c r="F4141" s="4"/>
      <c r="G4141" s="4"/>
      <c r="H4141" s="4"/>
    </row>
    <row r="4142" spans="1:8" x14ac:dyDescent="0.35">
      <c r="A4142" s="4"/>
      <c r="D4142" s="4"/>
      <c r="E4142" s="4"/>
      <c r="F4142" s="4"/>
      <c r="G4142" s="4"/>
      <c r="H4142" s="4"/>
    </row>
    <row r="4143" spans="1:8" x14ac:dyDescent="0.35">
      <c r="A4143" s="4"/>
      <c r="D4143" s="4"/>
      <c r="E4143" s="4"/>
      <c r="F4143" s="4"/>
      <c r="G4143" s="4"/>
      <c r="H4143" s="4"/>
    </row>
    <row r="4144" spans="1:8" x14ac:dyDescent="0.35">
      <c r="A4144" s="4"/>
      <c r="D4144" s="4"/>
      <c r="E4144" s="4"/>
      <c r="F4144" s="4"/>
      <c r="G4144" s="4"/>
      <c r="H4144" s="4"/>
    </row>
    <row r="4145" spans="1:8" x14ac:dyDescent="0.35">
      <c r="A4145" s="4"/>
      <c r="D4145" s="4"/>
      <c r="E4145" s="4"/>
      <c r="F4145" s="4"/>
      <c r="G4145" s="4"/>
      <c r="H4145" s="4"/>
    </row>
    <row r="4146" spans="1:8" x14ac:dyDescent="0.35">
      <c r="A4146" s="4"/>
      <c r="D4146" s="4"/>
      <c r="E4146" s="4"/>
      <c r="F4146" s="4"/>
      <c r="G4146" s="4"/>
      <c r="H4146" s="4"/>
    </row>
    <row r="4147" spans="1:8" x14ac:dyDescent="0.35">
      <c r="A4147" s="4"/>
      <c r="D4147" s="4"/>
      <c r="E4147" s="4"/>
      <c r="F4147" s="4"/>
      <c r="G4147" s="4"/>
      <c r="H4147" s="4"/>
    </row>
    <row r="4148" spans="1:8" x14ac:dyDescent="0.35">
      <c r="A4148" s="4"/>
      <c r="D4148" s="4"/>
      <c r="E4148" s="4"/>
      <c r="F4148" s="4"/>
      <c r="G4148" s="4"/>
      <c r="H4148" s="4"/>
    </row>
    <row r="4149" spans="1:8" x14ac:dyDescent="0.35">
      <c r="A4149" s="4"/>
      <c r="D4149" s="4"/>
      <c r="E4149" s="4"/>
      <c r="F4149" s="4"/>
      <c r="G4149" s="4"/>
      <c r="H4149" s="4"/>
    </row>
    <row r="4150" spans="1:8" x14ac:dyDescent="0.35">
      <c r="A4150" s="4"/>
      <c r="D4150" s="4"/>
      <c r="E4150" s="4"/>
      <c r="F4150" s="4"/>
      <c r="G4150" s="4"/>
      <c r="H4150" s="4"/>
    </row>
    <row r="4151" spans="1:8" x14ac:dyDescent="0.35">
      <c r="A4151" s="4"/>
      <c r="D4151" s="4"/>
      <c r="E4151" s="4"/>
      <c r="F4151" s="4"/>
      <c r="G4151" s="4"/>
      <c r="H4151" s="4"/>
    </row>
    <row r="4152" spans="1:8" x14ac:dyDescent="0.35">
      <c r="A4152" s="4"/>
      <c r="D4152" s="4"/>
      <c r="E4152" s="4"/>
      <c r="F4152" s="4"/>
      <c r="G4152" s="4"/>
      <c r="H4152" s="4"/>
    </row>
    <row r="4153" spans="1:8" x14ac:dyDescent="0.35">
      <c r="A4153" s="4"/>
      <c r="D4153" s="4"/>
      <c r="E4153" s="4"/>
      <c r="F4153" s="4"/>
      <c r="G4153" s="4"/>
      <c r="H4153" s="4"/>
    </row>
    <row r="4154" spans="1:8" x14ac:dyDescent="0.35">
      <c r="A4154" s="4"/>
      <c r="D4154" s="4"/>
      <c r="E4154" s="4"/>
      <c r="F4154" s="4"/>
      <c r="G4154" s="4"/>
      <c r="H4154" s="4"/>
    </row>
    <row r="4155" spans="1:8" x14ac:dyDescent="0.35">
      <c r="A4155" s="4"/>
      <c r="D4155" s="4"/>
      <c r="E4155" s="4"/>
      <c r="F4155" s="4"/>
      <c r="G4155" s="4"/>
      <c r="H4155" s="4"/>
    </row>
    <row r="4156" spans="1:8" x14ac:dyDescent="0.35">
      <c r="A4156" s="4"/>
      <c r="D4156" s="4"/>
      <c r="E4156" s="4"/>
      <c r="F4156" s="4"/>
      <c r="G4156" s="4"/>
      <c r="H4156" s="4"/>
    </row>
    <row r="4157" spans="1:8" x14ac:dyDescent="0.35">
      <c r="A4157" s="4"/>
      <c r="D4157" s="4"/>
      <c r="E4157" s="4"/>
      <c r="F4157" s="4"/>
      <c r="G4157" s="4"/>
      <c r="H4157" s="4"/>
    </row>
    <row r="4158" spans="1:8" x14ac:dyDescent="0.35">
      <c r="A4158" s="4"/>
      <c r="D4158" s="4"/>
      <c r="E4158" s="4"/>
      <c r="F4158" s="4"/>
      <c r="G4158" s="4"/>
      <c r="H4158" s="4"/>
    </row>
    <row r="4159" spans="1:8" x14ac:dyDescent="0.35">
      <c r="A4159" s="4"/>
      <c r="D4159" s="4"/>
      <c r="E4159" s="4"/>
      <c r="F4159" s="4"/>
      <c r="G4159" s="4"/>
      <c r="H4159" s="4"/>
    </row>
    <row r="4160" spans="1:8" x14ac:dyDescent="0.35">
      <c r="A4160" s="4"/>
      <c r="D4160" s="4"/>
      <c r="E4160" s="4"/>
      <c r="F4160" s="4"/>
      <c r="G4160" s="4"/>
      <c r="H4160" s="4"/>
    </row>
    <row r="4161" spans="1:8" x14ac:dyDescent="0.35">
      <c r="A4161" s="4"/>
      <c r="D4161" s="4"/>
      <c r="E4161" s="4"/>
      <c r="F4161" s="4"/>
      <c r="G4161" s="4"/>
      <c r="H4161" s="4"/>
    </row>
    <row r="4162" spans="1:8" x14ac:dyDescent="0.35">
      <c r="A4162" s="4"/>
      <c r="D4162" s="4"/>
      <c r="E4162" s="4"/>
      <c r="F4162" s="4"/>
      <c r="G4162" s="4"/>
      <c r="H4162" s="4"/>
    </row>
    <row r="4163" spans="1:8" x14ac:dyDescent="0.35">
      <c r="A4163" s="4"/>
      <c r="D4163" s="4"/>
      <c r="E4163" s="4"/>
      <c r="F4163" s="4"/>
      <c r="G4163" s="4"/>
      <c r="H4163" s="4"/>
    </row>
    <row r="4164" spans="1:8" x14ac:dyDescent="0.35">
      <c r="A4164" s="4"/>
      <c r="D4164" s="4"/>
      <c r="E4164" s="4"/>
      <c r="F4164" s="4"/>
      <c r="G4164" s="4"/>
      <c r="H4164" s="4"/>
    </row>
    <row r="4165" spans="1:8" x14ac:dyDescent="0.35">
      <c r="A4165" s="4"/>
      <c r="D4165" s="4"/>
      <c r="E4165" s="4"/>
      <c r="F4165" s="4"/>
      <c r="G4165" s="4"/>
      <c r="H4165" s="4"/>
    </row>
    <row r="4166" spans="1:8" x14ac:dyDescent="0.35">
      <c r="A4166" s="4"/>
      <c r="D4166" s="4"/>
      <c r="E4166" s="4"/>
      <c r="F4166" s="4"/>
      <c r="G4166" s="4"/>
      <c r="H4166" s="4"/>
    </row>
    <row r="4167" spans="1:8" x14ac:dyDescent="0.35">
      <c r="A4167" s="4"/>
      <c r="D4167" s="4"/>
      <c r="E4167" s="4"/>
      <c r="F4167" s="4"/>
      <c r="G4167" s="4"/>
      <c r="H4167" s="4"/>
    </row>
    <row r="4168" spans="1:8" x14ac:dyDescent="0.35">
      <c r="A4168" s="4"/>
      <c r="D4168" s="4"/>
      <c r="E4168" s="4"/>
      <c r="F4168" s="4"/>
      <c r="G4168" s="4"/>
      <c r="H4168" s="4"/>
    </row>
    <row r="4169" spans="1:8" x14ac:dyDescent="0.35">
      <c r="A4169" s="4"/>
      <c r="D4169" s="4"/>
      <c r="E4169" s="4"/>
      <c r="F4169" s="4"/>
      <c r="G4169" s="4"/>
      <c r="H4169" s="4"/>
    </row>
    <row r="4170" spans="1:8" x14ac:dyDescent="0.35">
      <c r="A4170" s="4"/>
      <c r="D4170" s="4"/>
      <c r="E4170" s="4"/>
      <c r="F4170" s="4"/>
      <c r="G4170" s="4"/>
      <c r="H4170" s="4"/>
    </row>
    <row r="4171" spans="1:8" x14ac:dyDescent="0.35">
      <c r="A4171" s="4"/>
      <c r="D4171" s="4"/>
      <c r="E4171" s="4"/>
      <c r="F4171" s="4"/>
      <c r="G4171" s="4"/>
      <c r="H4171" s="4"/>
    </row>
    <row r="4172" spans="1:8" x14ac:dyDescent="0.35">
      <c r="A4172" s="4"/>
      <c r="D4172" s="4"/>
      <c r="E4172" s="4"/>
      <c r="F4172" s="4"/>
      <c r="G4172" s="4"/>
      <c r="H4172" s="4"/>
    </row>
    <row r="4173" spans="1:8" x14ac:dyDescent="0.35">
      <c r="A4173" s="4"/>
      <c r="D4173" s="4"/>
      <c r="E4173" s="4"/>
      <c r="F4173" s="4"/>
      <c r="G4173" s="4"/>
      <c r="H4173" s="4"/>
    </row>
    <row r="4174" spans="1:8" x14ac:dyDescent="0.35">
      <c r="A4174" s="4"/>
      <c r="D4174" s="4"/>
      <c r="E4174" s="4"/>
      <c r="F4174" s="4"/>
      <c r="G4174" s="4"/>
      <c r="H4174" s="4"/>
    </row>
    <row r="4175" spans="1:8" x14ac:dyDescent="0.35">
      <c r="A4175" s="4"/>
      <c r="D4175" s="4"/>
      <c r="E4175" s="4"/>
      <c r="F4175" s="4"/>
      <c r="G4175" s="4"/>
      <c r="H4175" s="4"/>
    </row>
  </sheetData>
  <mergeCells count="6">
    <mergeCell ref="K26:Q28"/>
    <mergeCell ref="K1:Q3"/>
    <mergeCell ref="K5:Q7"/>
    <mergeCell ref="K9:Q13"/>
    <mergeCell ref="K15:Q19"/>
    <mergeCell ref="K21:Q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zoomScale="140" zoomScaleNormal="140" workbookViewId="0"/>
  </sheetViews>
  <sheetFormatPr defaultColWidth="9.1796875" defaultRowHeight="14.5" x14ac:dyDescent="0.35"/>
  <cols>
    <col min="1" max="1" width="4" style="3" bestFit="1" customWidth="1"/>
    <col min="2" max="2" width="12.453125" style="3" bestFit="1" customWidth="1"/>
    <col min="3" max="3" width="5.26953125" style="3" bestFit="1" customWidth="1"/>
    <col min="4" max="6" width="4.81640625" style="3" bestFit="1" customWidth="1"/>
    <col min="7" max="7" width="5.26953125" style="10" bestFit="1" customWidth="1"/>
    <col min="8" max="8" width="5.453125" style="10" bestFit="1" customWidth="1"/>
    <col min="9" max="9" width="5.81640625" style="10" bestFit="1" customWidth="1"/>
    <col min="10" max="10" width="3.26953125" style="10" customWidth="1"/>
    <col min="11" max="16384" width="9.1796875" style="3"/>
  </cols>
  <sheetData>
    <row r="1" spans="1:17" ht="30" customHeight="1" x14ac:dyDescent="0.35">
      <c r="A1" s="14" t="s">
        <v>0</v>
      </c>
      <c r="B1" s="14" t="s">
        <v>351</v>
      </c>
      <c r="C1" s="14" t="s">
        <v>352</v>
      </c>
      <c r="D1" s="14" t="s">
        <v>353</v>
      </c>
      <c r="E1" s="14" t="s">
        <v>354</v>
      </c>
      <c r="F1" s="14" t="s">
        <v>355</v>
      </c>
      <c r="G1" s="14" t="s">
        <v>356</v>
      </c>
      <c r="H1" s="14" t="s">
        <v>357</v>
      </c>
      <c r="I1" s="14" t="s">
        <v>1</v>
      </c>
      <c r="J1" s="9"/>
      <c r="K1" s="17" t="s">
        <v>358</v>
      </c>
      <c r="L1" s="17"/>
      <c r="M1" s="17"/>
      <c r="N1" s="17"/>
      <c r="O1" s="17"/>
      <c r="P1" s="17"/>
      <c r="Q1" s="17"/>
    </row>
    <row r="2" spans="1:17" x14ac:dyDescent="0.35">
      <c r="A2" s="10">
        <v>1</v>
      </c>
      <c r="B2" s="12" t="s">
        <v>359</v>
      </c>
      <c r="C2" s="10">
        <v>242</v>
      </c>
      <c r="D2" s="15">
        <v>23.2</v>
      </c>
      <c r="E2" s="15">
        <v>25.4</v>
      </c>
      <c r="F2" s="15">
        <v>30</v>
      </c>
      <c r="G2" s="15">
        <v>38.4</v>
      </c>
      <c r="H2" s="15">
        <v>13.4</v>
      </c>
      <c r="I2" s="10" t="s">
        <v>45</v>
      </c>
      <c r="J2" s="9"/>
      <c r="K2" s="17"/>
      <c r="L2" s="17"/>
      <c r="M2" s="17"/>
      <c r="N2" s="17"/>
      <c r="O2" s="17"/>
      <c r="P2" s="17"/>
      <c r="Q2" s="17"/>
    </row>
    <row r="3" spans="1:17" x14ac:dyDescent="0.35">
      <c r="A3" s="10">
        <v>2</v>
      </c>
      <c r="B3" s="12" t="s">
        <v>359</v>
      </c>
      <c r="C3" s="10">
        <v>290</v>
      </c>
      <c r="D3" s="15">
        <v>24</v>
      </c>
      <c r="E3" s="15">
        <v>26.3</v>
      </c>
      <c r="F3" s="15">
        <v>31.2</v>
      </c>
      <c r="G3" s="15">
        <v>40</v>
      </c>
      <c r="H3" s="15">
        <v>13.8</v>
      </c>
      <c r="I3" s="10" t="s">
        <v>45</v>
      </c>
      <c r="J3" s="9"/>
      <c r="K3" s="17"/>
      <c r="L3" s="17"/>
      <c r="M3" s="17"/>
      <c r="N3" s="17"/>
      <c r="O3" s="17"/>
      <c r="P3" s="17"/>
      <c r="Q3" s="17"/>
    </row>
    <row r="4" spans="1:17" x14ac:dyDescent="0.35">
      <c r="A4" s="10">
        <v>3</v>
      </c>
      <c r="B4" s="12" t="s">
        <v>359</v>
      </c>
      <c r="C4" s="10">
        <v>340</v>
      </c>
      <c r="D4" s="15">
        <v>23.9</v>
      </c>
      <c r="E4" s="15">
        <v>26.5</v>
      </c>
      <c r="F4" s="15">
        <v>31.1</v>
      </c>
      <c r="G4" s="15">
        <v>39.799999999999997</v>
      </c>
      <c r="H4" s="15">
        <v>15.1</v>
      </c>
      <c r="I4" s="10" t="s">
        <v>45</v>
      </c>
      <c r="J4" s="9"/>
      <c r="K4" s="17"/>
      <c r="L4" s="17"/>
      <c r="M4" s="17"/>
      <c r="N4" s="17"/>
      <c r="O4" s="17"/>
      <c r="P4" s="17"/>
      <c r="Q4" s="17"/>
    </row>
    <row r="5" spans="1:17" x14ac:dyDescent="0.35">
      <c r="A5" s="10">
        <v>4</v>
      </c>
      <c r="B5" s="12" t="s">
        <v>359</v>
      </c>
      <c r="C5" s="10">
        <v>363</v>
      </c>
      <c r="D5" s="15">
        <v>26.3</v>
      </c>
      <c r="E5" s="15">
        <v>29</v>
      </c>
      <c r="F5" s="15">
        <v>33.5</v>
      </c>
      <c r="G5" s="15">
        <v>38</v>
      </c>
      <c r="H5" s="15">
        <v>13.3</v>
      </c>
      <c r="I5" s="10" t="s">
        <v>45</v>
      </c>
      <c r="J5" s="9"/>
      <c r="K5" s="17"/>
      <c r="L5" s="17"/>
      <c r="M5" s="17"/>
      <c r="N5" s="17"/>
      <c r="O5" s="17"/>
      <c r="P5" s="17"/>
      <c r="Q5" s="17"/>
    </row>
    <row r="6" spans="1:17" ht="15" customHeight="1" x14ac:dyDescent="0.35">
      <c r="A6" s="10">
        <v>5</v>
      </c>
      <c r="B6" s="12" t="s">
        <v>359</v>
      </c>
      <c r="C6" s="10">
        <v>430</v>
      </c>
      <c r="D6" s="15">
        <v>26.5</v>
      </c>
      <c r="E6" s="15">
        <v>29</v>
      </c>
      <c r="F6" s="15">
        <v>34</v>
      </c>
      <c r="G6" s="15">
        <v>36.6</v>
      </c>
      <c r="H6" s="15">
        <v>15.1</v>
      </c>
      <c r="I6" s="10" t="s">
        <v>45</v>
      </c>
      <c r="J6" s="9"/>
      <c r="K6" s="17"/>
      <c r="L6" s="17"/>
      <c r="M6" s="17"/>
      <c r="N6" s="17"/>
      <c r="O6" s="17"/>
      <c r="P6" s="17"/>
      <c r="Q6" s="17"/>
    </row>
    <row r="7" spans="1:17" x14ac:dyDescent="0.35">
      <c r="A7" s="10">
        <v>6</v>
      </c>
      <c r="B7" s="12" t="s">
        <v>359</v>
      </c>
      <c r="C7" s="10">
        <v>450</v>
      </c>
      <c r="D7" s="15">
        <v>26.8</v>
      </c>
      <c r="E7" s="15">
        <v>29.7</v>
      </c>
      <c r="F7" s="15">
        <v>34.700000000000003</v>
      </c>
      <c r="G7" s="15">
        <v>39.200000000000003</v>
      </c>
      <c r="H7" s="15">
        <v>14.2</v>
      </c>
      <c r="I7" s="10" t="s">
        <v>45</v>
      </c>
      <c r="J7" s="9"/>
      <c r="K7" s="17"/>
      <c r="L7" s="17"/>
      <c r="M7" s="17"/>
      <c r="N7" s="17"/>
      <c r="O7" s="17"/>
      <c r="P7" s="17"/>
      <c r="Q7" s="17"/>
    </row>
    <row r="8" spans="1:17" ht="15" customHeight="1" x14ac:dyDescent="0.35">
      <c r="A8" s="10">
        <v>7</v>
      </c>
      <c r="B8" s="12" t="s">
        <v>359</v>
      </c>
      <c r="C8" s="10">
        <v>500</v>
      </c>
      <c r="D8" s="15">
        <v>26.8</v>
      </c>
      <c r="E8" s="15">
        <v>29.7</v>
      </c>
      <c r="F8" s="15">
        <v>34.5</v>
      </c>
      <c r="G8" s="15">
        <v>41.1</v>
      </c>
      <c r="H8" s="15">
        <v>15.3</v>
      </c>
      <c r="I8" s="10" t="s">
        <v>45</v>
      </c>
      <c r="J8" s="9"/>
      <c r="K8" s="17"/>
      <c r="L8" s="17"/>
      <c r="M8" s="17"/>
      <c r="N8" s="17"/>
      <c r="O8" s="17"/>
      <c r="P8" s="17"/>
      <c r="Q8" s="17"/>
    </row>
    <row r="9" spans="1:17" ht="15" customHeight="1" x14ac:dyDescent="0.35">
      <c r="A9" s="10">
        <v>8</v>
      </c>
      <c r="B9" s="12" t="s">
        <v>359</v>
      </c>
      <c r="C9" s="10">
        <v>390</v>
      </c>
      <c r="D9" s="15">
        <v>27.6</v>
      </c>
      <c r="E9" s="15">
        <v>30</v>
      </c>
      <c r="F9" s="15">
        <v>35</v>
      </c>
      <c r="G9" s="15">
        <v>36.200000000000003</v>
      </c>
      <c r="H9" s="15">
        <v>13.4</v>
      </c>
      <c r="I9" s="10" t="s">
        <v>45</v>
      </c>
      <c r="J9" s="9"/>
      <c r="K9" s="7"/>
      <c r="L9" s="7"/>
      <c r="M9" s="7"/>
      <c r="N9" s="7"/>
      <c r="O9" s="7"/>
      <c r="P9" s="7"/>
      <c r="Q9" s="7"/>
    </row>
    <row r="10" spans="1:17" ht="15" customHeight="1" x14ac:dyDescent="0.35">
      <c r="A10" s="10">
        <v>9</v>
      </c>
      <c r="B10" s="12" t="s">
        <v>359</v>
      </c>
      <c r="C10" s="10">
        <v>450</v>
      </c>
      <c r="D10" s="15">
        <v>27.6</v>
      </c>
      <c r="E10" s="15">
        <v>30</v>
      </c>
      <c r="F10" s="15">
        <v>35.1</v>
      </c>
      <c r="G10" s="15">
        <v>39.9</v>
      </c>
      <c r="H10" s="15">
        <v>13.8</v>
      </c>
      <c r="I10" s="10" t="s">
        <v>45</v>
      </c>
      <c r="J10" s="9"/>
      <c r="K10" s="17" t="s">
        <v>360</v>
      </c>
      <c r="L10" s="17"/>
      <c r="M10" s="17"/>
      <c r="N10" s="17"/>
      <c r="O10" s="17"/>
      <c r="P10" s="17"/>
      <c r="Q10" s="17"/>
    </row>
    <row r="11" spans="1:17" x14ac:dyDescent="0.35">
      <c r="A11" s="10">
        <v>10</v>
      </c>
      <c r="B11" s="12" t="s">
        <v>359</v>
      </c>
      <c r="C11" s="10">
        <v>500</v>
      </c>
      <c r="D11" s="15">
        <v>28.5</v>
      </c>
      <c r="E11" s="15">
        <v>30.7</v>
      </c>
      <c r="F11" s="15">
        <v>36.200000000000003</v>
      </c>
      <c r="G11" s="15">
        <v>39.299999999999997</v>
      </c>
      <c r="H11" s="15">
        <v>13.7</v>
      </c>
      <c r="I11" s="10" t="s">
        <v>45</v>
      </c>
      <c r="J11" s="9"/>
      <c r="K11" s="17"/>
      <c r="L11" s="17"/>
      <c r="M11" s="17"/>
      <c r="N11" s="17"/>
      <c r="O11" s="17"/>
      <c r="P11" s="17"/>
      <c r="Q11" s="17"/>
    </row>
    <row r="12" spans="1:17" x14ac:dyDescent="0.35">
      <c r="A12" s="10">
        <v>11</v>
      </c>
      <c r="B12" s="12" t="s">
        <v>359</v>
      </c>
      <c r="C12" s="10">
        <v>475</v>
      </c>
      <c r="D12" s="15">
        <v>28.4</v>
      </c>
      <c r="E12" s="15">
        <v>31</v>
      </c>
      <c r="F12" s="15">
        <v>36.200000000000003</v>
      </c>
      <c r="G12" s="15">
        <v>39.4</v>
      </c>
      <c r="H12" s="15">
        <v>14.1</v>
      </c>
      <c r="I12" s="10" t="s">
        <v>45</v>
      </c>
      <c r="J12" s="9"/>
      <c r="K12" s="17"/>
      <c r="L12" s="17"/>
      <c r="M12" s="17"/>
      <c r="N12" s="17"/>
      <c r="O12" s="17"/>
      <c r="P12" s="17"/>
      <c r="Q12" s="17"/>
    </row>
    <row r="13" spans="1:17" x14ac:dyDescent="0.35">
      <c r="A13" s="10">
        <v>12</v>
      </c>
      <c r="B13" s="12" t="s">
        <v>359</v>
      </c>
      <c r="C13" s="10">
        <v>500</v>
      </c>
      <c r="D13" s="15">
        <v>28.7</v>
      </c>
      <c r="E13" s="15">
        <v>31</v>
      </c>
      <c r="F13" s="15">
        <v>36.200000000000003</v>
      </c>
      <c r="G13" s="15">
        <v>39.700000000000003</v>
      </c>
      <c r="H13" s="15">
        <v>13.3</v>
      </c>
      <c r="I13" s="10" t="s">
        <v>45</v>
      </c>
      <c r="J13" s="9"/>
      <c r="K13" s="17"/>
      <c r="L13" s="17"/>
      <c r="M13" s="17"/>
      <c r="N13" s="17"/>
      <c r="O13" s="17"/>
      <c r="P13" s="17"/>
      <c r="Q13" s="17"/>
    </row>
    <row r="14" spans="1:17" ht="15" customHeight="1" x14ac:dyDescent="0.35">
      <c r="A14" s="10">
        <v>13</v>
      </c>
      <c r="B14" s="12" t="s">
        <v>359</v>
      </c>
      <c r="C14" s="10">
        <v>500</v>
      </c>
      <c r="D14" s="15">
        <v>29.1</v>
      </c>
      <c r="E14" s="15">
        <v>31.5</v>
      </c>
      <c r="F14" s="15">
        <v>36.4</v>
      </c>
      <c r="G14" s="15">
        <v>37.799999999999997</v>
      </c>
      <c r="H14" s="15">
        <v>12</v>
      </c>
      <c r="I14" s="10" t="s">
        <v>45</v>
      </c>
      <c r="J14" s="9"/>
      <c r="K14" s="7"/>
      <c r="L14" s="7"/>
      <c r="M14" s="7"/>
      <c r="N14" s="7"/>
      <c r="O14" s="7"/>
      <c r="P14" s="7"/>
      <c r="Q14" s="7"/>
    </row>
    <row r="15" spans="1:17" x14ac:dyDescent="0.35">
      <c r="A15" s="10">
        <v>14</v>
      </c>
      <c r="B15" s="12" t="s">
        <v>359</v>
      </c>
      <c r="C15" s="10" t="s">
        <v>45</v>
      </c>
      <c r="D15" s="15">
        <v>29.5</v>
      </c>
      <c r="E15" s="15">
        <v>32</v>
      </c>
      <c r="F15" s="15">
        <v>37.299999999999997</v>
      </c>
      <c r="G15" s="15">
        <v>37.299999999999997</v>
      </c>
      <c r="H15" s="15">
        <v>13.6</v>
      </c>
      <c r="I15" s="10">
        <v>1</v>
      </c>
      <c r="J15" s="9"/>
      <c r="K15" s="17" t="s">
        <v>361</v>
      </c>
      <c r="L15" s="17"/>
      <c r="M15" s="17"/>
      <c r="N15" s="17"/>
      <c r="O15" s="17"/>
      <c r="P15" s="17"/>
      <c r="Q15" s="17"/>
    </row>
    <row r="16" spans="1:17" ht="15" customHeight="1" x14ac:dyDescent="0.35">
      <c r="A16" s="10">
        <v>15</v>
      </c>
      <c r="B16" s="12" t="s">
        <v>359</v>
      </c>
      <c r="C16" s="10">
        <v>600</v>
      </c>
      <c r="D16" s="15">
        <v>29.4</v>
      </c>
      <c r="E16" s="15">
        <v>32</v>
      </c>
      <c r="F16" s="15">
        <v>37.200000000000003</v>
      </c>
      <c r="G16" s="15">
        <v>40.200000000000003</v>
      </c>
      <c r="H16" s="15">
        <v>13.9</v>
      </c>
      <c r="I16" s="10">
        <v>1</v>
      </c>
      <c r="J16" s="9"/>
      <c r="K16" s="17"/>
      <c r="L16" s="17"/>
      <c r="M16" s="17"/>
      <c r="N16" s="17"/>
      <c r="O16" s="17"/>
      <c r="P16" s="17"/>
      <c r="Q16" s="17"/>
    </row>
    <row r="17" spans="1:17" x14ac:dyDescent="0.35">
      <c r="A17" s="10">
        <v>16</v>
      </c>
      <c r="B17" s="12" t="s">
        <v>359</v>
      </c>
      <c r="C17" s="10">
        <v>600</v>
      </c>
      <c r="D17" s="15">
        <v>29.4</v>
      </c>
      <c r="E17" s="15">
        <v>32</v>
      </c>
      <c r="F17" s="15">
        <v>37.200000000000003</v>
      </c>
      <c r="G17" s="15">
        <v>41.5</v>
      </c>
      <c r="H17" s="15">
        <v>15</v>
      </c>
      <c r="I17" s="10" t="s">
        <v>45</v>
      </c>
      <c r="J17" s="9"/>
      <c r="K17" s="17"/>
      <c r="L17" s="17"/>
      <c r="M17" s="17"/>
      <c r="N17" s="17"/>
      <c r="O17" s="17"/>
      <c r="P17" s="17"/>
      <c r="Q17" s="17"/>
    </row>
    <row r="18" spans="1:17" ht="15" customHeight="1" x14ac:dyDescent="0.35">
      <c r="A18" s="10">
        <v>17</v>
      </c>
      <c r="B18" s="12" t="s">
        <v>359</v>
      </c>
      <c r="C18" s="10">
        <v>700</v>
      </c>
      <c r="D18" s="15">
        <v>30.4</v>
      </c>
      <c r="E18" s="15">
        <v>33</v>
      </c>
      <c r="F18" s="15">
        <v>38.299999999999997</v>
      </c>
      <c r="G18" s="15">
        <v>38.799999999999997</v>
      </c>
      <c r="H18" s="15">
        <v>13.8</v>
      </c>
      <c r="I18" s="10">
        <v>1</v>
      </c>
      <c r="J18" s="9"/>
      <c r="K18" s="17"/>
      <c r="L18" s="17"/>
      <c r="M18" s="17"/>
      <c r="N18" s="17"/>
      <c r="O18" s="17"/>
      <c r="P18" s="17"/>
      <c r="Q18" s="17"/>
    </row>
    <row r="19" spans="1:17" ht="15" customHeight="1" x14ac:dyDescent="0.35">
      <c r="A19" s="10">
        <v>18</v>
      </c>
      <c r="B19" s="12" t="s">
        <v>359</v>
      </c>
      <c r="C19" s="10">
        <v>700</v>
      </c>
      <c r="D19" s="15">
        <v>30.4</v>
      </c>
      <c r="E19" s="15">
        <v>33</v>
      </c>
      <c r="F19" s="15">
        <v>38.5</v>
      </c>
      <c r="G19" s="15">
        <v>38.799999999999997</v>
      </c>
      <c r="H19" s="15">
        <v>13.5</v>
      </c>
      <c r="I19" s="10" t="s">
        <v>45</v>
      </c>
      <c r="J19" s="9"/>
      <c r="K19" s="17"/>
      <c r="L19" s="17"/>
      <c r="M19" s="17"/>
      <c r="N19" s="17"/>
      <c r="O19" s="17"/>
      <c r="P19" s="17"/>
      <c r="Q19" s="17"/>
    </row>
    <row r="20" spans="1:17" x14ac:dyDescent="0.35">
      <c r="A20" s="10">
        <v>19</v>
      </c>
      <c r="B20" s="12" t="s">
        <v>359</v>
      </c>
      <c r="C20" s="10">
        <v>610</v>
      </c>
      <c r="D20" s="15">
        <v>30.9</v>
      </c>
      <c r="E20" s="15">
        <v>33.5</v>
      </c>
      <c r="F20" s="15">
        <v>38.6</v>
      </c>
      <c r="G20" s="15">
        <v>40.5</v>
      </c>
      <c r="H20" s="15">
        <v>13.3</v>
      </c>
      <c r="I20" s="10" t="s">
        <v>45</v>
      </c>
      <c r="J20" s="9"/>
      <c r="K20" s="17"/>
      <c r="L20" s="17"/>
      <c r="M20" s="17"/>
      <c r="N20" s="17"/>
      <c r="O20" s="17"/>
      <c r="P20" s="17"/>
      <c r="Q20" s="17"/>
    </row>
    <row r="21" spans="1:17" x14ac:dyDescent="0.35">
      <c r="A21" s="10">
        <v>20</v>
      </c>
      <c r="B21" s="12" t="s">
        <v>359</v>
      </c>
      <c r="C21" s="10">
        <v>650</v>
      </c>
      <c r="D21" s="15">
        <v>31</v>
      </c>
      <c r="E21" s="15">
        <v>33.5</v>
      </c>
      <c r="F21" s="15">
        <v>38.700000000000003</v>
      </c>
      <c r="G21" s="15">
        <v>37.4</v>
      </c>
      <c r="H21" s="15">
        <v>14.8</v>
      </c>
      <c r="I21" s="10" t="s">
        <v>45</v>
      </c>
      <c r="J21" s="9"/>
    </row>
    <row r="22" spans="1:17" x14ac:dyDescent="0.35">
      <c r="A22" s="10">
        <v>21</v>
      </c>
      <c r="B22" s="12" t="s">
        <v>359</v>
      </c>
      <c r="C22" s="10">
        <v>575</v>
      </c>
      <c r="D22" s="15">
        <v>31.3</v>
      </c>
      <c r="E22" s="15">
        <v>34</v>
      </c>
      <c r="F22" s="15">
        <v>39.5</v>
      </c>
      <c r="G22" s="15">
        <v>38.299999999999997</v>
      </c>
      <c r="H22" s="15">
        <v>14.1</v>
      </c>
      <c r="I22" s="10">
        <v>1</v>
      </c>
      <c r="J22" s="9"/>
    </row>
    <row r="23" spans="1:17" x14ac:dyDescent="0.35">
      <c r="A23" s="10">
        <v>22</v>
      </c>
      <c r="B23" s="12" t="s">
        <v>359</v>
      </c>
      <c r="C23" s="10">
        <v>685</v>
      </c>
      <c r="D23" s="15">
        <v>31.4</v>
      </c>
      <c r="E23" s="15">
        <v>34</v>
      </c>
      <c r="F23" s="15">
        <v>39.200000000000003</v>
      </c>
      <c r="G23" s="15">
        <v>40.799999999999997</v>
      </c>
      <c r="H23" s="15">
        <v>13.7</v>
      </c>
      <c r="I23" s="10" t="s">
        <v>45</v>
      </c>
      <c r="J23" s="9"/>
    </row>
    <row r="24" spans="1:17" x14ac:dyDescent="0.35">
      <c r="A24" s="10">
        <v>23</v>
      </c>
      <c r="B24" s="12" t="s">
        <v>359</v>
      </c>
      <c r="C24" s="10">
        <v>620</v>
      </c>
      <c r="D24" s="15">
        <v>31.5</v>
      </c>
      <c r="E24" s="15">
        <v>34.5</v>
      </c>
      <c r="F24" s="15">
        <v>39.700000000000003</v>
      </c>
      <c r="G24" s="15">
        <v>39.1</v>
      </c>
      <c r="H24" s="15">
        <v>13.3</v>
      </c>
      <c r="I24" s="10" t="s">
        <v>45</v>
      </c>
      <c r="J24" s="9"/>
    </row>
    <row r="25" spans="1:17" x14ac:dyDescent="0.35">
      <c r="A25" s="10">
        <v>24</v>
      </c>
      <c r="B25" s="12" t="s">
        <v>359</v>
      </c>
      <c r="C25" s="10">
        <v>680</v>
      </c>
      <c r="D25" s="15">
        <v>31.8</v>
      </c>
      <c r="E25" s="15">
        <v>35</v>
      </c>
      <c r="F25" s="15">
        <v>40.6</v>
      </c>
      <c r="G25" s="15">
        <v>38.1</v>
      </c>
      <c r="H25" s="15">
        <v>15.1</v>
      </c>
      <c r="I25" s="10" t="s">
        <v>45</v>
      </c>
      <c r="J25" s="9"/>
    </row>
    <row r="26" spans="1:17" x14ac:dyDescent="0.35">
      <c r="A26" s="10">
        <v>25</v>
      </c>
      <c r="B26" s="12" t="s">
        <v>359</v>
      </c>
      <c r="C26" s="10">
        <v>700</v>
      </c>
      <c r="D26" s="15">
        <v>31.9</v>
      </c>
      <c r="E26" s="15">
        <v>35</v>
      </c>
      <c r="F26" s="15">
        <v>40.5</v>
      </c>
      <c r="G26" s="15">
        <v>40.1</v>
      </c>
      <c r="H26" s="15">
        <v>13.8</v>
      </c>
      <c r="I26" s="10" t="s">
        <v>45</v>
      </c>
      <c r="J26" s="9"/>
    </row>
    <row r="27" spans="1:17" x14ac:dyDescent="0.35">
      <c r="A27" s="10">
        <v>26</v>
      </c>
      <c r="B27" s="12" t="s">
        <v>359</v>
      </c>
      <c r="C27" s="10">
        <v>725</v>
      </c>
      <c r="D27" s="15">
        <v>31.8</v>
      </c>
      <c r="E27" s="15">
        <v>35</v>
      </c>
      <c r="F27" s="15">
        <v>40.9</v>
      </c>
      <c r="G27" s="15">
        <v>40</v>
      </c>
      <c r="H27" s="15">
        <v>14.8</v>
      </c>
      <c r="I27" s="10">
        <v>1</v>
      </c>
      <c r="J27" s="9"/>
    </row>
    <row r="28" spans="1:17" x14ac:dyDescent="0.35">
      <c r="A28" s="10">
        <v>27</v>
      </c>
      <c r="B28" s="12" t="s">
        <v>359</v>
      </c>
      <c r="C28" s="10">
        <v>720</v>
      </c>
      <c r="D28" s="15">
        <v>32</v>
      </c>
      <c r="E28" s="15">
        <v>35</v>
      </c>
      <c r="F28" s="15">
        <v>40.6</v>
      </c>
      <c r="G28" s="15">
        <v>40.299999999999997</v>
      </c>
      <c r="H28" s="15">
        <v>15</v>
      </c>
      <c r="I28" s="10" t="s">
        <v>45</v>
      </c>
      <c r="J28" s="9"/>
    </row>
    <row r="29" spans="1:17" x14ac:dyDescent="0.35">
      <c r="A29" s="10">
        <v>28</v>
      </c>
      <c r="B29" s="12" t="s">
        <v>359</v>
      </c>
      <c r="C29" s="10">
        <v>714</v>
      </c>
      <c r="D29" s="15">
        <v>32.700000000000003</v>
      </c>
      <c r="E29" s="15">
        <v>36</v>
      </c>
      <c r="F29" s="15">
        <v>41.5</v>
      </c>
      <c r="G29" s="15">
        <v>39.799999999999997</v>
      </c>
      <c r="H29" s="15">
        <v>14.1</v>
      </c>
      <c r="I29" s="10" t="s">
        <v>45</v>
      </c>
      <c r="J29" s="9"/>
    </row>
    <row r="30" spans="1:17" x14ac:dyDescent="0.35">
      <c r="A30" s="10">
        <v>29</v>
      </c>
      <c r="B30" s="12" t="s">
        <v>359</v>
      </c>
      <c r="C30" s="10">
        <v>850</v>
      </c>
      <c r="D30" s="15">
        <v>32.799999999999997</v>
      </c>
      <c r="E30" s="15">
        <v>36</v>
      </c>
      <c r="F30" s="15">
        <v>41.6</v>
      </c>
      <c r="G30" s="15">
        <v>40.6</v>
      </c>
      <c r="H30" s="15">
        <v>14.9</v>
      </c>
      <c r="I30" s="10" t="s">
        <v>45</v>
      </c>
      <c r="J30" s="9"/>
    </row>
    <row r="31" spans="1:17" x14ac:dyDescent="0.35">
      <c r="A31" s="10">
        <v>30</v>
      </c>
      <c r="B31" s="12" t="s">
        <v>359</v>
      </c>
      <c r="C31" s="10">
        <v>1000</v>
      </c>
      <c r="D31" s="15">
        <v>33.5</v>
      </c>
      <c r="E31" s="15">
        <v>37</v>
      </c>
      <c r="F31" s="15">
        <v>42.6</v>
      </c>
      <c r="G31" s="15">
        <v>44.5</v>
      </c>
      <c r="H31" s="15">
        <v>15.5</v>
      </c>
      <c r="I31" s="10">
        <v>0</v>
      </c>
      <c r="J31" s="9"/>
    </row>
    <row r="32" spans="1:17" x14ac:dyDescent="0.35">
      <c r="A32" s="10">
        <v>31</v>
      </c>
      <c r="B32" s="12" t="s">
        <v>359</v>
      </c>
      <c r="C32" s="10">
        <v>920</v>
      </c>
      <c r="D32" s="15">
        <v>35</v>
      </c>
      <c r="E32" s="15">
        <v>38.5</v>
      </c>
      <c r="F32" s="15">
        <v>44.1</v>
      </c>
      <c r="G32" s="15">
        <v>40.9</v>
      </c>
      <c r="H32" s="15">
        <v>14.3</v>
      </c>
      <c r="I32" s="10">
        <v>0</v>
      </c>
      <c r="J32" s="9"/>
    </row>
    <row r="33" spans="1:10" x14ac:dyDescent="0.35">
      <c r="A33" s="10">
        <v>32</v>
      </c>
      <c r="B33" s="12" t="s">
        <v>359</v>
      </c>
      <c r="C33" s="10">
        <v>955</v>
      </c>
      <c r="D33" s="15">
        <v>35</v>
      </c>
      <c r="E33" s="15">
        <v>38.5</v>
      </c>
      <c r="F33" s="15">
        <v>44</v>
      </c>
      <c r="G33" s="15">
        <v>41.1</v>
      </c>
      <c r="H33" s="15">
        <v>14.3</v>
      </c>
      <c r="I33" s="10" t="s">
        <v>45</v>
      </c>
      <c r="J33" s="9"/>
    </row>
    <row r="34" spans="1:10" x14ac:dyDescent="0.35">
      <c r="A34" s="10">
        <v>33</v>
      </c>
      <c r="B34" s="12" t="s">
        <v>359</v>
      </c>
      <c r="C34" s="10">
        <v>925</v>
      </c>
      <c r="D34" s="15">
        <v>36.200000000000003</v>
      </c>
      <c r="E34" s="15">
        <v>39.5</v>
      </c>
      <c r="F34" s="15">
        <v>45.3</v>
      </c>
      <c r="G34" s="15">
        <v>41.4</v>
      </c>
      <c r="H34" s="15">
        <v>14.9</v>
      </c>
      <c r="I34" s="10">
        <v>1</v>
      </c>
      <c r="J34" s="9"/>
    </row>
    <row r="35" spans="1:10" x14ac:dyDescent="0.35">
      <c r="A35" s="10">
        <v>34</v>
      </c>
      <c r="B35" s="12" t="s">
        <v>359</v>
      </c>
      <c r="C35" s="10">
        <v>975</v>
      </c>
      <c r="D35" s="15">
        <v>37.4</v>
      </c>
      <c r="E35" s="15">
        <v>41</v>
      </c>
      <c r="F35" s="15">
        <v>45.9</v>
      </c>
      <c r="G35" s="15">
        <v>40.6</v>
      </c>
      <c r="H35" s="15">
        <v>14.7</v>
      </c>
      <c r="I35" s="10">
        <v>0</v>
      </c>
      <c r="J35" s="9"/>
    </row>
    <row r="36" spans="1:10" x14ac:dyDescent="0.35">
      <c r="A36" s="10">
        <v>35</v>
      </c>
      <c r="B36" s="12" t="s">
        <v>359</v>
      </c>
      <c r="C36" s="10">
        <v>950</v>
      </c>
      <c r="D36" s="15">
        <v>38</v>
      </c>
      <c r="E36" s="15">
        <v>41</v>
      </c>
      <c r="F36" s="15">
        <v>46.5</v>
      </c>
      <c r="G36" s="15">
        <v>37.9</v>
      </c>
      <c r="H36" s="15">
        <v>13.7</v>
      </c>
      <c r="I36" s="10" t="s">
        <v>45</v>
      </c>
      <c r="J36" s="9"/>
    </row>
    <row r="37" spans="1:10" x14ac:dyDescent="0.35">
      <c r="A37" s="10">
        <v>36</v>
      </c>
      <c r="B37" s="12" t="s">
        <v>362</v>
      </c>
      <c r="C37" s="10">
        <v>270</v>
      </c>
      <c r="D37" s="15">
        <v>23.6</v>
      </c>
      <c r="E37" s="15">
        <v>26</v>
      </c>
      <c r="F37" s="15">
        <v>28.7</v>
      </c>
      <c r="G37" s="15">
        <v>29.2</v>
      </c>
      <c r="H37" s="15">
        <v>14.8</v>
      </c>
      <c r="I37" s="10" t="s">
        <v>45</v>
      </c>
      <c r="J37" s="9"/>
    </row>
    <row r="38" spans="1:10" x14ac:dyDescent="0.35">
      <c r="A38" s="10">
        <v>37</v>
      </c>
      <c r="B38" s="12" t="s">
        <v>362</v>
      </c>
      <c r="C38" s="10">
        <v>270</v>
      </c>
      <c r="D38" s="15">
        <v>24.1</v>
      </c>
      <c r="E38" s="15">
        <v>26.5</v>
      </c>
      <c r="F38" s="15">
        <v>29.3</v>
      </c>
      <c r="G38" s="15">
        <v>27.8</v>
      </c>
      <c r="H38" s="15">
        <v>14.5</v>
      </c>
      <c r="I38" s="10" t="s">
        <v>45</v>
      </c>
      <c r="J38" s="9"/>
    </row>
    <row r="39" spans="1:10" x14ac:dyDescent="0.35">
      <c r="A39" s="10">
        <v>38</v>
      </c>
      <c r="B39" s="12" t="s">
        <v>362</v>
      </c>
      <c r="C39" s="10">
        <v>306</v>
      </c>
      <c r="D39" s="15">
        <v>25.6</v>
      </c>
      <c r="E39" s="15">
        <v>28</v>
      </c>
      <c r="F39" s="15">
        <v>30.8</v>
      </c>
      <c r="G39" s="15">
        <v>28.5</v>
      </c>
      <c r="H39" s="15">
        <v>15.2</v>
      </c>
      <c r="I39" s="10" t="s">
        <v>45</v>
      </c>
      <c r="J39" s="9"/>
    </row>
    <row r="40" spans="1:10" x14ac:dyDescent="0.35">
      <c r="A40" s="10">
        <v>39</v>
      </c>
      <c r="B40" s="12" t="s">
        <v>362</v>
      </c>
      <c r="C40" s="10">
        <v>540</v>
      </c>
      <c r="D40" s="15">
        <v>28.5</v>
      </c>
      <c r="E40" s="15">
        <v>31</v>
      </c>
      <c r="F40" s="15">
        <v>34</v>
      </c>
      <c r="G40" s="15">
        <v>31.6</v>
      </c>
      <c r="H40" s="15">
        <v>19.3</v>
      </c>
      <c r="I40" s="10" t="s">
        <v>45</v>
      </c>
      <c r="J40" s="9"/>
    </row>
    <row r="41" spans="1:10" x14ac:dyDescent="0.35">
      <c r="A41" s="10">
        <v>40</v>
      </c>
      <c r="B41" s="12" t="s">
        <v>362</v>
      </c>
      <c r="C41" s="10">
        <v>800</v>
      </c>
      <c r="D41" s="15">
        <v>33.700000000000003</v>
      </c>
      <c r="E41" s="15">
        <v>36.4</v>
      </c>
      <c r="F41" s="15">
        <v>39.6</v>
      </c>
      <c r="G41" s="15">
        <v>29.7</v>
      </c>
      <c r="H41" s="15">
        <v>16.600000000000001</v>
      </c>
      <c r="I41" s="10">
        <v>0</v>
      </c>
      <c r="J41" s="9"/>
    </row>
    <row r="42" spans="1:10" x14ac:dyDescent="0.35">
      <c r="A42" s="10">
        <v>41</v>
      </c>
      <c r="B42" s="12" t="s">
        <v>362</v>
      </c>
      <c r="C42" s="10">
        <v>1000</v>
      </c>
      <c r="D42" s="15">
        <v>37.299999999999997</v>
      </c>
      <c r="E42" s="15">
        <v>40</v>
      </c>
      <c r="F42" s="15">
        <v>43.5</v>
      </c>
      <c r="G42" s="15">
        <v>28.4</v>
      </c>
      <c r="H42" s="15">
        <v>15</v>
      </c>
      <c r="I42" s="10" t="s">
        <v>45</v>
      </c>
      <c r="J42" s="9"/>
    </row>
    <row r="43" spans="1:10" x14ac:dyDescent="0.35">
      <c r="A43" s="10">
        <v>42</v>
      </c>
      <c r="B43" s="12" t="s">
        <v>363</v>
      </c>
      <c r="C43" s="10">
        <v>40</v>
      </c>
      <c r="D43" s="15">
        <v>12.9</v>
      </c>
      <c r="E43" s="15">
        <v>14.1</v>
      </c>
      <c r="F43" s="15">
        <v>16.2</v>
      </c>
      <c r="G43" s="15">
        <v>25.6</v>
      </c>
      <c r="H43" s="15">
        <v>14</v>
      </c>
      <c r="I43" s="10" t="s">
        <v>45</v>
      </c>
      <c r="J43" s="9"/>
    </row>
    <row r="44" spans="1:10" x14ac:dyDescent="0.35">
      <c r="A44" s="10">
        <v>43</v>
      </c>
      <c r="B44" s="12" t="s">
        <v>363</v>
      </c>
      <c r="C44" s="10">
        <v>69</v>
      </c>
      <c r="D44" s="15">
        <v>16.5</v>
      </c>
      <c r="E44" s="15">
        <v>18.2</v>
      </c>
      <c r="F44" s="15">
        <v>20.3</v>
      </c>
      <c r="G44" s="15">
        <v>26.1</v>
      </c>
      <c r="H44" s="15">
        <v>13.9</v>
      </c>
      <c r="I44" s="10" t="s">
        <v>45</v>
      </c>
      <c r="J44" s="9"/>
    </row>
    <row r="45" spans="1:10" x14ac:dyDescent="0.35">
      <c r="A45" s="10">
        <v>44</v>
      </c>
      <c r="B45" s="12" t="s">
        <v>363</v>
      </c>
      <c r="C45" s="10">
        <v>78</v>
      </c>
      <c r="D45" s="15">
        <v>17.5</v>
      </c>
      <c r="E45" s="15">
        <v>18.8</v>
      </c>
      <c r="F45" s="15">
        <v>21.2</v>
      </c>
      <c r="G45" s="15">
        <v>26.3</v>
      </c>
      <c r="H45" s="15">
        <v>13.7</v>
      </c>
      <c r="I45" s="10" t="s">
        <v>45</v>
      </c>
      <c r="J45" s="9"/>
    </row>
    <row r="46" spans="1:10" x14ac:dyDescent="0.35">
      <c r="A46" s="10">
        <v>45</v>
      </c>
      <c r="B46" s="12" t="s">
        <v>363</v>
      </c>
      <c r="C46" s="10">
        <v>87</v>
      </c>
      <c r="D46" s="15">
        <v>18.2</v>
      </c>
      <c r="E46" s="15">
        <v>19.8</v>
      </c>
      <c r="F46" s="15">
        <v>22.2</v>
      </c>
      <c r="G46" s="15">
        <v>25.3</v>
      </c>
      <c r="H46" s="15">
        <v>14.3</v>
      </c>
      <c r="I46" s="10" t="s">
        <v>45</v>
      </c>
      <c r="J46" s="9"/>
    </row>
    <row r="47" spans="1:10" x14ac:dyDescent="0.35">
      <c r="A47" s="10">
        <v>46</v>
      </c>
      <c r="B47" s="12" t="s">
        <v>363</v>
      </c>
      <c r="C47" s="10">
        <v>120</v>
      </c>
      <c r="D47" s="15">
        <v>18.600000000000001</v>
      </c>
      <c r="E47" s="15">
        <v>20</v>
      </c>
      <c r="F47" s="15">
        <v>22.2</v>
      </c>
      <c r="G47" s="15">
        <v>28</v>
      </c>
      <c r="H47" s="15">
        <v>16.100000000000001</v>
      </c>
      <c r="I47" s="10" t="s">
        <v>45</v>
      </c>
      <c r="J47" s="9"/>
    </row>
    <row r="48" spans="1:10" x14ac:dyDescent="0.35">
      <c r="A48" s="10">
        <v>47</v>
      </c>
      <c r="B48" s="12" t="s">
        <v>363</v>
      </c>
      <c r="C48" s="10">
        <v>0</v>
      </c>
      <c r="D48" s="15">
        <v>19</v>
      </c>
      <c r="E48" s="15">
        <v>20.5</v>
      </c>
      <c r="F48" s="15">
        <v>22.8</v>
      </c>
      <c r="G48" s="15">
        <v>28.4</v>
      </c>
      <c r="H48" s="15">
        <v>14.7</v>
      </c>
      <c r="I48" s="10" t="s">
        <v>45</v>
      </c>
      <c r="J48" s="9"/>
    </row>
    <row r="49" spans="1:10" x14ac:dyDescent="0.35">
      <c r="A49" s="10">
        <v>48</v>
      </c>
      <c r="B49" s="12" t="s">
        <v>363</v>
      </c>
      <c r="C49" s="10">
        <v>110</v>
      </c>
      <c r="D49" s="15">
        <v>19.100000000000001</v>
      </c>
      <c r="E49" s="15">
        <v>20.8</v>
      </c>
      <c r="F49" s="15">
        <v>23.1</v>
      </c>
      <c r="G49" s="15">
        <v>26.7</v>
      </c>
      <c r="H49" s="15">
        <v>14.7</v>
      </c>
      <c r="I49" s="10">
        <v>0</v>
      </c>
      <c r="J49" s="9"/>
    </row>
    <row r="50" spans="1:10" x14ac:dyDescent="0.35">
      <c r="A50" s="10">
        <v>49</v>
      </c>
      <c r="B50" s="12" t="s">
        <v>363</v>
      </c>
      <c r="C50" s="10">
        <v>120</v>
      </c>
      <c r="D50" s="15">
        <v>19.399999999999999</v>
      </c>
      <c r="E50" s="15">
        <v>21</v>
      </c>
      <c r="F50" s="15">
        <v>23.7</v>
      </c>
      <c r="G50" s="15">
        <v>25.8</v>
      </c>
      <c r="H50" s="15">
        <v>13.9</v>
      </c>
      <c r="I50" s="10">
        <v>0</v>
      </c>
      <c r="J50" s="9"/>
    </row>
    <row r="51" spans="1:10" x14ac:dyDescent="0.35">
      <c r="A51" s="10">
        <v>50</v>
      </c>
      <c r="B51" s="12" t="s">
        <v>363</v>
      </c>
      <c r="C51" s="10">
        <v>150</v>
      </c>
      <c r="D51" s="15">
        <v>20.399999999999999</v>
      </c>
      <c r="E51" s="15">
        <v>22</v>
      </c>
      <c r="F51" s="15">
        <v>24.7</v>
      </c>
      <c r="G51" s="15">
        <v>23.5</v>
      </c>
      <c r="H51" s="15">
        <v>15.2</v>
      </c>
      <c r="I51" s="10">
        <v>0</v>
      </c>
      <c r="J51" s="9"/>
    </row>
    <row r="52" spans="1:10" x14ac:dyDescent="0.35">
      <c r="A52" s="10">
        <v>51</v>
      </c>
      <c r="B52" s="12" t="s">
        <v>363</v>
      </c>
      <c r="C52" s="10">
        <v>145</v>
      </c>
      <c r="D52" s="15">
        <v>20.5</v>
      </c>
      <c r="E52" s="15">
        <v>22</v>
      </c>
      <c r="F52" s="15">
        <v>24.3</v>
      </c>
      <c r="G52" s="15">
        <v>27.3</v>
      </c>
      <c r="H52" s="15">
        <v>14.6</v>
      </c>
      <c r="I52" s="10">
        <v>0</v>
      </c>
      <c r="J52" s="9"/>
    </row>
    <row r="53" spans="1:10" x14ac:dyDescent="0.35">
      <c r="A53" s="10">
        <v>52</v>
      </c>
      <c r="B53" s="12" t="s">
        <v>363</v>
      </c>
      <c r="C53" s="10">
        <v>160</v>
      </c>
      <c r="D53" s="15">
        <v>20.5</v>
      </c>
      <c r="E53" s="15">
        <v>22.5</v>
      </c>
      <c r="F53" s="15">
        <v>25.3</v>
      </c>
      <c r="G53" s="15">
        <v>27.8</v>
      </c>
      <c r="H53" s="15">
        <v>15.1</v>
      </c>
      <c r="I53" s="10">
        <v>0</v>
      </c>
      <c r="J53" s="9"/>
    </row>
    <row r="54" spans="1:10" x14ac:dyDescent="0.35">
      <c r="A54" s="10">
        <v>53</v>
      </c>
      <c r="B54" s="12" t="s">
        <v>363</v>
      </c>
      <c r="C54" s="10">
        <v>140</v>
      </c>
      <c r="D54" s="15">
        <v>21</v>
      </c>
      <c r="E54" s="15">
        <v>22.5</v>
      </c>
      <c r="F54" s="15">
        <v>25</v>
      </c>
      <c r="G54" s="15">
        <v>26.2</v>
      </c>
      <c r="H54" s="15">
        <v>13.3</v>
      </c>
      <c r="I54" s="10" t="s">
        <v>45</v>
      </c>
      <c r="J54" s="9"/>
    </row>
    <row r="55" spans="1:10" x14ac:dyDescent="0.35">
      <c r="A55" s="10">
        <v>54</v>
      </c>
      <c r="B55" s="12" t="s">
        <v>363</v>
      </c>
      <c r="C55" s="10">
        <v>160</v>
      </c>
      <c r="D55" s="15">
        <v>21.1</v>
      </c>
      <c r="E55" s="15">
        <v>22.5</v>
      </c>
      <c r="F55" s="15">
        <v>25</v>
      </c>
      <c r="G55" s="15">
        <v>25.6</v>
      </c>
      <c r="H55" s="15">
        <v>15.2</v>
      </c>
      <c r="I55" s="10">
        <v>0</v>
      </c>
      <c r="J55" s="9"/>
    </row>
    <row r="56" spans="1:10" x14ac:dyDescent="0.35">
      <c r="A56" s="10">
        <v>55</v>
      </c>
      <c r="B56" s="12" t="s">
        <v>363</v>
      </c>
      <c r="C56" s="10">
        <v>169</v>
      </c>
      <c r="D56" s="15">
        <v>22</v>
      </c>
      <c r="E56" s="15">
        <v>24</v>
      </c>
      <c r="F56" s="15">
        <v>27.2</v>
      </c>
      <c r="G56" s="15">
        <v>27.7</v>
      </c>
      <c r="H56" s="15">
        <v>14.1</v>
      </c>
      <c r="I56" s="10" t="s">
        <v>45</v>
      </c>
      <c r="J56" s="9"/>
    </row>
    <row r="57" spans="1:10" x14ac:dyDescent="0.35">
      <c r="A57" s="10">
        <v>56</v>
      </c>
      <c r="B57" s="12" t="s">
        <v>363</v>
      </c>
      <c r="C57" s="10">
        <v>161</v>
      </c>
      <c r="D57" s="15">
        <v>22</v>
      </c>
      <c r="E57" s="15">
        <v>23.4</v>
      </c>
      <c r="F57" s="15">
        <v>26.7</v>
      </c>
      <c r="G57" s="15">
        <v>25.9</v>
      </c>
      <c r="H57" s="15">
        <v>13.6</v>
      </c>
      <c r="I57" s="10" t="s">
        <v>45</v>
      </c>
      <c r="J57" s="9"/>
    </row>
    <row r="58" spans="1:10" x14ac:dyDescent="0.35">
      <c r="A58" s="10">
        <v>57</v>
      </c>
      <c r="B58" s="12" t="s">
        <v>363</v>
      </c>
      <c r="C58" s="10">
        <v>200</v>
      </c>
      <c r="D58" s="15">
        <v>22.1</v>
      </c>
      <c r="E58" s="15">
        <v>23.5</v>
      </c>
      <c r="F58" s="15">
        <v>26.8</v>
      </c>
      <c r="G58" s="15">
        <v>27.6</v>
      </c>
      <c r="H58" s="15">
        <v>15.4</v>
      </c>
      <c r="I58" s="10">
        <v>0</v>
      </c>
      <c r="J58" s="9"/>
    </row>
    <row r="59" spans="1:10" x14ac:dyDescent="0.35">
      <c r="A59" s="10">
        <v>58</v>
      </c>
      <c r="B59" s="12" t="s">
        <v>363</v>
      </c>
      <c r="C59" s="10">
        <v>180</v>
      </c>
      <c r="D59" s="15">
        <v>23.6</v>
      </c>
      <c r="E59" s="15">
        <v>25.2</v>
      </c>
      <c r="F59" s="15">
        <v>27.9</v>
      </c>
      <c r="G59" s="15">
        <v>25.4</v>
      </c>
      <c r="H59" s="15">
        <v>14</v>
      </c>
      <c r="I59" s="10" t="s">
        <v>45</v>
      </c>
      <c r="J59" s="9"/>
    </row>
    <row r="60" spans="1:10" x14ac:dyDescent="0.35">
      <c r="A60" s="10">
        <v>59</v>
      </c>
      <c r="B60" s="12" t="s">
        <v>363</v>
      </c>
      <c r="C60" s="10">
        <v>290</v>
      </c>
      <c r="D60" s="15">
        <v>24</v>
      </c>
      <c r="E60" s="15">
        <v>26</v>
      </c>
      <c r="F60" s="15">
        <v>29.2</v>
      </c>
      <c r="G60" s="15">
        <v>30.4</v>
      </c>
      <c r="H60" s="15">
        <v>15.4</v>
      </c>
      <c r="I60" s="10" t="s">
        <v>45</v>
      </c>
      <c r="J60" s="9"/>
    </row>
    <row r="61" spans="1:10" x14ac:dyDescent="0.35">
      <c r="A61" s="10">
        <v>60</v>
      </c>
      <c r="B61" s="12" t="s">
        <v>363</v>
      </c>
      <c r="C61" s="10">
        <v>272</v>
      </c>
      <c r="D61" s="15">
        <v>25</v>
      </c>
      <c r="E61" s="15">
        <v>27</v>
      </c>
      <c r="F61" s="15">
        <v>30.6</v>
      </c>
      <c r="G61" s="15">
        <v>28</v>
      </c>
      <c r="H61" s="15">
        <v>15.6</v>
      </c>
      <c r="I61" s="10">
        <v>0</v>
      </c>
      <c r="J61" s="9"/>
    </row>
    <row r="62" spans="1:10" x14ac:dyDescent="0.35">
      <c r="A62" s="10">
        <v>61</v>
      </c>
      <c r="B62" s="12" t="s">
        <v>363</v>
      </c>
      <c r="C62" s="10">
        <v>390</v>
      </c>
      <c r="D62" s="15">
        <v>29.5</v>
      </c>
      <c r="E62" s="15">
        <v>31.7</v>
      </c>
      <c r="F62" s="15">
        <v>35</v>
      </c>
      <c r="G62" s="15">
        <v>27.1</v>
      </c>
      <c r="H62" s="15">
        <v>15.3</v>
      </c>
      <c r="I62" s="10" t="s">
        <v>45</v>
      </c>
      <c r="J62" s="9"/>
    </row>
    <row r="63" spans="1:10" x14ac:dyDescent="0.35">
      <c r="A63" s="10">
        <v>62</v>
      </c>
      <c r="B63" s="12" t="s">
        <v>364</v>
      </c>
      <c r="C63" s="10">
        <v>55</v>
      </c>
      <c r="D63" s="15">
        <v>13.5</v>
      </c>
      <c r="E63" s="15">
        <v>14.7</v>
      </c>
      <c r="F63" s="15">
        <v>16.5</v>
      </c>
      <c r="G63" s="15">
        <v>41.5</v>
      </c>
      <c r="H63" s="15">
        <v>14.1</v>
      </c>
      <c r="I63" s="10" t="s">
        <v>45</v>
      </c>
      <c r="J63" s="9"/>
    </row>
    <row r="64" spans="1:10" x14ac:dyDescent="0.35">
      <c r="A64" s="10">
        <v>63</v>
      </c>
      <c r="B64" s="12" t="s">
        <v>364</v>
      </c>
      <c r="C64" s="10">
        <v>60</v>
      </c>
      <c r="D64" s="15">
        <v>14.3</v>
      </c>
      <c r="E64" s="15">
        <v>15.5</v>
      </c>
      <c r="F64" s="15">
        <v>17.399999999999999</v>
      </c>
      <c r="G64" s="15">
        <v>37.799999999999997</v>
      </c>
      <c r="H64" s="15">
        <v>13.3</v>
      </c>
      <c r="I64" s="10">
        <v>1</v>
      </c>
      <c r="J64" s="9"/>
    </row>
    <row r="65" spans="1:10" x14ac:dyDescent="0.35">
      <c r="A65" s="10">
        <v>64</v>
      </c>
      <c r="B65" s="12" t="s">
        <v>364</v>
      </c>
      <c r="C65" s="10">
        <v>90</v>
      </c>
      <c r="D65" s="15">
        <v>16.3</v>
      </c>
      <c r="E65" s="15">
        <v>17.7</v>
      </c>
      <c r="F65" s="15">
        <v>19.8</v>
      </c>
      <c r="G65" s="15">
        <v>37.4</v>
      </c>
      <c r="H65" s="15">
        <v>13.5</v>
      </c>
      <c r="I65" s="10">
        <v>1</v>
      </c>
      <c r="J65" s="9"/>
    </row>
    <row r="66" spans="1:10" x14ac:dyDescent="0.35">
      <c r="A66" s="10">
        <v>65</v>
      </c>
      <c r="B66" s="12" t="s">
        <v>364</v>
      </c>
      <c r="C66" s="10">
        <v>120</v>
      </c>
      <c r="D66" s="15">
        <v>17.5</v>
      </c>
      <c r="E66" s="15">
        <v>19</v>
      </c>
      <c r="F66" s="15">
        <v>21.3</v>
      </c>
      <c r="G66" s="15">
        <v>39.4</v>
      </c>
      <c r="H66" s="15">
        <v>13.7</v>
      </c>
      <c r="I66" s="10">
        <v>1</v>
      </c>
      <c r="J66" s="9"/>
    </row>
    <row r="67" spans="1:10" x14ac:dyDescent="0.35">
      <c r="A67" s="10">
        <v>66</v>
      </c>
      <c r="B67" s="12" t="s">
        <v>364</v>
      </c>
      <c r="C67" s="10">
        <v>150</v>
      </c>
      <c r="D67" s="15">
        <v>18.399999999999999</v>
      </c>
      <c r="E67" s="15">
        <v>20</v>
      </c>
      <c r="F67" s="15">
        <v>22.4</v>
      </c>
      <c r="G67" s="15">
        <v>39.700000000000003</v>
      </c>
      <c r="H67" s="15">
        <v>14.7</v>
      </c>
      <c r="I67" s="10" t="s">
        <v>45</v>
      </c>
      <c r="J67" s="9"/>
    </row>
    <row r="68" spans="1:10" x14ac:dyDescent="0.35">
      <c r="A68" s="10">
        <v>67</v>
      </c>
      <c r="B68" s="12" t="s">
        <v>364</v>
      </c>
      <c r="C68" s="10">
        <v>140</v>
      </c>
      <c r="D68" s="15">
        <v>19</v>
      </c>
      <c r="E68" s="15">
        <v>20.7</v>
      </c>
      <c r="F68" s="15">
        <v>23.2</v>
      </c>
      <c r="G68" s="15">
        <v>36.799999999999997</v>
      </c>
      <c r="H68" s="15">
        <v>14.2</v>
      </c>
      <c r="I68" s="10" t="s">
        <v>45</v>
      </c>
      <c r="J68" s="9"/>
    </row>
    <row r="69" spans="1:10" x14ac:dyDescent="0.35">
      <c r="A69" s="10">
        <v>68</v>
      </c>
      <c r="B69" s="12" t="s">
        <v>364</v>
      </c>
      <c r="C69" s="10">
        <v>170</v>
      </c>
      <c r="D69" s="15">
        <v>19</v>
      </c>
      <c r="E69" s="15">
        <v>20.7</v>
      </c>
      <c r="F69" s="15">
        <v>23.2</v>
      </c>
      <c r="G69" s="15">
        <v>40.5</v>
      </c>
      <c r="H69" s="15">
        <v>14.7</v>
      </c>
      <c r="I69" s="10">
        <v>0</v>
      </c>
      <c r="J69" s="9"/>
    </row>
    <row r="70" spans="1:10" x14ac:dyDescent="0.35">
      <c r="A70" s="10">
        <v>69</v>
      </c>
      <c r="B70" s="12" t="s">
        <v>364</v>
      </c>
      <c r="C70" s="10">
        <v>145</v>
      </c>
      <c r="D70" s="15">
        <v>19.8</v>
      </c>
      <c r="E70" s="15">
        <v>21.5</v>
      </c>
      <c r="F70" s="15">
        <v>24.1</v>
      </c>
      <c r="G70" s="15">
        <v>40.4</v>
      </c>
      <c r="H70" s="15">
        <v>13.1</v>
      </c>
      <c r="I70" s="10">
        <v>0</v>
      </c>
      <c r="J70" s="9"/>
    </row>
    <row r="71" spans="1:10" x14ac:dyDescent="0.35">
      <c r="A71" s="10">
        <v>70</v>
      </c>
      <c r="B71" s="12" t="s">
        <v>364</v>
      </c>
      <c r="C71" s="10">
        <v>200</v>
      </c>
      <c r="D71" s="15">
        <v>21.2</v>
      </c>
      <c r="E71" s="15">
        <v>23</v>
      </c>
      <c r="F71" s="15">
        <v>25.8</v>
      </c>
      <c r="G71" s="15">
        <v>40.1</v>
      </c>
      <c r="H71" s="15">
        <v>14.2</v>
      </c>
      <c r="I71" s="10" t="s">
        <v>45</v>
      </c>
      <c r="J71" s="9"/>
    </row>
    <row r="72" spans="1:10" x14ac:dyDescent="0.35">
      <c r="A72" s="10">
        <v>71</v>
      </c>
      <c r="B72" s="12" t="s">
        <v>364</v>
      </c>
      <c r="C72" s="10">
        <v>273</v>
      </c>
      <c r="D72" s="15">
        <v>23</v>
      </c>
      <c r="E72" s="15">
        <v>25</v>
      </c>
      <c r="F72" s="15">
        <v>28</v>
      </c>
      <c r="G72" s="15">
        <v>39.6</v>
      </c>
      <c r="H72" s="15">
        <v>14.8</v>
      </c>
      <c r="I72" s="10">
        <v>0</v>
      </c>
      <c r="J72" s="9"/>
    </row>
    <row r="73" spans="1:10" x14ac:dyDescent="0.35">
      <c r="A73" s="10">
        <v>72</v>
      </c>
      <c r="B73" s="12" t="s">
        <v>364</v>
      </c>
      <c r="C73" s="10">
        <v>300</v>
      </c>
      <c r="D73" s="15">
        <v>24</v>
      </c>
      <c r="E73" s="15">
        <v>26</v>
      </c>
      <c r="F73" s="15">
        <v>29</v>
      </c>
      <c r="G73" s="15">
        <v>39.200000000000003</v>
      </c>
      <c r="H73" s="15">
        <v>14.6</v>
      </c>
      <c r="I73" s="10">
        <v>0</v>
      </c>
      <c r="J73" s="9"/>
    </row>
    <row r="74" spans="1:10" x14ac:dyDescent="0.35">
      <c r="A74" s="10">
        <v>73</v>
      </c>
      <c r="B74" s="12" t="s">
        <v>365</v>
      </c>
      <c r="C74" s="10">
        <v>6.7</v>
      </c>
      <c r="D74" s="15">
        <v>9.3000000000000007</v>
      </c>
      <c r="E74" s="15">
        <v>9.8000000000000007</v>
      </c>
      <c r="F74" s="15">
        <v>10.8</v>
      </c>
      <c r="G74" s="15">
        <v>16.100000000000001</v>
      </c>
      <c r="H74" s="15">
        <v>9.6999999999999993</v>
      </c>
      <c r="I74" s="10">
        <v>1</v>
      </c>
      <c r="J74" s="9"/>
    </row>
    <row r="75" spans="1:10" x14ac:dyDescent="0.35">
      <c r="A75" s="10">
        <v>74</v>
      </c>
      <c r="B75" s="12" t="s">
        <v>365</v>
      </c>
      <c r="C75" s="10">
        <v>7.5</v>
      </c>
      <c r="D75" s="15">
        <v>10</v>
      </c>
      <c r="E75" s="15">
        <v>10.5</v>
      </c>
      <c r="F75" s="15">
        <v>11.6</v>
      </c>
      <c r="G75" s="15">
        <v>17</v>
      </c>
      <c r="H75" s="15">
        <v>10</v>
      </c>
      <c r="I75" s="10">
        <v>0</v>
      </c>
      <c r="J75" s="9"/>
    </row>
    <row r="76" spans="1:10" x14ac:dyDescent="0.35">
      <c r="A76" s="10">
        <v>75</v>
      </c>
      <c r="B76" s="12" t="s">
        <v>365</v>
      </c>
      <c r="C76" s="10">
        <v>7</v>
      </c>
      <c r="D76" s="15">
        <v>10.1</v>
      </c>
      <c r="E76" s="15">
        <v>10.6</v>
      </c>
      <c r="F76" s="15">
        <v>11.6</v>
      </c>
      <c r="G76" s="15">
        <v>14.9</v>
      </c>
      <c r="H76" s="15">
        <v>9.9</v>
      </c>
      <c r="I76" s="10">
        <v>1</v>
      </c>
      <c r="J76" s="9"/>
    </row>
    <row r="77" spans="1:10" x14ac:dyDescent="0.35">
      <c r="A77" s="10">
        <v>76</v>
      </c>
      <c r="B77" s="12" t="s">
        <v>365</v>
      </c>
      <c r="C77" s="10">
        <v>9.6999999999999993</v>
      </c>
      <c r="D77" s="15">
        <v>10.4</v>
      </c>
      <c r="E77" s="15">
        <v>11</v>
      </c>
      <c r="F77" s="15">
        <v>12</v>
      </c>
      <c r="G77" s="15">
        <v>18.3</v>
      </c>
      <c r="H77" s="15">
        <v>11.5</v>
      </c>
      <c r="I77" s="10">
        <v>0</v>
      </c>
      <c r="J77" s="9"/>
    </row>
    <row r="78" spans="1:10" x14ac:dyDescent="0.35">
      <c r="A78" s="10">
        <v>77</v>
      </c>
      <c r="B78" s="12" t="s">
        <v>365</v>
      </c>
      <c r="C78" s="10">
        <v>9.8000000000000007</v>
      </c>
      <c r="D78" s="15">
        <v>10.7</v>
      </c>
      <c r="E78" s="15">
        <v>11.2</v>
      </c>
      <c r="F78" s="15">
        <v>12.4</v>
      </c>
      <c r="G78" s="15">
        <v>16.8</v>
      </c>
      <c r="H78" s="15">
        <v>10.3</v>
      </c>
      <c r="I78" s="10">
        <v>1</v>
      </c>
      <c r="J78" s="9"/>
    </row>
    <row r="79" spans="1:10" x14ac:dyDescent="0.35">
      <c r="A79" s="10">
        <v>78</v>
      </c>
      <c r="B79" s="12" t="s">
        <v>365</v>
      </c>
      <c r="C79" s="10">
        <v>8.6999999999999993</v>
      </c>
      <c r="D79" s="15">
        <v>10.8</v>
      </c>
      <c r="E79" s="15">
        <v>11.3</v>
      </c>
      <c r="F79" s="15">
        <v>12.6</v>
      </c>
      <c r="G79" s="15">
        <v>15.7</v>
      </c>
      <c r="H79" s="15">
        <v>10.199999999999999</v>
      </c>
      <c r="I79" s="10">
        <v>1</v>
      </c>
      <c r="J79" s="9"/>
    </row>
    <row r="80" spans="1:10" x14ac:dyDescent="0.35">
      <c r="A80" s="10">
        <v>79</v>
      </c>
      <c r="B80" s="12" t="s">
        <v>365</v>
      </c>
      <c r="C80" s="10">
        <v>10</v>
      </c>
      <c r="D80" s="15">
        <v>11.3</v>
      </c>
      <c r="E80" s="15">
        <v>11.8</v>
      </c>
      <c r="F80" s="15">
        <v>13.1</v>
      </c>
      <c r="G80" s="15">
        <v>16.899999999999999</v>
      </c>
      <c r="H80" s="15">
        <v>9.8000000000000007</v>
      </c>
      <c r="I80" s="10">
        <v>1</v>
      </c>
      <c r="J80" s="9"/>
    </row>
    <row r="81" spans="1:10" x14ac:dyDescent="0.35">
      <c r="A81" s="10">
        <v>80</v>
      </c>
      <c r="B81" s="12" t="s">
        <v>365</v>
      </c>
      <c r="C81" s="10">
        <v>9.9</v>
      </c>
      <c r="D81" s="15">
        <v>11.3</v>
      </c>
      <c r="E81" s="15">
        <v>11.8</v>
      </c>
      <c r="F81" s="15">
        <v>13.1</v>
      </c>
      <c r="G81" s="15">
        <v>16.899999999999999</v>
      </c>
      <c r="H81" s="15">
        <v>8.9</v>
      </c>
      <c r="I81" s="10">
        <v>0</v>
      </c>
      <c r="J81" s="9"/>
    </row>
    <row r="82" spans="1:10" x14ac:dyDescent="0.35">
      <c r="A82" s="10">
        <v>81</v>
      </c>
      <c r="B82" s="12" t="s">
        <v>365</v>
      </c>
      <c r="C82" s="10">
        <v>9.8000000000000007</v>
      </c>
      <c r="D82" s="15">
        <v>11.4</v>
      </c>
      <c r="E82" s="15">
        <v>12</v>
      </c>
      <c r="F82" s="15">
        <v>13.2</v>
      </c>
      <c r="G82" s="15">
        <v>16.7</v>
      </c>
      <c r="H82" s="15">
        <v>8.6999999999999993</v>
      </c>
      <c r="I82" s="10">
        <v>0</v>
      </c>
      <c r="J82" s="9"/>
    </row>
    <row r="83" spans="1:10" x14ac:dyDescent="0.35">
      <c r="A83" s="10">
        <v>82</v>
      </c>
      <c r="B83" s="12" t="s">
        <v>365</v>
      </c>
      <c r="C83" s="10">
        <v>12.2</v>
      </c>
      <c r="D83" s="15">
        <v>11.5</v>
      </c>
      <c r="E83" s="15">
        <v>12.2</v>
      </c>
      <c r="F83" s="15">
        <v>13.4</v>
      </c>
      <c r="G83" s="15">
        <v>15.6</v>
      </c>
      <c r="H83" s="15">
        <v>10.4</v>
      </c>
      <c r="I83" s="10">
        <v>0</v>
      </c>
      <c r="J83" s="9"/>
    </row>
    <row r="84" spans="1:10" x14ac:dyDescent="0.35">
      <c r="A84" s="10">
        <v>83</v>
      </c>
      <c r="B84" s="12" t="s">
        <v>365</v>
      </c>
      <c r="C84" s="10">
        <v>13.4</v>
      </c>
      <c r="D84" s="15">
        <v>11.7</v>
      </c>
      <c r="E84" s="15">
        <v>12.4</v>
      </c>
      <c r="F84" s="15">
        <v>13.5</v>
      </c>
      <c r="G84" s="15">
        <v>18</v>
      </c>
      <c r="H84" s="15">
        <v>9.4</v>
      </c>
      <c r="I84" s="10">
        <v>0</v>
      </c>
      <c r="J84" s="9"/>
    </row>
    <row r="85" spans="1:10" x14ac:dyDescent="0.35">
      <c r="A85" s="10">
        <v>84</v>
      </c>
      <c r="B85" s="12" t="s">
        <v>365</v>
      </c>
      <c r="C85" s="10">
        <v>12.2</v>
      </c>
      <c r="D85" s="15">
        <v>12.1</v>
      </c>
      <c r="E85" s="15">
        <v>13</v>
      </c>
      <c r="F85" s="15">
        <v>13.8</v>
      </c>
      <c r="G85" s="15">
        <v>16.5</v>
      </c>
      <c r="H85" s="15">
        <v>9.1</v>
      </c>
      <c r="I85" s="10">
        <v>0</v>
      </c>
      <c r="J85" s="9"/>
    </row>
    <row r="86" spans="1:10" x14ac:dyDescent="0.35">
      <c r="A86" s="10">
        <v>85</v>
      </c>
      <c r="B86" s="12" t="s">
        <v>365</v>
      </c>
      <c r="C86" s="10">
        <v>19.7</v>
      </c>
      <c r="D86" s="15">
        <v>13.2</v>
      </c>
      <c r="E86" s="15">
        <v>14.3</v>
      </c>
      <c r="F86" s="15">
        <v>15.2</v>
      </c>
      <c r="G86" s="15">
        <v>18.899999999999999</v>
      </c>
      <c r="H86" s="15">
        <v>13.6</v>
      </c>
      <c r="I86" s="10">
        <v>0</v>
      </c>
      <c r="J86" s="9"/>
    </row>
    <row r="87" spans="1:10" x14ac:dyDescent="0.35">
      <c r="A87" s="10">
        <v>86</v>
      </c>
      <c r="B87" s="12" t="s">
        <v>365</v>
      </c>
      <c r="C87" s="10">
        <v>19.899999999999999</v>
      </c>
      <c r="D87" s="15">
        <v>13.8</v>
      </c>
      <c r="E87" s="15">
        <v>15</v>
      </c>
      <c r="F87" s="15">
        <v>16.2</v>
      </c>
      <c r="G87" s="15">
        <v>18.100000000000001</v>
      </c>
      <c r="H87" s="15">
        <v>11.6</v>
      </c>
      <c r="I87" s="10">
        <v>0</v>
      </c>
      <c r="J87" s="9"/>
    </row>
    <row r="88" spans="1:10" x14ac:dyDescent="0.35">
      <c r="A88" s="10">
        <v>87</v>
      </c>
      <c r="B88" s="12" t="s">
        <v>366</v>
      </c>
      <c r="C88" s="10">
        <v>200</v>
      </c>
      <c r="D88" s="15">
        <v>30</v>
      </c>
      <c r="E88" s="15">
        <v>32.299999999999997</v>
      </c>
      <c r="F88" s="15">
        <v>34.799999999999997</v>
      </c>
      <c r="G88" s="15">
        <v>16</v>
      </c>
      <c r="H88" s="15">
        <v>9.6999999999999993</v>
      </c>
      <c r="I88" s="10" t="s">
        <v>45</v>
      </c>
      <c r="J88" s="9"/>
    </row>
    <row r="89" spans="1:10" x14ac:dyDescent="0.35">
      <c r="A89" s="10">
        <v>88</v>
      </c>
      <c r="B89" s="12" t="s">
        <v>366</v>
      </c>
      <c r="C89" s="10">
        <v>300</v>
      </c>
      <c r="D89" s="15">
        <v>31.7</v>
      </c>
      <c r="E89" s="15">
        <v>34</v>
      </c>
      <c r="F89" s="15">
        <v>37.799999999999997</v>
      </c>
      <c r="G89" s="15">
        <v>15.1</v>
      </c>
      <c r="H89" s="15">
        <v>11</v>
      </c>
      <c r="I89" s="10">
        <v>0</v>
      </c>
      <c r="J89" s="9"/>
    </row>
    <row r="90" spans="1:10" x14ac:dyDescent="0.35">
      <c r="A90" s="10">
        <v>89</v>
      </c>
      <c r="B90" s="12" t="s">
        <v>366</v>
      </c>
      <c r="C90" s="10">
        <v>300</v>
      </c>
      <c r="D90" s="15">
        <v>32.700000000000003</v>
      </c>
      <c r="E90" s="15">
        <v>35</v>
      </c>
      <c r="F90" s="15">
        <v>38.799999999999997</v>
      </c>
      <c r="G90" s="15">
        <v>15.3</v>
      </c>
      <c r="H90" s="15">
        <v>11.3</v>
      </c>
      <c r="I90" s="10" t="s">
        <v>45</v>
      </c>
      <c r="J90" s="9"/>
    </row>
    <row r="91" spans="1:10" x14ac:dyDescent="0.35">
      <c r="A91" s="10">
        <v>90</v>
      </c>
      <c r="B91" s="12" t="s">
        <v>366</v>
      </c>
      <c r="C91" s="10">
        <v>300</v>
      </c>
      <c r="D91" s="15">
        <v>34.799999999999997</v>
      </c>
      <c r="E91" s="15">
        <v>37.299999999999997</v>
      </c>
      <c r="F91" s="15">
        <v>39.799999999999997</v>
      </c>
      <c r="G91" s="15">
        <v>15.8</v>
      </c>
      <c r="H91" s="15">
        <v>10.1</v>
      </c>
      <c r="I91" s="10" t="s">
        <v>45</v>
      </c>
      <c r="J91" s="9"/>
    </row>
    <row r="92" spans="1:10" x14ac:dyDescent="0.35">
      <c r="A92" s="10">
        <v>91</v>
      </c>
      <c r="B92" s="12" t="s">
        <v>366</v>
      </c>
      <c r="C92" s="10">
        <v>430</v>
      </c>
      <c r="D92" s="15">
        <v>35.5</v>
      </c>
      <c r="E92" s="15">
        <v>38</v>
      </c>
      <c r="F92" s="15">
        <v>40.5</v>
      </c>
      <c r="G92" s="15">
        <v>18</v>
      </c>
      <c r="H92" s="15">
        <v>11.3</v>
      </c>
      <c r="I92" s="10" t="s">
        <v>45</v>
      </c>
      <c r="J92" s="9"/>
    </row>
    <row r="93" spans="1:10" x14ac:dyDescent="0.35">
      <c r="A93" s="10">
        <v>92</v>
      </c>
      <c r="B93" s="12" t="s">
        <v>366</v>
      </c>
      <c r="C93" s="10">
        <v>345</v>
      </c>
      <c r="D93" s="15">
        <v>36</v>
      </c>
      <c r="E93" s="15">
        <v>38.5</v>
      </c>
      <c r="F93" s="15">
        <v>41</v>
      </c>
      <c r="G93" s="15">
        <v>15.6</v>
      </c>
      <c r="H93" s="15">
        <v>9.6999999999999993</v>
      </c>
      <c r="I93" s="10">
        <v>1</v>
      </c>
      <c r="J93" s="9"/>
    </row>
    <row r="94" spans="1:10" x14ac:dyDescent="0.35">
      <c r="A94" s="10">
        <v>93</v>
      </c>
      <c r="B94" s="12" t="s">
        <v>366</v>
      </c>
      <c r="C94" s="10">
        <v>456</v>
      </c>
      <c r="D94" s="15">
        <v>40</v>
      </c>
      <c r="E94" s="15">
        <v>42.5</v>
      </c>
      <c r="F94" s="15">
        <v>45.5</v>
      </c>
      <c r="G94" s="15">
        <v>16</v>
      </c>
      <c r="H94" s="15">
        <v>9.5</v>
      </c>
      <c r="I94" s="10" t="s">
        <v>45</v>
      </c>
      <c r="J94" s="9"/>
    </row>
    <row r="95" spans="1:10" x14ac:dyDescent="0.35">
      <c r="A95" s="10">
        <v>94</v>
      </c>
      <c r="B95" s="12" t="s">
        <v>366</v>
      </c>
      <c r="C95" s="10">
        <v>510</v>
      </c>
      <c r="D95" s="15">
        <v>40</v>
      </c>
      <c r="E95" s="15">
        <v>42.5</v>
      </c>
      <c r="F95" s="15">
        <v>45.5</v>
      </c>
      <c r="G95" s="15">
        <v>15</v>
      </c>
      <c r="H95" s="15">
        <v>9.8000000000000007</v>
      </c>
      <c r="I95" s="10" t="s">
        <v>45</v>
      </c>
      <c r="J95" s="9"/>
    </row>
    <row r="96" spans="1:10" x14ac:dyDescent="0.35">
      <c r="A96" s="10">
        <v>95</v>
      </c>
      <c r="B96" s="12" t="s">
        <v>366</v>
      </c>
      <c r="C96" s="10">
        <v>540</v>
      </c>
      <c r="D96" s="15">
        <v>40.1</v>
      </c>
      <c r="E96" s="15">
        <v>43</v>
      </c>
      <c r="F96" s="15">
        <v>45.8</v>
      </c>
      <c r="G96" s="15">
        <v>17</v>
      </c>
      <c r="H96" s="15">
        <v>11.2</v>
      </c>
      <c r="I96" s="10" t="s">
        <v>45</v>
      </c>
      <c r="J96" s="9"/>
    </row>
    <row r="97" spans="1:10" x14ac:dyDescent="0.35">
      <c r="A97" s="10">
        <v>96</v>
      </c>
      <c r="B97" s="12" t="s">
        <v>366</v>
      </c>
      <c r="C97" s="10">
        <v>500</v>
      </c>
      <c r="D97" s="15">
        <v>42</v>
      </c>
      <c r="E97" s="15">
        <v>45</v>
      </c>
      <c r="F97" s="15">
        <v>48</v>
      </c>
      <c r="G97" s="15">
        <v>14.5</v>
      </c>
      <c r="H97" s="15">
        <v>10.199999999999999</v>
      </c>
      <c r="I97" s="10" t="s">
        <v>45</v>
      </c>
      <c r="J97" s="9"/>
    </row>
    <row r="98" spans="1:10" x14ac:dyDescent="0.35">
      <c r="A98" s="10">
        <v>97</v>
      </c>
      <c r="B98" s="12" t="s">
        <v>366</v>
      </c>
      <c r="C98" s="10">
        <v>567</v>
      </c>
      <c r="D98" s="15">
        <v>43.2</v>
      </c>
      <c r="E98" s="15">
        <v>46</v>
      </c>
      <c r="F98" s="15">
        <v>48.7</v>
      </c>
      <c r="G98" s="15">
        <v>16</v>
      </c>
      <c r="H98" s="15">
        <v>10</v>
      </c>
      <c r="I98" s="10">
        <v>0</v>
      </c>
      <c r="J98" s="9"/>
    </row>
    <row r="99" spans="1:10" x14ac:dyDescent="0.35">
      <c r="A99" s="10">
        <v>98</v>
      </c>
      <c r="B99" s="12" t="s">
        <v>366</v>
      </c>
      <c r="C99" s="10">
        <v>770</v>
      </c>
      <c r="D99" s="15">
        <v>44.8</v>
      </c>
      <c r="E99" s="15">
        <v>48</v>
      </c>
      <c r="F99" s="15">
        <v>51.2</v>
      </c>
      <c r="G99" s="15">
        <v>15</v>
      </c>
      <c r="H99" s="15">
        <v>10.5</v>
      </c>
      <c r="I99" s="10">
        <v>0</v>
      </c>
      <c r="J99" s="9"/>
    </row>
    <row r="100" spans="1:10" x14ac:dyDescent="0.35">
      <c r="A100" s="10">
        <v>99</v>
      </c>
      <c r="B100" s="12" t="s">
        <v>366</v>
      </c>
      <c r="C100" s="10">
        <v>950</v>
      </c>
      <c r="D100" s="15">
        <v>48.3</v>
      </c>
      <c r="E100" s="15">
        <v>51.7</v>
      </c>
      <c r="F100" s="15">
        <v>55.1</v>
      </c>
      <c r="G100" s="15">
        <v>16.2</v>
      </c>
      <c r="H100" s="15">
        <v>11.2</v>
      </c>
      <c r="I100" s="10" t="s">
        <v>45</v>
      </c>
      <c r="J100" s="9"/>
    </row>
    <row r="101" spans="1:10" x14ac:dyDescent="0.35">
      <c r="A101" s="10">
        <v>100</v>
      </c>
      <c r="B101" s="12" t="s">
        <v>366</v>
      </c>
      <c r="C101" s="10">
        <v>1250</v>
      </c>
      <c r="D101" s="15">
        <v>52</v>
      </c>
      <c r="E101" s="15">
        <v>56</v>
      </c>
      <c r="F101" s="15">
        <v>59.7</v>
      </c>
      <c r="G101" s="15">
        <v>17.899999999999999</v>
      </c>
      <c r="H101" s="15">
        <v>11.7</v>
      </c>
      <c r="I101" s="10" t="s">
        <v>45</v>
      </c>
      <c r="J101" s="9"/>
    </row>
    <row r="102" spans="1:10" x14ac:dyDescent="0.35">
      <c r="A102" s="10">
        <v>101</v>
      </c>
      <c r="B102" s="12" t="s">
        <v>366</v>
      </c>
      <c r="C102" s="10">
        <v>1600</v>
      </c>
      <c r="D102" s="15">
        <v>56</v>
      </c>
      <c r="E102" s="15">
        <v>60</v>
      </c>
      <c r="F102" s="15">
        <v>64</v>
      </c>
      <c r="G102" s="15">
        <v>15</v>
      </c>
      <c r="H102" s="15">
        <v>9.6</v>
      </c>
      <c r="I102" s="10" t="s">
        <v>45</v>
      </c>
      <c r="J102" s="9"/>
    </row>
    <row r="103" spans="1:10" x14ac:dyDescent="0.35">
      <c r="A103" s="10">
        <v>102</v>
      </c>
      <c r="B103" s="12" t="s">
        <v>366</v>
      </c>
      <c r="C103" s="10">
        <v>1550</v>
      </c>
      <c r="D103" s="15">
        <v>56</v>
      </c>
      <c r="E103" s="15">
        <v>60</v>
      </c>
      <c r="F103" s="15">
        <v>64</v>
      </c>
      <c r="G103" s="15">
        <v>15</v>
      </c>
      <c r="H103" s="15">
        <v>9.6</v>
      </c>
      <c r="I103" s="10">
        <v>0</v>
      </c>
      <c r="J103" s="9"/>
    </row>
    <row r="104" spans="1:10" x14ac:dyDescent="0.35">
      <c r="A104" s="10">
        <v>103</v>
      </c>
      <c r="B104" s="12" t="s">
        <v>366</v>
      </c>
      <c r="C104" s="10">
        <v>1650</v>
      </c>
      <c r="D104" s="15">
        <v>59</v>
      </c>
      <c r="E104" s="15">
        <v>63.4</v>
      </c>
      <c r="F104" s="15">
        <v>68</v>
      </c>
      <c r="G104" s="15">
        <v>15.9</v>
      </c>
      <c r="H104" s="15">
        <v>11</v>
      </c>
      <c r="I104" s="10">
        <v>0</v>
      </c>
      <c r="J104" s="9"/>
    </row>
    <row r="105" spans="1:10" x14ac:dyDescent="0.35">
      <c r="A105" s="10">
        <v>104</v>
      </c>
      <c r="B105" s="12" t="s">
        <v>367</v>
      </c>
      <c r="C105" s="10">
        <v>5.9</v>
      </c>
      <c r="D105" s="15">
        <v>7.5</v>
      </c>
      <c r="E105" s="15">
        <v>8.4</v>
      </c>
      <c r="F105" s="15">
        <v>8.8000000000000007</v>
      </c>
      <c r="G105" s="15">
        <v>24</v>
      </c>
      <c r="H105" s="15">
        <v>16</v>
      </c>
      <c r="I105" s="10" t="s">
        <v>45</v>
      </c>
      <c r="J105" s="9"/>
    </row>
    <row r="106" spans="1:10" x14ac:dyDescent="0.35">
      <c r="A106" s="10">
        <v>105</v>
      </c>
      <c r="B106" s="12" t="s">
        <v>367</v>
      </c>
      <c r="C106" s="10">
        <v>32</v>
      </c>
      <c r="D106" s="15">
        <v>12.5</v>
      </c>
      <c r="E106" s="15">
        <v>13.7</v>
      </c>
      <c r="F106" s="15">
        <v>14.7</v>
      </c>
      <c r="G106" s="15">
        <v>24</v>
      </c>
      <c r="H106" s="15">
        <v>13.6</v>
      </c>
      <c r="I106" s="10" t="s">
        <v>45</v>
      </c>
      <c r="J106" s="9"/>
    </row>
    <row r="107" spans="1:10" x14ac:dyDescent="0.35">
      <c r="A107" s="10">
        <v>106</v>
      </c>
      <c r="B107" s="12" t="s">
        <v>367</v>
      </c>
      <c r="C107" s="10">
        <v>40</v>
      </c>
      <c r="D107" s="15">
        <v>13.8</v>
      </c>
      <c r="E107" s="15">
        <v>15</v>
      </c>
      <c r="F107" s="15">
        <v>16</v>
      </c>
      <c r="G107" s="15">
        <v>23.9</v>
      </c>
      <c r="H107" s="15">
        <v>15.2</v>
      </c>
      <c r="I107" s="10" t="s">
        <v>45</v>
      </c>
      <c r="J107" s="9"/>
    </row>
    <row r="108" spans="1:10" x14ac:dyDescent="0.35">
      <c r="A108" s="10">
        <v>107</v>
      </c>
      <c r="B108" s="12" t="s">
        <v>367</v>
      </c>
      <c r="C108" s="10">
        <v>51.5</v>
      </c>
      <c r="D108" s="15">
        <v>15</v>
      </c>
      <c r="E108" s="15">
        <v>16.2</v>
      </c>
      <c r="F108" s="15">
        <v>17.2</v>
      </c>
      <c r="G108" s="15">
        <v>26.7</v>
      </c>
      <c r="H108" s="15">
        <v>15.3</v>
      </c>
      <c r="I108" s="10" t="s">
        <v>45</v>
      </c>
      <c r="J108" s="9"/>
    </row>
    <row r="109" spans="1:10" x14ac:dyDescent="0.35">
      <c r="A109" s="10">
        <v>108</v>
      </c>
      <c r="B109" s="12" t="s">
        <v>367</v>
      </c>
      <c r="C109" s="10">
        <v>70</v>
      </c>
      <c r="D109" s="15">
        <v>15.7</v>
      </c>
      <c r="E109" s="15">
        <v>17.399999999999999</v>
      </c>
      <c r="F109" s="15">
        <v>18.5</v>
      </c>
      <c r="G109" s="15">
        <v>24.8</v>
      </c>
      <c r="H109" s="15">
        <v>15.9</v>
      </c>
      <c r="I109" s="10" t="s">
        <v>45</v>
      </c>
      <c r="J109" s="9"/>
    </row>
    <row r="110" spans="1:10" x14ac:dyDescent="0.35">
      <c r="A110" s="10">
        <v>109</v>
      </c>
      <c r="B110" s="12" t="s">
        <v>367</v>
      </c>
      <c r="C110" s="10">
        <v>100</v>
      </c>
      <c r="D110" s="15">
        <v>16.2</v>
      </c>
      <c r="E110" s="15">
        <v>18</v>
      </c>
      <c r="F110" s="15">
        <v>19.2</v>
      </c>
      <c r="G110" s="15">
        <v>27.2</v>
      </c>
      <c r="H110" s="15">
        <v>17.3</v>
      </c>
      <c r="I110" s="10" t="s">
        <v>45</v>
      </c>
      <c r="J110" s="9"/>
    </row>
    <row r="111" spans="1:10" x14ac:dyDescent="0.35">
      <c r="A111" s="10">
        <v>110</v>
      </c>
      <c r="B111" s="12" t="s">
        <v>367</v>
      </c>
      <c r="C111" s="10">
        <v>78</v>
      </c>
      <c r="D111" s="15">
        <v>16.8</v>
      </c>
      <c r="E111" s="15">
        <v>18.7</v>
      </c>
      <c r="F111" s="15">
        <v>19.399999999999999</v>
      </c>
      <c r="G111" s="15">
        <v>26.8</v>
      </c>
      <c r="H111" s="15">
        <v>16.100000000000001</v>
      </c>
      <c r="I111" s="10" t="s">
        <v>45</v>
      </c>
      <c r="J111" s="9"/>
    </row>
    <row r="112" spans="1:10" x14ac:dyDescent="0.35">
      <c r="A112" s="10">
        <v>111</v>
      </c>
      <c r="B112" s="12" t="s">
        <v>367</v>
      </c>
      <c r="C112" s="10">
        <v>80</v>
      </c>
      <c r="D112" s="15">
        <v>17.2</v>
      </c>
      <c r="E112" s="15">
        <v>19</v>
      </c>
      <c r="F112" s="15">
        <v>20.2</v>
      </c>
      <c r="G112" s="15">
        <v>27.9</v>
      </c>
      <c r="H112" s="15">
        <v>15.1</v>
      </c>
      <c r="I112" s="10" t="s">
        <v>45</v>
      </c>
      <c r="J112" s="9"/>
    </row>
    <row r="113" spans="1:10" x14ac:dyDescent="0.35">
      <c r="A113" s="10">
        <v>112</v>
      </c>
      <c r="B113" s="12" t="s">
        <v>367</v>
      </c>
      <c r="C113" s="10">
        <v>85</v>
      </c>
      <c r="D113" s="15">
        <v>17.8</v>
      </c>
      <c r="E113" s="15">
        <v>19.600000000000001</v>
      </c>
      <c r="F113" s="15">
        <v>20.8</v>
      </c>
      <c r="G113" s="15">
        <v>24.7</v>
      </c>
      <c r="H113" s="15">
        <v>14.6</v>
      </c>
      <c r="I113" s="10" t="s">
        <v>45</v>
      </c>
      <c r="J113" s="9"/>
    </row>
    <row r="114" spans="1:10" x14ac:dyDescent="0.35">
      <c r="A114" s="10">
        <v>113</v>
      </c>
      <c r="B114" s="12" t="s">
        <v>367</v>
      </c>
      <c r="C114" s="10">
        <v>85</v>
      </c>
      <c r="D114" s="15">
        <v>18.2</v>
      </c>
      <c r="E114" s="15">
        <v>20</v>
      </c>
      <c r="F114" s="15">
        <v>21</v>
      </c>
      <c r="G114" s="15">
        <v>24.2</v>
      </c>
      <c r="H114" s="15">
        <v>13.2</v>
      </c>
      <c r="I114" s="10" t="s">
        <v>45</v>
      </c>
      <c r="J114" s="9"/>
    </row>
    <row r="115" spans="1:10" x14ac:dyDescent="0.35">
      <c r="A115" s="10">
        <v>114</v>
      </c>
      <c r="B115" s="12" t="s">
        <v>367</v>
      </c>
      <c r="C115" s="10">
        <v>110</v>
      </c>
      <c r="D115" s="15">
        <v>19</v>
      </c>
      <c r="E115" s="15">
        <v>21</v>
      </c>
      <c r="F115" s="15">
        <v>22.5</v>
      </c>
      <c r="G115" s="15">
        <v>25.3</v>
      </c>
      <c r="H115" s="15">
        <v>15.8</v>
      </c>
      <c r="I115" s="10" t="s">
        <v>45</v>
      </c>
      <c r="J115" s="9"/>
    </row>
    <row r="116" spans="1:10" x14ac:dyDescent="0.35">
      <c r="A116" s="10">
        <v>115</v>
      </c>
      <c r="B116" s="12" t="s">
        <v>367</v>
      </c>
      <c r="C116" s="10">
        <v>115</v>
      </c>
      <c r="D116" s="15">
        <v>19</v>
      </c>
      <c r="E116" s="15">
        <v>21</v>
      </c>
      <c r="F116" s="15">
        <v>22.5</v>
      </c>
      <c r="G116" s="15">
        <v>26.3</v>
      </c>
      <c r="H116" s="15">
        <v>14.7</v>
      </c>
      <c r="I116" s="10" t="s">
        <v>45</v>
      </c>
      <c r="J116" s="9"/>
    </row>
    <row r="117" spans="1:10" x14ac:dyDescent="0.35">
      <c r="A117" s="10">
        <v>116</v>
      </c>
      <c r="B117" s="12" t="s">
        <v>367</v>
      </c>
      <c r="C117" s="10">
        <v>125</v>
      </c>
      <c r="D117" s="15">
        <v>19</v>
      </c>
      <c r="E117" s="15">
        <v>21</v>
      </c>
      <c r="F117" s="15">
        <v>22.5</v>
      </c>
      <c r="G117" s="15">
        <v>25.3</v>
      </c>
      <c r="H117" s="15">
        <v>16.3</v>
      </c>
      <c r="I117" s="10">
        <v>1</v>
      </c>
      <c r="J117" s="9"/>
    </row>
    <row r="118" spans="1:10" x14ac:dyDescent="0.35">
      <c r="A118" s="10">
        <v>117</v>
      </c>
      <c r="B118" s="12" t="s">
        <v>367</v>
      </c>
      <c r="C118" s="10">
        <v>130</v>
      </c>
      <c r="D118" s="15">
        <v>19.3</v>
      </c>
      <c r="E118" s="15">
        <v>21.3</v>
      </c>
      <c r="F118" s="15">
        <v>22.8</v>
      </c>
      <c r="G118" s="15">
        <v>28</v>
      </c>
      <c r="H118" s="15">
        <v>15.5</v>
      </c>
      <c r="I118" s="10">
        <v>0</v>
      </c>
      <c r="J118" s="9"/>
    </row>
    <row r="119" spans="1:10" x14ac:dyDescent="0.35">
      <c r="A119" s="10">
        <v>118</v>
      </c>
      <c r="B119" s="12" t="s">
        <v>367</v>
      </c>
      <c r="C119" s="10">
        <v>120</v>
      </c>
      <c r="D119" s="15">
        <v>20</v>
      </c>
      <c r="E119" s="15">
        <v>22</v>
      </c>
      <c r="F119" s="15">
        <v>23.5</v>
      </c>
      <c r="G119" s="15">
        <v>26</v>
      </c>
      <c r="H119" s="15">
        <v>14.5</v>
      </c>
      <c r="I119" s="10">
        <v>0</v>
      </c>
      <c r="J119" s="9"/>
    </row>
    <row r="120" spans="1:10" x14ac:dyDescent="0.35">
      <c r="A120" s="10">
        <v>119</v>
      </c>
      <c r="B120" s="12" t="s">
        <v>367</v>
      </c>
      <c r="C120" s="10">
        <v>120</v>
      </c>
      <c r="D120" s="15">
        <v>20</v>
      </c>
      <c r="E120" s="15">
        <v>22</v>
      </c>
      <c r="F120" s="15">
        <v>23.5</v>
      </c>
      <c r="G120" s="15">
        <v>24</v>
      </c>
      <c r="H120" s="15">
        <v>15</v>
      </c>
      <c r="I120" s="10" t="s">
        <v>45</v>
      </c>
      <c r="J120" s="9"/>
    </row>
    <row r="121" spans="1:10" x14ac:dyDescent="0.35">
      <c r="A121" s="10">
        <v>120</v>
      </c>
      <c r="B121" s="12" t="s">
        <v>367</v>
      </c>
      <c r="C121" s="10">
        <v>130</v>
      </c>
      <c r="D121" s="15">
        <v>20</v>
      </c>
      <c r="E121" s="15">
        <v>22</v>
      </c>
      <c r="F121" s="15">
        <v>23.5</v>
      </c>
      <c r="G121" s="15">
        <v>26</v>
      </c>
      <c r="H121" s="15">
        <v>15</v>
      </c>
      <c r="I121" s="10" t="s">
        <v>45</v>
      </c>
      <c r="J121" s="9"/>
    </row>
    <row r="122" spans="1:10" x14ac:dyDescent="0.35">
      <c r="A122" s="10">
        <v>121</v>
      </c>
      <c r="B122" s="12" t="s">
        <v>367</v>
      </c>
      <c r="C122" s="10">
        <v>135</v>
      </c>
      <c r="D122" s="15">
        <v>20</v>
      </c>
      <c r="E122" s="15">
        <v>22</v>
      </c>
      <c r="F122" s="15">
        <v>23.5</v>
      </c>
      <c r="G122" s="15">
        <v>25</v>
      </c>
      <c r="H122" s="15">
        <v>15</v>
      </c>
      <c r="I122" s="10" t="s">
        <v>45</v>
      </c>
      <c r="J122" s="9"/>
    </row>
    <row r="123" spans="1:10" x14ac:dyDescent="0.35">
      <c r="A123" s="10">
        <v>122</v>
      </c>
      <c r="B123" s="12" t="s">
        <v>367</v>
      </c>
      <c r="C123" s="10">
        <v>110</v>
      </c>
      <c r="D123" s="15">
        <v>20</v>
      </c>
      <c r="E123" s="15">
        <v>22</v>
      </c>
      <c r="F123" s="15">
        <v>23.5</v>
      </c>
      <c r="G123" s="15">
        <v>23.5</v>
      </c>
      <c r="H123" s="15">
        <v>17</v>
      </c>
      <c r="I123" s="10">
        <v>0</v>
      </c>
      <c r="J123" s="9"/>
    </row>
    <row r="124" spans="1:10" x14ac:dyDescent="0.35">
      <c r="A124" s="10">
        <v>123</v>
      </c>
      <c r="B124" s="12" t="s">
        <v>367</v>
      </c>
      <c r="C124" s="10">
        <v>130</v>
      </c>
      <c r="D124" s="15">
        <v>20.5</v>
      </c>
      <c r="E124" s="15">
        <v>22.5</v>
      </c>
      <c r="F124" s="15">
        <v>24</v>
      </c>
      <c r="G124" s="15">
        <v>24.4</v>
      </c>
      <c r="H124" s="15">
        <v>15.1</v>
      </c>
      <c r="I124" s="10">
        <v>0</v>
      </c>
      <c r="J124" s="9"/>
    </row>
    <row r="125" spans="1:10" x14ac:dyDescent="0.35">
      <c r="A125" s="10">
        <v>124</v>
      </c>
      <c r="B125" s="12" t="s">
        <v>367</v>
      </c>
      <c r="C125" s="10">
        <v>150</v>
      </c>
      <c r="D125" s="15">
        <v>20.5</v>
      </c>
      <c r="E125" s="15">
        <v>22.5</v>
      </c>
      <c r="F125" s="15">
        <v>24</v>
      </c>
      <c r="G125" s="15">
        <v>28.3</v>
      </c>
      <c r="H125" s="15">
        <v>15.1</v>
      </c>
      <c r="I125" s="10">
        <v>0</v>
      </c>
      <c r="J125" s="9"/>
    </row>
    <row r="126" spans="1:10" x14ac:dyDescent="0.35">
      <c r="A126" s="10">
        <v>125</v>
      </c>
      <c r="B126" s="12" t="s">
        <v>367</v>
      </c>
      <c r="C126" s="10">
        <v>145</v>
      </c>
      <c r="D126" s="15">
        <v>20.7</v>
      </c>
      <c r="E126" s="15">
        <v>22.7</v>
      </c>
      <c r="F126" s="15">
        <v>24.2</v>
      </c>
      <c r="G126" s="15">
        <v>24.6</v>
      </c>
      <c r="H126" s="15">
        <v>15</v>
      </c>
      <c r="I126" s="10" t="s">
        <v>45</v>
      </c>
      <c r="J126" s="9"/>
    </row>
    <row r="127" spans="1:10" x14ac:dyDescent="0.35">
      <c r="A127" s="10">
        <v>126</v>
      </c>
      <c r="B127" s="12" t="s">
        <v>367</v>
      </c>
      <c r="C127" s="10">
        <v>150</v>
      </c>
      <c r="D127" s="15">
        <v>21</v>
      </c>
      <c r="E127" s="15">
        <v>23</v>
      </c>
      <c r="F127" s="15">
        <v>24.5</v>
      </c>
      <c r="G127" s="15">
        <v>21.3</v>
      </c>
      <c r="H127" s="15">
        <v>14.8</v>
      </c>
      <c r="I127" s="10" t="s">
        <v>45</v>
      </c>
      <c r="J127" s="9"/>
    </row>
    <row r="128" spans="1:10" x14ac:dyDescent="0.35">
      <c r="A128" s="10">
        <v>127</v>
      </c>
      <c r="B128" s="12" t="s">
        <v>367</v>
      </c>
      <c r="C128" s="10">
        <v>170</v>
      </c>
      <c r="D128" s="15">
        <v>21.5</v>
      </c>
      <c r="E128" s="15">
        <v>23.5</v>
      </c>
      <c r="F128" s="15">
        <v>25</v>
      </c>
      <c r="G128" s="15">
        <v>25.1</v>
      </c>
      <c r="H128" s="15">
        <v>14.9</v>
      </c>
      <c r="I128" s="10" t="s">
        <v>45</v>
      </c>
      <c r="J128" s="9"/>
    </row>
    <row r="129" spans="1:10" x14ac:dyDescent="0.35">
      <c r="A129" s="10">
        <v>128</v>
      </c>
      <c r="B129" s="12" t="s">
        <v>367</v>
      </c>
      <c r="C129" s="10">
        <v>225</v>
      </c>
      <c r="D129" s="15">
        <v>22</v>
      </c>
      <c r="E129" s="15">
        <v>24</v>
      </c>
      <c r="F129" s="15">
        <v>25.5</v>
      </c>
      <c r="G129" s="15">
        <v>28.6</v>
      </c>
      <c r="H129" s="15">
        <v>14.6</v>
      </c>
      <c r="I129" s="10" t="s">
        <v>45</v>
      </c>
      <c r="J129" s="9"/>
    </row>
    <row r="130" spans="1:10" x14ac:dyDescent="0.35">
      <c r="A130" s="10">
        <v>129</v>
      </c>
      <c r="B130" s="12" t="s">
        <v>367</v>
      </c>
      <c r="C130" s="10">
        <v>145</v>
      </c>
      <c r="D130" s="15">
        <v>22</v>
      </c>
      <c r="E130" s="15">
        <v>24</v>
      </c>
      <c r="F130" s="15">
        <v>25.5</v>
      </c>
      <c r="G130" s="15">
        <v>25</v>
      </c>
      <c r="H130" s="15">
        <v>15</v>
      </c>
      <c r="I130" s="10" t="s">
        <v>45</v>
      </c>
      <c r="J130" s="9"/>
    </row>
    <row r="131" spans="1:10" x14ac:dyDescent="0.35">
      <c r="A131" s="10">
        <v>130</v>
      </c>
      <c r="B131" s="12" t="s">
        <v>367</v>
      </c>
      <c r="C131" s="10">
        <v>188</v>
      </c>
      <c r="D131" s="15">
        <v>22.6</v>
      </c>
      <c r="E131" s="15">
        <v>24.6</v>
      </c>
      <c r="F131" s="15">
        <v>26.2</v>
      </c>
      <c r="G131" s="15">
        <v>25.7</v>
      </c>
      <c r="H131" s="15">
        <v>15.9</v>
      </c>
      <c r="I131" s="10" t="s">
        <v>45</v>
      </c>
      <c r="J131" s="9"/>
    </row>
    <row r="132" spans="1:10" x14ac:dyDescent="0.35">
      <c r="A132" s="10">
        <v>131</v>
      </c>
      <c r="B132" s="12" t="s">
        <v>367</v>
      </c>
      <c r="C132" s="10">
        <v>180</v>
      </c>
      <c r="D132" s="15">
        <v>23</v>
      </c>
      <c r="E132" s="15">
        <v>25</v>
      </c>
      <c r="F132" s="15">
        <v>26.5</v>
      </c>
      <c r="G132" s="15">
        <v>24.3</v>
      </c>
      <c r="H132" s="15">
        <v>13.9</v>
      </c>
      <c r="I132" s="10">
        <v>0</v>
      </c>
      <c r="J132" s="9"/>
    </row>
    <row r="133" spans="1:10" x14ac:dyDescent="0.35">
      <c r="A133" s="10">
        <v>132</v>
      </c>
      <c r="B133" s="12" t="s">
        <v>367</v>
      </c>
      <c r="C133" s="10">
        <v>197</v>
      </c>
      <c r="D133" s="15">
        <v>23.5</v>
      </c>
      <c r="E133" s="15">
        <v>25.6</v>
      </c>
      <c r="F133" s="15">
        <v>27</v>
      </c>
      <c r="G133" s="15">
        <v>24.3</v>
      </c>
      <c r="H133" s="15">
        <v>15.7</v>
      </c>
      <c r="I133" s="10" t="s">
        <v>45</v>
      </c>
      <c r="J133" s="9"/>
    </row>
    <row r="134" spans="1:10" x14ac:dyDescent="0.35">
      <c r="A134" s="10">
        <v>133</v>
      </c>
      <c r="B134" s="12" t="s">
        <v>367</v>
      </c>
      <c r="C134" s="10">
        <v>218</v>
      </c>
      <c r="D134" s="15">
        <v>25</v>
      </c>
      <c r="E134" s="15">
        <v>26.5</v>
      </c>
      <c r="F134" s="15">
        <v>28</v>
      </c>
      <c r="G134" s="15">
        <v>25.6</v>
      </c>
      <c r="H134" s="15">
        <v>14.8</v>
      </c>
      <c r="I134" s="10" t="s">
        <v>45</v>
      </c>
      <c r="J134" s="9"/>
    </row>
    <row r="135" spans="1:10" x14ac:dyDescent="0.35">
      <c r="A135" s="10">
        <v>134</v>
      </c>
      <c r="B135" s="12" t="s">
        <v>367</v>
      </c>
      <c r="C135" s="10">
        <v>300</v>
      </c>
      <c r="D135" s="15">
        <v>25.2</v>
      </c>
      <c r="E135" s="15">
        <v>27.3</v>
      </c>
      <c r="F135" s="15">
        <v>28.7</v>
      </c>
      <c r="G135" s="15">
        <v>29</v>
      </c>
      <c r="H135" s="15">
        <v>17.899999999999999</v>
      </c>
      <c r="I135" s="10">
        <v>0</v>
      </c>
      <c r="J135" s="9"/>
    </row>
    <row r="136" spans="1:10" x14ac:dyDescent="0.35">
      <c r="A136" s="10">
        <v>135</v>
      </c>
      <c r="B136" s="12" t="s">
        <v>367</v>
      </c>
      <c r="C136" s="10">
        <v>260</v>
      </c>
      <c r="D136" s="15">
        <v>25.4</v>
      </c>
      <c r="E136" s="15">
        <v>27.5</v>
      </c>
      <c r="F136" s="15">
        <v>28.9</v>
      </c>
      <c r="G136" s="15">
        <v>24.8</v>
      </c>
      <c r="H136" s="15">
        <v>15</v>
      </c>
      <c r="I136" s="10">
        <v>0</v>
      </c>
      <c r="J136" s="9"/>
    </row>
    <row r="137" spans="1:10" x14ac:dyDescent="0.35">
      <c r="A137" s="10">
        <v>136</v>
      </c>
      <c r="B137" s="12" t="s">
        <v>367</v>
      </c>
      <c r="C137" s="10">
        <v>265</v>
      </c>
      <c r="D137" s="15">
        <v>25.4</v>
      </c>
      <c r="E137" s="15">
        <v>27.5</v>
      </c>
      <c r="F137" s="15">
        <v>28.9</v>
      </c>
      <c r="G137" s="15">
        <v>24.4</v>
      </c>
      <c r="H137" s="15">
        <v>15</v>
      </c>
      <c r="I137" s="10" t="s">
        <v>45</v>
      </c>
      <c r="J137" s="9"/>
    </row>
    <row r="138" spans="1:10" x14ac:dyDescent="0.35">
      <c r="A138" s="10">
        <v>137</v>
      </c>
      <c r="B138" s="12" t="s">
        <v>367</v>
      </c>
      <c r="C138" s="10">
        <v>250</v>
      </c>
      <c r="D138" s="15">
        <v>25.4</v>
      </c>
      <c r="E138" s="15">
        <v>27.5</v>
      </c>
      <c r="F138" s="15">
        <v>28.9</v>
      </c>
      <c r="G138" s="15">
        <v>25.2</v>
      </c>
      <c r="H138" s="15">
        <v>15.8</v>
      </c>
      <c r="I138" s="10">
        <v>0</v>
      </c>
      <c r="J138" s="9"/>
    </row>
    <row r="139" spans="1:10" x14ac:dyDescent="0.35">
      <c r="A139" s="10">
        <v>138</v>
      </c>
      <c r="B139" s="12" t="s">
        <v>367</v>
      </c>
      <c r="C139" s="10">
        <v>250</v>
      </c>
      <c r="D139" s="15">
        <v>25.9</v>
      </c>
      <c r="E139" s="15">
        <v>28</v>
      </c>
      <c r="F139" s="15">
        <v>29.4</v>
      </c>
      <c r="G139" s="15">
        <v>26.6</v>
      </c>
      <c r="H139" s="15">
        <v>14.3</v>
      </c>
      <c r="I139" s="10" t="s">
        <v>45</v>
      </c>
      <c r="J139" s="9"/>
    </row>
    <row r="140" spans="1:10" x14ac:dyDescent="0.35">
      <c r="A140" s="10">
        <v>139</v>
      </c>
      <c r="B140" s="12" t="s">
        <v>367</v>
      </c>
      <c r="C140" s="10">
        <v>300</v>
      </c>
      <c r="D140" s="15">
        <v>26.9</v>
      </c>
      <c r="E140" s="15">
        <v>28.7</v>
      </c>
      <c r="F140" s="15">
        <v>30.1</v>
      </c>
      <c r="G140" s="15">
        <v>25.2</v>
      </c>
      <c r="H140" s="15">
        <v>15.4</v>
      </c>
      <c r="I140" s="10">
        <v>0</v>
      </c>
      <c r="J140" s="9"/>
    </row>
    <row r="141" spans="1:10" x14ac:dyDescent="0.35">
      <c r="A141" s="10">
        <v>140</v>
      </c>
      <c r="B141" s="12" t="s">
        <v>367</v>
      </c>
      <c r="C141" s="10">
        <v>320</v>
      </c>
      <c r="D141" s="15">
        <v>27.8</v>
      </c>
      <c r="E141" s="15">
        <v>30</v>
      </c>
      <c r="F141" s="15">
        <v>31.6</v>
      </c>
      <c r="G141" s="15">
        <v>24.1</v>
      </c>
      <c r="H141" s="15">
        <v>15.1</v>
      </c>
      <c r="I141" s="10">
        <v>0</v>
      </c>
      <c r="J141" s="9"/>
    </row>
    <row r="142" spans="1:10" x14ac:dyDescent="0.35">
      <c r="A142" s="10">
        <v>141</v>
      </c>
      <c r="B142" s="12" t="s">
        <v>367</v>
      </c>
      <c r="C142" s="10">
        <v>514</v>
      </c>
      <c r="D142" s="15">
        <v>30.5</v>
      </c>
      <c r="E142" s="15">
        <v>32.799999999999997</v>
      </c>
      <c r="F142" s="15">
        <v>34</v>
      </c>
      <c r="G142" s="15">
        <v>29.5</v>
      </c>
      <c r="H142" s="15">
        <v>17.7</v>
      </c>
      <c r="I142" s="10" t="s">
        <v>45</v>
      </c>
      <c r="J142" s="9"/>
    </row>
    <row r="143" spans="1:10" x14ac:dyDescent="0.35">
      <c r="A143" s="10">
        <v>142</v>
      </c>
      <c r="B143" s="12" t="s">
        <v>367</v>
      </c>
      <c r="C143" s="10">
        <v>556</v>
      </c>
      <c r="D143" s="15">
        <v>32</v>
      </c>
      <c r="E143" s="15">
        <v>34.5</v>
      </c>
      <c r="F143" s="15">
        <v>36.5</v>
      </c>
      <c r="G143" s="15">
        <v>28.1</v>
      </c>
      <c r="H143" s="15">
        <v>17.5</v>
      </c>
      <c r="I143" s="10" t="s">
        <v>45</v>
      </c>
      <c r="J143" s="9"/>
    </row>
    <row r="144" spans="1:10" x14ac:dyDescent="0.35">
      <c r="A144" s="10">
        <v>143</v>
      </c>
      <c r="B144" s="12" t="s">
        <v>367</v>
      </c>
      <c r="C144" s="10">
        <v>840</v>
      </c>
      <c r="D144" s="15">
        <v>32.5</v>
      </c>
      <c r="E144" s="15">
        <v>35</v>
      </c>
      <c r="F144" s="15">
        <v>37.299999999999997</v>
      </c>
      <c r="G144" s="15">
        <v>30.8</v>
      </c>
      <c r="H144" s="15">
        <v>20.9</v>
      </c>
      <c r="I144" s="10">
        <v>0</v>
      </c>
      <c r="J144" s="9"/>
    </row>
    <row r="145" spans="1:10" x14ac:dyDescent="0.35">
      <c r="A145" s="10">
        <v>144</v>
      </c>
      <c r="B145" s="12" t="s">
        <v>367</v>
      </c>
      <c r="C145" s="10">
        <v>685</v>
      </c>
      <c r="D145" s="15">
        <v>34</v>
      </c>
      <c r="E145" s="15">
        <v>36.5</v>
      </c>
      <c r="F145" s="15">
        <v>39</v>
      </c>
      <c r="G145" s="15">
        <v>27.9</v>
      </c>
      <c r="H145" s="15">
        <v>17.600000000000001</v>
      </c>
      <c r="I145" s="10">
        <v>0</v>
      </c>
      <c r="J145" s="9"/>
    </row>
    <row r="146" spans="1:10" x14ac:dyDescent="0.35">
      <c r="A146" s="10">
        <v>145</v>
      </c>
      <c r="B146" s="12" t="s">
        <v>367</v>
      </c>
      <c r="C146" s="10">
        <v>700</v>
      </c>
      <c r="D146" s="15">
        <v>34</v>
      </c>
      <c r="E146" s="15">
        <v>36</v>
      </c>
      <c r="F146" s="15">
        <v>38.299999999999997</v>
      </c>
      <c r="G146" s="15">
        <v>27.7</v>
      </c>
      <c r="H146" s="15">
        <v>17.600000000000001</v>
      </c>
      <c r="I146" s="10">
        <v>0</v>
      </c>
      <c r="J146" s="9"/>
    </row>
    <row r="147" spans="1:10" x14ac:dyDescent="0.35">
      <c r="A147" s="10">
        <v>146</v>
      </c>
      <c r="B147" s="12" t="s">
        <v>367</v>
      </c>
      <c r="C147" s="10">
        <v>700</v>
      </c>
      <c r="D147" s="15">
        <v>34.5</v>
      </c>
      <c r="E147" s="15">
        <v>37</v>
      </c>
      <c r="F147" s="15">
        <v>39.4</v>
      </c>
      <c r="G147" s="15">
        <v>27.5</v>
      </c>
      <c r="H147" s="15">
        <v>15.9</v>
      </c>
      <c r="I147" s="10">
        <v>0</v>
      </c>
      <c r="J147" s="9"/>
    </row>
    <row r="148" spans="1:10" x14ac:dyDescent="0.35">
      <c r="A148" s="10">
        <v>147</v>
      </c>
      <c r="B148" s="12" t="s">
        <v>367</v>
      </c>
      <c r="C148" s="10">
        <v>690</v>
      </c>
      <c r="D148" s="15">
        <v>34.6</v>
      </c>
      <c r="E148" s="15">
        <v>37</v>
      </c>
      <c r="F148" s="15">
        <v>39.299999999999997</v>
      </c>
      <c r="G148" s="15">
        <v>26.9</v>
      </c>
      <c r="H148" s="15">
        <v>16.2</v>
      </c>
      <c r="I148" s="10">
        <v>0</v>
      </c>
      <c r="J148" s="9"/>
    </row>
    <row r="149" spans="1:10" x14ac:dyDescent="0.35">
      <c r="A149" s="10">
        <v>148</v>
      </c>
      <c r="B149" s="12" t="s">
        <v>367</v>
      </c>
      <c r="C149" s="10">
        <v>900</v>
      </c>
      <c r="D149" s="15">
        <v>36.5</v>
      </c>
      <c r="E149" s="15">
        <v>39</v>
      </c>
      <c r="F149" s="15">
        <v>41.4</v>
      </c>
      <c r="G149" s="15">
        <v>26.9</v>
      </c>
      <c r="H149" s="15">
        <v>18.100000000000001</v>
      </c>
      <c r="I149" s="10">
        <v>0</v>
      </c>
      <c r="J149" s="9"/>
    </row>
    <row r="150" spans="1:10" x14ac:dyDescent="0.35">
      <c r="A150" s="10">
        <v>149</v>
      </c>
      <c r="B150" s="12" t="s">
        <v>367</v>
      </c>
      <c r="C150" s="10">
        <v>650</v>
      </c>
      <c r="D150" s="15">
        <v>36.5</v>
      </c>
      <c r="E150" s="15">
        <v>39</v>
      </c>
      <c r="F150" s="15">
        <v>41.4</v>
      </c>
      <c r="G150" s="15">
        <v>26.9</v>
      </c>
      <c r="H150" s="15">
        <v>14.5</v>
      </c>
      <c r="I150" s="10" t="s">
        <v>45</v>
      </c>
      <c r="J150" s="9"/>
    </row>
    <row r="151" spans="1:10" x14ac:dyDescent="0.35">
      <c r="A151" s="10">
        <v>150</v>
      </c>
      <c r="B151" s="12" t="s">
        <v>367</v>
      </c>
      <c r="C151" s="10">
        <v>820</v>
      </c>
      <c r="D151" s="15">
        <v>36.6</v>
      </c>
      <c r="E151" s="15">
        <v>39</v>
      </c>
      <c r="F151" s="15">
        <v>41.3</v>
      </c>
      <c r="G151" s="15">
        <v>30.1</v>
      </c>
      <c r="H151" s="15">
        <v>17.8</v>
      </c>
      <c r="I151" s="10" t="s">
        <v>45</v>
      </c>
      <c r="J151" s="9"/>
    </row>
    <row r="152" spans="1:10" x14ac:dyDescent="0.35">
      <c r="A152" s="10">
        <v>151</v>
      </c>
      <c r="B152" s="12" t="s">
        <v>367</v>
      </c>
      <c r="C152" s="10">
        <v>850</v>
      </c>
      <c r="D152" s="15">
        <v>36.9</v>
      </c>
      <c r="E152" s="15">
        <v>40</v>
      </c>
      <c r="F152" s="15">
        <v>42.3</v>
      </c>
      <c r="G152" s="15">
        <v>28.2</v>
      </c>
      <c r="H152" s="15">
        <v>16.8</v>
      </c>
      <c r="I152" s="10">
        <v>0</v>
      </c>
      <c r="J152" s="9"/>
    </row>
    <row r="153" spans="1:10" x14ac:dyDescent="0.35">
      <c r="A153" s="10">
        <v>152</v>
      </c>
      <c r="B153" s="12" t="s">
        <v>367</v>
      </c>
      <c r="C153" s="10">
        <v>900</v>
      </c>
      <c r="D153" s="15">
        <v>37</v>
      </c>
      <c r="E153" s="15">
        <v>40</v>
      </c>
      <c r="F153" s="15">
        <v>42.5</v>
      </c>
      <c r="G153" s="15">
        <v>27.6</v>
      </c>
      <c r="H153" s="15">
        <v>17</v>
      </c>
      <c r="I153" s="10">
        <v>0</v>
      </c>
      <c r="J153" s="9"/>
    </row>
    <row r="154" spans="1:10" x14ac:dyDescent="0.35">
      <c r="A154" s="10">
        <v>153</v>
      </c>
      <c r="B154" s="12" t="s">
        <v>367</v>
      </c>
      <c r="C154" s="10">
        <v>1015</v>
      </c>
      <c r="D154" s="15">
        <v>37</v>
      </c>
      <c r="E154" s="15">
        <v>40</v>
      </c>
      <c r="F154" s="15">
        <v>42.4</v>
      </c>
      <c r="G154" s="15">
        <v>29.2</v>
      </c>
      <c r="H154" s="15">
        <v>17.600000000000001</v>
      </c>
      <c r="I154" s="10">
        <v>0</v>
      </c>
      <c r="J154" s="9"/>
    </row>
    <row r="155" spans="1:10" x14ac:dyDescent="0.35">
      <c r="A155" s="10">
        <v>154</v>
      </c>
      <c r="B155" s="12" t="s">
        <v>367</v>
      </c>
      <c r="C155" s="10">
        <v>820</v>
      </c>
      <c r="D155" s="15">
        <v>37.1</v>
      </c>
      <c r="E155" s="15">
        <v>40</v>
      </c>
      <c r="F155" s="15">
        <v>42.5</v>
      </c>
      <c r="G155" s="15">
        <v>26.2</v>
      </c>
      <c r="H155" s="15">
        <v>15.6</v>
      </c>
      <c r="I155" s="10">
        <v>0</v>
      </c>
      <c r="J155" s="9"/>
    </row>
    <row r="156" spans="1:10" x14ac:dyDescent="0.35">
      <c r="A156" s="10">
        <v>155</v>
      </c>
      <c r="B156" s="12" t="s">
        <v>367</v>
      </c>
      <c r="C156" s="10">
        <v>1100</v>
      </c>
      <c r="D156" s="15">
        <v>39</v>
      </c>
      <c r="E156" s="15">
        <v>42</v>
      </c>
      <c r="F156" s="15">
        <v>44.6</v>
      </c>
      <c r="G156" s="15">
        <v>28.7</v>
      </c>
      <c r="H156" s="15">
        <v>15.4</v>
      </c>
      <c r="I156" s="10">
        <v>0</v>
      </c>
      <c r="J156" s="9"/>
    </row>
    <row r="157" spans="1:10" x14ac:dyDescent="0.35">
      <c r="A157" s="10">
        <v>156</v>
      </c>
      <c r="B157" s="12" t="s">
        <v>367</v>
      </c>
      <c r="C157" s="10">
        <v>1000</v>
      </c>
      <c r="D157" s="15">
        <v>39.799999999999997</v>
      </c>
      <c r="E157" s="15">
        <v>43</v>
      </c>
      <c r="F157" s="15">
        <v>45.2</v>
      </c>
      <c r="G157" s="15">
        <v>26.4</v>
      </c>
      <c r="H157" s="15">
        <v>16.100000000000001</v>
      </c>
      <c r="I157" s="10">
        <v>0</v>
      </c>
      <c r="J157" s="9"/>
    </row>
    <row r="158" spans="1:10" x14ac:dyDescent="0.35">
      <c r="A158" s="10">
        <v>157</v>
      </c>
      <c r="B158" s="12" t="s">
        <v>367</v>
      </c>
      <c r="C158" s="10">
        <v>1100</v>
      </c>
      <c r="D158" s="15">
        <v>40.1</v>
      </c>
      <c r="E158" s="15">
        <v>43</v>
      </c>
      <c r="F158" s="15">
        <v>45.5</v>
      </c>
      <c r="G158" s="15">
        <v>27.5</v>
      </c>
      <c r="H158" s="15">
        <v>16.3</v>
      </c>
      <c r="I158" s="10">
        <v>0</v>
      </c>
      <c r="J158" s="9"/>
    </row>
    <row r="159" spans="1:10" x14ac:dyDescent="0.35">
      <c r="A159" s="10">
        <v>158</v>
      </c>
      <c r="B159" s="12" t="s">
        <v>367</v>
      </c>
      <c r="C159" s="10">
        <v>1000</v>
      </c>
      <c r="D159" s="15">
        <v>40.200000000000003</v>
      </c>
      <c r="E159" s="15">
        <v>43.5</v>
      </c>
      <c r="F159" s="15">
        <v>46</v>
      </c>
      <c r="G159" s="15">
        <v>27.4</v>
      </c>
      <c r="H159" s="15">
        <v>17.7</v>
      </c>
      <c r="I159" s="10">
        <v>1</v>
      </c>
      <c r="J159" s="9"/>
    </row>
    <row r="160" spans="1:10" x14ac:dyDescent="0.35">
      <c r="A160" s="10">
        <v>159</v>
      </c>
      <c r="B160" s="12" t="s">
        <v>367</v>
      </c>
      <c r="C160" s="10">
        <v>1000</v>
      </c>
      <c r="D160" s="15">
        <v>41.1</v>
      </c>
      <c r="E160" s="15">
        <v>44</v>
      </c>
      <c r="F160" s="15">
        <v>46.6</v>
      </c>
      <c r="G160" s="15">
        <v>26.8</v>
      </c>
      <c r="H160" s="15">
        <v>16.3</v>
      </c>
      <c r="I160" s="10">
        <v>0</v>
      </c>
      <c r="J160" s="9"/>
    </row>
    <row r="161" spans="1:10" x14ac:dyDescent="0.35">
      <c r="A161" s="10"/>
      <c r="B161" s="10"/>
      <c r="C161" s="10"/>
      <c r="D161" s="10"/>
      <c r="E161" s="10"/>
      <c r="F161" s="10"/>
      <c r="J161" s="9"/>
    </row>
    <row r="162" spans="1:10" x14ac:dyDescent="0.35">
      <c r="A162" s="10"/>
      <c r="B162" s="10"/>
      <c r="C162" s="10"/>
      <c r="D162" s="10"/>
      <c r="E162" s="10"/>
      <c r="F162" s="10"/>
      <c r="J162" s="9"/>
    </row>
    <row r="163" spans="1:10" x14ac:dyDescent="0.35">
      <c r="A163" s="10"/>
      <c r="B163" s="10"/>
      <c r="C163" s="10"/>
      <c r="D163" s="10"/>
      <c r="E163" s="10"/>
      <c r="F163" s="10"/>
      <c r="J163" s="9"/>
    </row>
    <row r="164" spans="1:10" x14ac:dyDescent="0.35">
      <c r="A164" s="10"/>
      <c r="B164" s="10"/>
      <c r="C164" s="10"/>
      <c r="D164" s="10"/>
      <c r="E164" s="10"/>
      <c r="F164" s="10"/>
      <c r="J164" s="9"/>
    </row>
    <row r="165" spans="1:10" x14ac:dyDescent="0.35">
      <c r="A165" s="10"/>
      <c r="B165" s="10"/>
      <c r="C165" s="10"/>
      <c r="D165" s="10"/>
      <c r="E165" s="10"/>
      <c r="F165" s="10"/>
      <c r="J165" s="9"/>
    </row>
    <row r="166" spans="1:10" x14ac:dyDescent="0.35">
      <c r="A166" s="10"/>
      <c r="B166" s="10"/>
      <c r="C166" s="10"/>
      <c r="D166" s="10"/>
      <c r="E166" s="10"/>
      <c r="F166" s="10"/>
      <c r="J166" s="9"/>
    </row>
    <row r="167" spans="1:10" x14ac:dyDescent="0.35">
      <c r="A167" s="10"/>
      <c r="B167" s="10"/>
      <c r="C167" s="10"/>
      <c r="D167" s="10"/>
      <c r="E167" s="10"/>
      <c r="F167" s="10"/>
      <c r="J167" s="9"/>
    </row>
    <row r="168" spans="1:10" x14ac:dyDescent="0.35">
      <c r="A168" s="10"/>
      <c r="B168" s="10"/>
      <c r="C168" s="10"/>
      <c r="D168" s="10"/>
      <c r="E168" s="10"/>
      <c r="F168" s="10"/>
      <c r="J168" s="9"/>
    </row>
    <row r="169" spans="1:10" x14ac:dyDescent="0.35">
      <c r="A169" s="10"/>
      <c r="B169" s="10"/>
      <c r="C169" s="10"/>
      <c r="D169" s="10"/>
      <c r="E169" s="10"/>
      <c r="F169" s="10"/>
      <c r="J169" s="9"/>
    </row>
    <row r="170" spans="1:10" x14ac:dyDescent="0.35">
      <c r="A170" s="10"/>
      <c r="B170" s="10"/>
      <c r="C170" s="10"/>
      <c r="D170" s="10"/>
      <c r="E170" s="10"/>
      <c r="F170" s="10"/>
      <c r="J170" s="9"/>
    </row>
    <row r="171" spans="1:10" x14ac:dyDescent="0.35">
      <c r="A171" s="10"/>
      <c r="B171" s="10"/>
      <c r="C171" s="10"/>
      <c r="D171" s="10"/>
      <c r="E171" s="10"/>
      <c r="F171" s="10"/>
      <c r="J171" s="9"/>
    </row>
    <row r="172" spans="1:10" x14ac:dyDescent="0.35">
      <c r="A172" s="10"/>
      <c r="B172" s="10"/>
      <c r="C172" s="10"/>
      <c r="D172" s="10"/>
      <c r="E172" s="10"/>
      <c r="F172" s="10"/>
      <c r="J172" s="9"/>
    </row>
    <row r="173" spans="1:10" x14ac:dyDescent="0.35">
      <c r="A173" s="10"/>
      <c r="B173" s="10"/>
      <c r="C173" s="10"/>
      <c r="D173" s="10"/>
      <c r="E173" s="10"/>
      <c r="F173" s="10"/>
      <c r="J173" s="9"/>
    </row>
    <row r="174" spans="1:10" x14ac:dyDescent="0.35">
      <c r="A174" s="10"/>
      <c r="B174" s="10"/>
      <c r="C174" s="10"/>
      <c r="D174" s="10"/>
      <c r="E174" s="10"/>
      <c r="F174" s="10"/>
      <c r="J174" s="9"/>
    </row>
    <row r="175" spans="1:10" x14ac:dyDescent="0.35">
      <c r="A175" s="10"/>
      <c r="B175" s="10"/>
      <c r="C175" s="10"/>
      <c r="D175" s="10"/>
      <c r="E175" s="10"/>
      <c r="F175" s="10"/>
      <c r="J175" s="9"/>
    </row>
    <row r="176" spans="1:10" x14ac:dyDescent="0.35">
      <c r="A176" s="10"/>
      <c r="B176" s="10"/>
      <c r="C176" s="10"/>
      <c r="D176" s="10"/>
      <c r="E176" s="10"/>
      <c r="F176" s="10"/>
      <c r="J176" s="9"/>
    </row>
    <row r="177" spans="1:10" x14ac:dyDescent="0.35">
      <c r="A177" s="10"/>
      <c r="B177" s="10"/>
      <c r="C177" s="10"/>
      <c r="D177" s="10"/>
      <c r="E177" s="10"/>
      <c r="F177" s="10"/>
      <c r="J177" s="9"/>
    </row>
    <row r="178" spans="1:10" x14ac:dyDescent="0.35">
      <c r="A178" s="10"/>
      <c r="B178" s="10"/>
      <c r="C178" s="10"/>
      <c r="D178" s="10"/>
      <c r="E178" s="10"/>
      <c r="F178" s="10"/>
      <c r="J178" s="9"/>
    </row>
    <row r="179" spans="1:10" x14ac:dyDescent="0.35">
      <c r="A179" s="10"/>
      <c r="B179" s="10"/>
      <c r="C179" s="10"/>
      <c r="D179" s="10"/>
      <c r="E179" s="10"/>
      <c r="F179" s="10"/>
      <c r="J179" s="9"/>
    </row>
    <row r="180" spans="1:10" x14ac:dyDescent="0.35">
      <c r="A180" s="10"/>
      <c r="B180" s="10"/>
      <c r="C180" s="10"/>
      <c r="D180" s="10"/>
      <c r="E180" s="10"/>
      <c r="F180" s="10"/>
      <c r="J180" s="9"/>
    </row>
    <row r="181" spans="1:10" x14ac:dyDescent="0.35">
      <c r="A181" s="10"/>
      <c r="B181" s="10"/>
      <c r="C181" s="10"/>
      <c r="D181" s="10"/>
      <c r="E181" s="10"/>
      <c r="F181" s="10"/>
      <c r="J181" s="9"/>
    </row>
    <row r="182" spans="1:10" x14ac:dyDescent="0.35">
      <c r="A182" s="10"/>
      <c r="B182" s="10"/>
      <c r="C182" s="10"/>
      <c r="D182" s="10"/>
      <c r="E182" s="10"/>
      <c r="F182" s="10"/>
      <c r="J182" s="9"/>
    </row>
    <row r="183" spans="1:10" x14ac:dyDescent="0.35">
      <c r="A183" s="10"/>
      <c r="B183" s="10"/>
      <c r="C183" s="10"/>
      <c r="D183" s="10"/>
      <c r="E183" s="10"/>
      <c r="F183" s="10"/>
      <c r="J183" s="9"/>
    </row>
    <row r="184" spans="1:10" x14ac:dyDescent="0.35">
      <c r="A184" s="10"/>
      <c r="B184" s="10"/>
      <c r="C184" s="10"/>
      <c r="D184" s="10"/>
      <c r="E184" s="10"/>
      <c r="F184" s="10"/>
      <c r="J184" s="9"/>
    </row>
    <row r="185" spans="1:10" x14ac:dyDescent="0.35">
      <c r="A185" s="10"/>
      <c r="B185" s="10"/>
      <c r="C185" s="10"/>
      <c r="D185" s="10"/>
      <c r="E185" s="10"/>
      <c r="F185" s="10"/>
      <c r="J185" s="9"/>
    </row>
    <row r="186" spans="1:10" x14ac:dyDescent="0.35">
      <c r="A186" s="10"/>
      <c r="B186" s="10"/>
      <c r="C186" s="10"/>
      <c r="D186" s="10"/>
      <c r="E186" s="10"/>
      <c r="F186" s="10"/>
      <c r="J186" s="9"/>
    </row>
    <row r="187" spans="1:10" x14ac:dyDescent="0.35">
      <c r="A187" s="10"/>
      <c r="B187" s="10"/>
      <c r="C187" s="10"/>
      <c r="D187" s="10"/>
      <c r="E187" s="10"/>
      <c r="F187" s="10"/>
      <c r="J187" s="9"/>
    </row>
    <row r="188" spans="1:10" x14ac:dyDescent="0.35">
      <c r="A188" s="10"/>
      <c r="B188" s="10"/>
      <c r="C188" s="10"/>
      <c r="D188" s="10"/>
      <c r="E188" s="10"/>
      <c r="F188" s="10"/>
      <c r="J188" s="9"/>
    </row>
    <row r="189" spans="1:10" x14ac:dyDescent="0.35">
      <c r="A189" s="10"/>
      <c r="B189" s="10"/>
      <c r="C189" s="10"/>
      <c r="D189" s="10"/>
      <c r="E189" s="10"/>
      <c r="F189" s="10"/>
      <c r="J189" s="9"/>
    </row>
    <row r="190" spans="1:10" x14ac:dyDescent="0.35">
      <c r="A190" s="10"/>
      <c r="B190" s="10"/>
      <c r="C190" s="10"/>
      <c r="D190" s="10"/>
      <c r="E190" s="10"/>
      <c r="F190" s="10"/>
      <c r="J190" s="9"/>
    </row>
    <row r="191" spans="1:10" x14ac:dyDescent="0.35">
      <c r="A191" s="10"/>
      <c r="B191" s="10"/>
      <c r="C191" s="10"/>
      <c r="D191" s="10"/>
      <c r="E191" s="10"/>
      <c r="F191" s="10"/>
      <c r="J191" s="9"/>
    </row>
    <row r="192" spans="1:10" x14ac:dyDescent="0.35">
      <c r="A192" s="10"/>
      <c r="B192" s="10"/>
      <c r="C192" s="10"/>
      <c r="D192" s="10"/>
      <c r="E192" s="10"/>
      <c r="F192" s="10"/>
      <c r="J192" s="9"/>
    </row>
    <row r="193" spans="1:10" x14ac:dyDescent="0.35">
      <c r="A193" s="10"/>
      <c r="B193" s="10"/>
      <c r="C193" s="10"/>
      <c r="D193" s="10"/>
      <c r="E193" s="10"/>
      <c r="F193" s="10"/>
      <c r="J193" s="9"/>
    </row>
    <row r="194" spans="1:10" x14ac:dyDescent="0.35">
      <c r="A194" s="10"/>
      <c r="B194" s="10"/>
      <c r="C194" s="10"/>
      <c r="D194" s="10"/>
      <c r="E194" s="10"/>
      <c r="F194" s="10"/>
      <c r="J194" s="9"/>
    </row>
    <row r="195" spans="1:10" x14ac:dyDescent="0.35">
      <c r="A195" s="10"/>
      <c r="B195" s="10"/>
      <c r="C195" s="10"/>
      <c r="D195" s="10"/>
      <c r="E195" s="10"/>
      <c r="F195" s="10"/>
      <c r="J195" s="9"/>
    </row>
    <row r="196" spans="1:10" x14ac:dyDescent="0.35">
      <c r="A196" s="10"/>
      <c r="B196" s="10"/>
      <c r="C196" s="10"/>
      <c r="D196" s="10"/>
      <c r="E196" s="10"/>
      <c r="F196" s="10"/>
      <c r="J196" s="9"/>
    </row>
    <row r="197" spans="1:10" x14ac:dyDescent="0.35">
      <c r="A197" s="10"/>
      <c r="B197" s="10"/>
      <c r="C197" s="10"/>
      <c r="D197" s="10"/>
      <c r="E197" s="10"/>
      <c r="F197" s="10"/>
      <c r="J197" s="9"/>
    </row>
    <row r="198" spans="1:10" x14ac:dyDescent="0.35">
      <c r="A198" s="10"/>
      <c r="B198" s="10"/>
      <c r="C198" s="10"/>
      <c r="D198" s="10"/>
      <c r="E198" s="10"/>
      <c r="F198" s="10"/>
      <c r="J198" s="9"/>
    </row>
    <row r="199" spans="1:10" x14ac:dyDescent="0.35">
      <c r="A199" s="10"/>
      <c r="B199" s="10"/>
      <c r="C199" s="10"/>
      <c r="D199" s="10"/>
      <c r="E199" s="10"/>
      <c r="F199" s="10"/>
      <c r="J199" s="9"/>
    </row>
    <row r="200" spans="1:10" x14ac:dyDescent="0.35">
      <c r="A200" s="10"/>
      <c r="B200" s="10"/>
      <c r="C200" s="10"/>
      <c r="D200" s="10"/>
      <c r="E200" s="10"/>
      <c r="F200" s="10"/>
      <c r="J200" s="9"/>
    </row>
    <row r="201" spans="1:10" x14ac:dyDescent="0.35">
      <c r="A201" s="10"/>
      <c r="B201" s="10"/>
      <c r="C201" s="10"/>
      <c r="D201" s="10"/>
      <c r="E201" s="10"/>
      <c r="F201" s="10"/>
      <c r="J201" s="9"/>
    </row>
  </sheetData>
  <mergeCells count="3">
    <mergeCell ref="K1:Q8"/>
    <mergeCell ref="K10:Q13"/>
    <mergeCell ref="K15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mtst0903.3</vt:lpstr>
      <vt:lpstr>distrib residui</vt:lpstr>
      <vt:lpstr>distrib stipendio</vt:lpstr>
      <vt:lpstr>mtst0903.3 take 2</vt:lpstr>
      <vt:lpstr>mtst0906.2</vt:lpstr>
      <vt:lpstr>mtst0904.3</vt:lpstr>
      <vt:lpstr>mtst1114.2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Teppic</dc:creator>
  <cp:lastModifiedBy>Vandertic</cp:lastModifiedBy>
  <dcterms:created xsi:type="dcterms:W3CDTF">2022-05-11T12:08:21Z</dcterms:created>
  <dcterms:modified xsi:type="dcterms:W3CDTF">2022-05-11T14:14:52Z</dcterms:modified>
</cp:coreProperties>
</file>