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/Documents/Semester/Projektwoche/"/>
    </mc:Choice>
  </mc:AlternateContent>
  <xr:revisionPtr revIDLastSave="0" documentId="13_ncr:1_{131A75D6-4E0F-ED4A-B702-8742995A2AB3}" xr6:coauthVersionLast="47" xr6:coauthVersionMax="47" xr10:uidLastSave="{00000000-0000-0000-0000-000000000000}"/>
  <bookViews>
    <workbookView xWindow="-51200" yWindow="500" windowWidth="51200" windowHeight="28300" activeTab="1" xr2:uid="{85FB7FA1-9A97-E347-AB44-20CFF18A4D46}"/>
  </bookViews>
  <sheets>
    <sheet name="Data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2" l="1"/>
  <c r="M36" i="2"/>
  <c r="M23" i="2"/>
  <c r="K24" i="2"/>
  <c r="M24" i="2" s="1"/>
  <c r="K25" i="2"/>
  <c r="K26" i="2"/>
  <c r="K27" i="2"/>
  <c r="M27" i="2" s="1"/>
  <c r="K28" i="2"/>
  <c r="M28" i="2" s="1"/>
  <c r="K29" i="2"/>
  <c r="M29" i="2" s="1"/>
  <c r="K30" i="2"/>
  <c r="K31" i="2"/>
  <c r="K32" i="2"/>
  <c r="K33" i="2"/>
  <c r="M33" i="2" s="1"/>
  <c r="K34" i="2"/>
  <c r="M34" i="2" s="1"/>
  <c r="K35" i="2"/>
  <c r="M35" i="2" s="1"/>
  <c r="K36" i="2"/>
  <c r="K23" i="2"/>
  <c r="B30" i="2"/>
  <c r="J34" i="2"/>
  <c r="J35" i="2"/>
  <c r="I24" i="2"/>
  <c r="I25" i="2"/>
  <c r="J25" i="2" s="1"/>
  <c r="I26" i="2"/>
  <c r="J26" i="2" s="1"/>
  <c r="I27" i="2"/>
  <c r="J27" i="2" s="1"/>
  <c r="I28" i="2"/>
  <c r="I29" i="2"/>
  <c r="J29" i="2" s="1"/>
  <c r="I30" i="2"/>
  <c r="I31" i="2"/>
  <c r="J31" i="2" s="1"/>
  <c r="I32" i="2"/>
  <c r="J32" i="2" s="1"/>
  <c r="I33" i="2"/>
  <c r="I34" i="2"/>
  <c r="I35" i="2"/>
  <c r="I36" i="2"/>
  <c r="I37" i="2"/>
  <c r="I23" i="2"/>
  <c r="J23" i="2" s="1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3" i="2"/>
  <c r="B24" i="2"/>
  <c r="J24" i="2" s="1"/>
  <c r="C24" i="2"/>
  <c r="D24" i="2"/>
  <c r="B25" i="2"/>
  <c r="M25" i="2" s="1"/>
  <c r="C25" i="2"/>
  <c r="B26" i="2"/>
  <c r="C26" i="2"/>
  <c r="B27" i="2"/>
  <c r="C27" i="2"/>
  <c r="D27" i="2"/>
  <c r="B28" i="2"/>
  <c r="J28" i="2" s="1"/>
  <c r="C28" i="2"/>
  <c r="D28" i="2"/>
  <c r="B29" i="2"/>
  <c r="C29" i="2"/>
  <c r="C30" i="2"/>
  <c r="D30" i="2"/>
  <c r="B31" i="2"/>
  <c r="M31" i="2" s="1"/>
  <c r="C31" i="2"/>
  <c r="D31" i="2"/>
  <c r="B32" i="2"/>
  <c r="M32" i="2" s="1"/>
  <c r="C32" i="2"/>
  <c r="D32" i="2"/>
  <c r="B33" i="2"/>
  <c r="J33" i="2" s="1"/>
  <c r="C33" i="2"/>
  <c r="D33" i="2"/>
  <c r="B34" i="2"/>
  <c r="C34" i="2"/>
  <c r="B35" i="2"/>
  <c r="C35" i="2"/>
  <c r="B36" i="2"/>
  <c r="J36" i="2" s="1"/>
  <c r="C36" i="2"/>
  <c r="D36" i="2"/>
  <c r="B37" i="2"/>
  <c r="J37" i="2" s="1"/>
  <c r="C37" i="2"/>
  <c r="B23" i="2"/>
  <c r="C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3" i="2"/>
  <c r="D16" i="2"/>
  <c r="D37" i="2" s="1"/>
  <c r="D15" i="2"/>
  <c r="D14" i="2"/>
  <c r="D35" i="2" s="1"/>
  <c r="D13" i="2"/>
  <c r="D34" i="2" s="1"/>
  <c r="D12" i="2"/>
  <c r="D11" i="2"/>
  <c r="D10" i="2"/>
  <c r="D8" i="2"/>
  <c r="D29" i="2" s="1"/>
  <c r="D7" i="2"/>
  <c r="D6" i="2"/>
  <c r="D5" i="2"/>
  <c r="D26" i="2" s="1"/>
  <c r="D4" i="2"/>
  <c r="D25" i="2" s="1"/>
  <c r="D3" i="2"/>
  <c r="D2" i="2"/>
  <c r="D23" i="2" s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4" i="1"/>
  <c r="J30" i="2" l="1"/>
  <c r="M30" i="2"/>
</calcChain>
</file>

<file path=xl/sharedStrings.xml><?xml version="1.0" encoding="utf-8"?>
<sst xmlns="http://schemas.openxmlformats.org/spreadsheetml/2006/main" count="41" uniqueCount="16">
  <si>
    <t>Sleep_Start</t>
  </si>
  <si>
    <t>Sleep_End</t>
  </si>
  <si>
    <t>Sleep_Duration</t>
  </si>
  <si>
    <t>Sleep_Quality</t>
  </si>
  <si>
    <t>Dinner_End</t>
  </si>
  <si>
    <t>Date</t>
  </si>
  <si>
    <t>Sleep_Delay</t>
  </si>
  <si>
    <t>Steps</t>
  </si>
  <si>
    <t>Bed_Duration</t>
  </si>
  <si>
    <t>Last_Glucose_Rush</t>
  </si>
  <si>
    <t>Last_Glucose_Rush_Level</t>
  </si>
  <si>
    <t>Dinner_End-Sleep_Start</t>
  </si>
  <si>
    <t>LastRush_SleepStart</t>
  </si>
  <si>
    <t>AvgStress_1hSleep</t>
  </si>
  <si>
    <t>BodyBut_1hSleep</t>
  </si>
  <si>
    <t>MaxStress_1hSleep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</si>
</sst>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9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and Sleep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Analysis!$H$22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Analysis!$F$23:$F$37</c:f>
              <c:numCache>
                <c:formatCode>0%</c:formatCode>
                <c:ptCount val="15"/>
                <c:pt idx="0">
                  <c:v>0.89</c:v>
                </c:pt>
                <c:pt idx="1">
                  <c:v>0.61</c:v>
                </c:pt>
                <c:pt idx="2">
                  <c:v>0.74</c:v>
                </c:pt>
                <c:pt idx="3">
                  <c:v>0.55000000000000004</c:v>
                </c:pt>
                <c:pt idx="4">
                  <c:v>0.77</c:v>
                </c:pt>
                <c:pt idx="5">
                  <c:v>0.66</c:v>
                </c:pt>
                <c:pt idx="6">
                  <c:v>0.77</c:v>
                </c:pt>
                <c:pt idx="7">
                  <c:v>0.75</c:v>
                </c:pt>
                <c:pt idx="8">
                  <c:v>0.79</c:v>
                </c:pt>
                <c:pt idx="9">
                  <c:v>0.62</c:v>
                </c:pt>
                <c:pt idx="10">
                  <c:v>0.64</c:v>
                </c:pt>
                <c:pt idx="11">
                  <c:v>0.51</c:v>
                </c:pt>
                <c:pt idx="12">
                  <c:v>0.66</c:v>
                </c:pt>
                <c:pt idx="13">
                  <c:v>0.6</c:v>
                </c:pt>
                <c:pt idx="14">
                  <c:v>0.65</c:v>
                </c:pt>
              </c:numCache>
            </c:numRef>
          </c:xVal>
          <c:yVal>
            <c:numRef>
              <c:f>Analysis!$H$23:$H$37</c:f>
              <c:numCache>
                <c:formatCode>0</c:formatCode>
                <c:ptCount val="15"/>
                <c:pt idx="0">
                  <c:v>2546</c:v>
                </c:pt>
                <c:pt idx="1">
                  <c:v>12526</c:v>
                </c:pt>
                <c:pt idx="2">
                  <c:v>4782</c:v>
                </c:pt>
                <c:pt idx="3">
                  <c:v>5151</c:v>
                </c:pt>
                <c:pt idx="4">
                  <c:v>2190</c:v>
                </c:pt>
                <c:pt idx="5">
                  <c:v>1166</c:v>
                </c:pt>
                <c:pt idx="6">
                  <c:v>1165</c:v>
                </c:pt>
                <c:pt idx="7">
                  <c:v>1457</c:v>
                </c:pt>
                <c:pt idx="8">
                  <c:v>1456</c:v>
                </c:pt>
                <c:pt idx="9">
                  <c:v>1347</c:v>
                </c:pt>
                <c:pt idx="10">
                  <c:v>1084</c:v>
                </c:pt>
                <c:pt idx="11">
                  <c:v>1897</c:v>
                </c:pt>
                <c:pt idx="12">
                  <c:v>4188</c:v>
                </c:pt>
                <c:pt idx="13">
                  <c:v>438</c:v>
                </c:pt>
                <c:pt idx="14">
                  <c:v>1159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A1-EA41-B0EE-3E7D9042D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256"/>
        <c:axId val="661952528"/>
      </c:scatterChart>
      <c:valAx>
        <c:axId val="6619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2528"/>
        <c:crosses val="autoZero"/>
        <c:crossBetween val="midCat"/>
      </c:valAx>
      <c:valAx>
        <c:axId val="661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Duration [min] and Time</a:t>
            </a:r>
            <a:r>
              <a:rPr lang="en-US" baseline="0"/>
              <a:t> betw. LastRush &amp; Sleep Start [m]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Analysis!$M$22</c:f>
              <c:strCache>
                <c:ptCount val="1"/>
                <c:pt idx="0">
                  <c:v>LastRush_SleepStart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Analysis!$E$23:$E$37</c:f>
              <c:numCache>
                <c:formatCode>0</c:formatCode>
                <c:ptCount val="15"/>
                <c:pt idx="0">
                  <c:v>446</c:v>
                </c:pt>
                <c:pt idx="1">
                  <c:v>319</c:v>
                </c:pt>
                <c:pt idx="2">
                  <c:v>385</c:v>
                </c:pt>
                <c:pt idx="3">
                  <c:v>241.99999999999997</c:v>
                </c:pt>
                <c:pt idx="4">
                  <c:v>355</c:v>
                </c:pt>
                <c:pt idx="5">
                  <c:v>353</c:v>
                </c:pt>
                <c:pt idx="6">
                  <c:v>341</c:v>
                </c:pt>
                <c:pt idx="7">
                  <c:v>361</c:v>
                </c:pt>
                <c:pt idx="8">
                  <c:v>386</c:v>
                </c:pt>
                <c:pt idx="9">
                  <c:v>348</c:v>
                </c:pt>
                <c:pt idx="10">
                  <c:v>331</c:v>
                </c:pt>
                <c:pt idx="11">
                  <c:v>306</c:v>
                </c:pt>
                <c:pt idx="12">
                  <c:v>298</c:v>
                </c:pt>
                <c:pt idx="13">
                  <c:v>339.00000000000006</c:v>
                </c:pt>
                <c:pt idx="14">
                  <c:v>299</c:v>
                </c:pt>
              </c:numCache>
            </c:numRef>
          </c:xVal>
          <c:yVal>
            <c:numRef>
              <c:f>Analysis!$M$23:$M$37</c:f>
              <c:numCache>
                <c:formatCode>0</c:formatCode>
                <c:ptCount val="15"/>
                <c:pt idx="0">
                  <c:v>242</c:v>
                </c:pt>
                <c:pt idx="1">
                  <c:v>378</c:v>
                </c:pt>
                <c:pt idx="2">
                  <c:v>3</c:v>
                </c:pt>
                <c:pt idx="3">
                  <c:v>253</c:v>
                </c:pt>
                <c:pt idx="4">
                  <c:v>317</c:v>
                </c:pt>
                <c:pt idx="5">
                  <c:v>143</c:v>
                </c:pt>
                <c:pt idx="6">
                  <c:v>122</c:v>
                </c:pt>
                <c:pt idx="7">
                  <c:v>249</c:v>
                </c:pt>
                <c:pt idx="8">
                  <c:v>-83</c:v>
                </c:pt>
                <c:pt idx="9">
                  <c:v>158</c:v>
                </c:pt>
                <c:pt idx="10">
                  <c:v>367</c:v>
                </c:pt>
                <c:pt idx="11">
                  <c:v>198</c:v>
                </c:pt>
                <c:pt idx="12">
                  <c:v>110</c:v>
                </c:pt>
                <c:pt idx="13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6-A24A-89E9-08071BBFF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256"/>
        <c:axId val="661952528"/>
      </c:scatterChart>
      <c:valAx>
        <c:axId val="6619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2528"/>
        <c:crosses val="autoZero"/>
        <c:crossBetween val="midCat"/>
      </c:valAx>
      <c:valAx>
        <c:axId val="661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and Last Glucose Rush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Analysis!$K$22</c:f>
              <c:strCache>
                <c:ptCount val="1"/>
                <c:pt idx="0">
                  <c:v>Last_Glucose_Rush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Analysis!$H$23:$H$36</c:f>
              <c:numCache>
                <c:formatCode>0</c:formatCode>
                <c:ptCount val="14"/>
                <c:pt idx="0">
                  <c:v>2546</c:v>
                </c:pt>
                <c:pt idx="1">
                  <c:v>12526</c:v>
                </c:pt>
                <c:pt idx="2">
                  <c:v>4782</c:v>
                </c:pt>
                <c:pt idx="3">
                  <c:v>5151</c:v>
                </c:pt>
                <c:pt idx="4">
                  <c:v>2190</c:v>
                </c:pt>
                <c:pt idx="5">
                  <c:v>1166</c:v>
                </c:pt>
                <c:pt idx="6">
                  <c:v>1165</c:v>
                </c:pt>
                <c:pt idx="7">
                  <c:v>1457</c:v>
                </c:pt>
                <c:pt idx="8">
                  <c:v>1456</c:v>
                </c:pt>
                <c:pt idx="9">
                  <c:v>1347</c:v>
                </c:pt>
                <c:pt idx="10">
                  <c:v>1084</c:v>
                </c:pt>
                <c:pt idx="11">
                  <c:v>1897</c:v>
                </c:pt>
                <c:pt idx="12">
                  <c:v>4188</c:v>
                </c:pt>
                <c:pt idx="13">
                  <c:v>438</c:v>
                </c:pt>
              </c:numCache>
            </c:numRef>
          </c:xVal>
          <c:yVal>
            <c:numRef>
              <c:f>Analysis!$K$23:$K$36</c:f>
              <c:numCache>
                <c:formatCode>0</c:formatCode>
                <c:ptCount val="14"/>
                <c:pt idx="0">
                  <c:v>1200</c:v>
                </c:pt>
                <c:pt idx="1">
                  <c:v>1200</c:v>
                </c:pt>
                <c:pt idx="2">
                  <c:v>15</c:v>
                </c:pt>
                <c:pt idx="3">
                  <c:v>1200</c:v>
                </c:pt>
                <c:pt idx="4">
                  <c:v>1140</c:v>
                </c:pt>
                <c:pt idx="5">
                  <c:v>1305</c:v>
                </c:pt>
                <c:pt idx="6">
                  <c:v>1380</c:v>
                </c:pt>
                <c:pt idx="7">
                  <c:v>1080</c:v>
                </c:pt>
                <c:pt idx="8">
                  <c:v>135</c:v>
                </c:pt>
                <c:pt idx="9">
                  <c:v>15</c:v>
                </c:pt>
                <c:pt idx="10">
                  <c:v>1185</c:v>
                </c:pt>
                <c:pt idx="11">
                  <c:v>1350</c:v>
                </c:pt>
                <c:pt idx="12">
                  <c:v>1425</c:v>
                </c:pt>
                <c:pt idx="13">
                  <c:v>1380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E0-034C-8640-C61716A18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256"/>
        <c:axId val="661952528"/>
      </c:scatterChart>
      <c:valAx>
        <c:axId val="6619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2528"/>
        <c:crosses val="autoZero"/>
        <c:crossBetween val="midCat"/>
      </c:valAx>
      <c:valAx>
        <c:axId val="661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Last Glucose</a:t>
                </a:r>
                <a:r>
                  <a:rPr lang="de-DE" baseline="0"/>
                  <a:t> Rush [m]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and Time</a:t>
            </a:r>
            <a:r>
              <a:rPr lang="en-US" baseline="0"/>
              <a:t> beween LastRush &amp; Sleep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Analysis!$M$22</c:f>
              <c:strCache>
                <c:ptCount val="1"/>
                <c:pt idx="0">
                  <c:v>LastRush_SleepStart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Analysis!$H$23:$H$36</c:f>
              <c:numCache>
                <c:formatCode>0</c:formatCode>
                <c:ptCount val="14"/>
                <c:pt idx="0">
                  <c:v>2546</c:v>
                </c:pt>
                <c:pt idx="1">
                  <c:v>12526</c:v>
                </c:pt>
                <c:pt idx="2">
                  <c:v>4782</c:v>
                </c:pt>
                <c:pt idx="3">
                  <c:v>5151</c:v>
                </c:pt>
                <c:pt idx="4">
                  <c:v>2190</c:v>
                </c:pt>
                <c:pt idx="5">
                  <c:v>1166</c:v>
                </c:pt>
                <c:pt idx="6">
                  <c:v>1165</c:v>
                </c:pt>
                <c:pt idx="7">
                  <c:v>1457</c:v>
                </c:pt>
                <c:pt idx="8">
                  <c:v>1456</c:v>
                </c:pt>
                <c:pt idx="9">
                  <c:v>1347</c:v>
                </c:pt>
                <c:pt idx="10">
                  <c:v>1084</c:v>
                </c:pt>
                <c:pt idx="11">
                  <c:v>1897</c:v>
                </c:pt>
                <c:pt idx="12">
                  <c:v>4188</c:v>
                </c:pt>
                <c:pt idx="13">
                  <c:v>438</c:v>
                </c:pt>
              </c:numCache>
            </c:numRef>
          </c:xVal>
          <c:yVal>
            <c:numRef>
              <c:f>Analysis!$M$23:$M$36</c:f>
              <c:numCache>
                <c:formatCode>0</c:formatCode>
                <c:ptCount val="14"/>
                <c:pt idx="0">
                  <c:v>242</c:v>
                </c:pt>
                <c:pt idx="1">
                  <c:v>378</c:v>
                </c:pt>
                <c:pt idx="2">
                  <c:v>3</c:v>
                </c:pt>
                <c:pt idx="3">
                  <c:v>253</c:v>
                </c:pt>
                <c:pt idx="4">
                  <c:v>317</c:v>
                </c:pt>
                <c:pt idx="5">
                  <c:v>143</c:v>
                </c:pt>
                <c:pt idx="6">
                  <c:v>122</c:v>
                </c:pt>
                <c:pt idx="7">
                  <c:v>249</c:v>
                </c:pt>
                <c:pt idx="8">
                  <c:v>-83</c:v>
                </c:pt>
                <c:pt idx="9">
                  <c:v>158</c:v>
                </c:pt>
                <c:pt idx="10">
                  <c:v>367</c:v>
                </c:pt>
                <c:pt idx="11">
                  <c:v>198</c:v>
                </c:pt>
                <c:pt idx="12">
                  <c:v>110</c:v>
                </c:pt>
                <c:pt idx="13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5-BC49-B1AE-57B0B77D3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256"/>
        <c:axId val="661952528"/>
      </c:scatterChart>
      <c:valAx>
        <c:axId val="6619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2528"/>
        <c:crosses val="autoZero"/>
        <c:crossBetween val="midCat"/>
      </c:valAx>
      <c:valAx>
        <c:axId val="661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Last Glucose Rush and Sleep Diff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Quality and Avg Stress 1h before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Analysis!$N$22</c:f>
              <c:strCache>
                <c:ptCount val="1"/>
                <c:pt idx="0">
                  <c:v>AvgStress_1hSleep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Analysis!$F$23:$F$37</c:f>
              <c:numCache>
                <c:formatCode>0%</c:formatCode>
                <c:ptCount val="15"/>
                <c:pt idx="0">
                  <c:v>0.89</c:v>
                </c:pt>
                <c:pt idx="1">
                  <c:v>0.61</c:v>
                </c:pt>
                <c:pt idx="2">
                  <c:v>0.74</c:v>
                </c:pt>
                <c:pt idx="3">
                  <c:v>0.55000000000000004</c:v>
                </c:pt>
                <c:pt idx="4">
                  <c:v>0.77</c:v>
                </c:pt>
                <c:pt idx="5">
                  <c:v>0.66</c:v>
                </c:pt>
                <c:pt idx="6">
                  <c:v>0.77</c:v>
                </c:pt>
                <c:pt idx="7">
                  <c:v>0.75</c:v>
                </c:pt>
                <c:pt idx="8">
                  <c:v>0.79</c:v>
                </c:pt>
                <c:pt idx="9">
                  <c:v>0.62</c:v>
                </c:pt>
                <c:pt idx="10">
                  <c:v>0.64</c:v>
                </c:pt>
                <c:pt idx="11">
                  <c:v>0.51</c:v>
                </c:pt>
                <c:pt idx="12">
                  <c:v>0.66</c:v>
                </c:pt>
                <c:pt idx="13">
                  <c:v>0.6</c:v>
                </c:pt>
                <c:pt idx="14">
                  <c:v>0.65</c:v>
                </c:pt>
              </c:numCache>
            </c:numRef>
          </c:xVal>
          <c:yVal>
            <c:numRef>
              <c:f>Analysis!$N$23:$N$37</c:f>
              <c:numCache>
                <c:formatCode>0.00</c:formatCode>
                <c:ptCount val="15"/>
                <c:pt idx="5">
                  <c:v>6.3</c:v>
                </c:pt>
                <c:pt idx="6">
                  <c:v>18</c:v>
                </c:pt>
                <c:pt idx="7">
                  <c:v>53</c:v>
                </c:pt>
                <c:pt idx="8">
                  <c:v>18</c:v>
                </c:pt>
                <c:pt idx="9">
                  <c:v>15</c:v>
                </c:pt>
                <c:pt idx="10">
                  <c:v>43</c:v>
                </c:pt>
                <c:pt idx="11">
                  <c:v>15</c:v>
                </c:pt>
                <c:pt idx="1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2-C24A-8E3D-161644E55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256"/>
        <c:axId val="661952528"/>
      </c:scatterChart>
      <c:valAx>
        <c:axId val="6619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2528"/>
        <c:crosses val="autoZero"/>
        <c:crossBetween val="midCat"/>
      </c:valAx>
      <c:valAx>
        <c:axId val="661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Quality and Max Stress 1h before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Analysis!$O$22</c:f>
              <c:strCache>
                <c:ptCount val="1"/>
                <c:pt idx="0">
                  <c:v>MaxStress_1hSleep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Analysis!$F$23:$F$37</c:f>
              <c:numCache>
                <c:formatCode>0%</c:formatCode>
                <c:ptCount val="15"/>
                <c:pt idx="0">
                  <c:v>0.89</c:v>
                </c:pt>
                <c:pt idx="1">
                  <c:v>0.61</c:v>
                </c:pt>
                <c:pt idx="2">
                  <c:v>0.74</c:v>
                </c:pt>
                <c:pt idx="3">
                  <c:v>0.55000000000000004</c:v>
                </c:pt>
                <c:pt idx="4">
                  <c:v>0.77</c:v>
                </c:pt>
                <c:pt idx="5">
                  <c:v>0.66</c:v>
                </c:pt>
                <c:pt idx="6">
                  <c:v>0.77</c:v>
                </c:pt>
                <c:pt idx="7">
                  <c:v>0.75</c:v>
                </c:pt>
                <c:pt idx="8">
                  <c:v>0.79</c:v>
                </c:pt>
                <c:pt idx="9">
                  <c:v>0.62</c:v>
                </c:pt>
                <c:pt idx="10">
                  <c:v>0.64</c:v>
                </c:pt>
                <c:pt idx="11">
                  <c:v>0.51</c:v>
                </c:pt>
                <c:pt idx="12">
                  <c:v>0.66</c:v>
                </c:pt>
                <c:pt idx="13">
                  <c:v>0.6</c:v>
                </c:pt>
                <c:pt idx="14">
                  <c:v>0.65</c:v>
                </c:pt>
              </c:numCache>
            </c:numRef>
          </c:xVal>
          <c:yVal>
            <c:numRef>
              <c:f>Analysis!$O$23:$O$37</c:f>
              <c:numCache>
                <c:formatCode>0.00</c:formatCode>
                <c:ptCount val="15"/>
                <c:pt idx="5">
                  <c:v>33</c:v>
                </c:pt>
                <c:pt idx="6">
                  <c:v>66</c:v>
                </c:pt>
                <c:pt idx="7">
                  <c:v>73</c:v>
                </c:pt>
                <c:pt idx="8">
                  <c:v>22</c:v>
                </c:pt>
                <c:pt idx="9">
                  <c:v>42</c:v>
                </c:pt>
                <c:pt idx="10">
                  <c:v>98</c:v>
                </c:pt>
                <c:pt idx="11">
                  <c:v>42</c:v>
                </c:pt>
                <c:pt idx="12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E-B143-85ED-8E30093C0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256"/>
        <c:axId val="661952528"/>
      </c:scatterChart>
      <c:valAx>
        <c:axId val="6619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2528"/>
        <c:crosses val="autoZero"/>
        <c:crossBetween val="midCat"/>
      </c:valAx>
      <c:valAx>
        <c:axId val="661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Quality and Body</a:t>
            </a:r>
            <a:r>
              <a:rPr lang="en-US" baseline="0"/>
              <a:t> Battery</a:t>
            </a:r>
            <a:r>
              <a:rPr lang="en-US"/>
              <a:t> 1h before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Analysis!$P$22</c:f>
              <c:strCache>
                <c:ptCount val="1"/>
                <c:pt idx="0">
                  <c:v>BodyBut_1hSleep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Analysis!$F$23:$F$37</c:f>
              <c:numCache>
                <c:formatCode>0%</c:formatCode>
                <c:ptCount val="15"/>
                <c:pt idx="0">
                  <c:v>0.89</c:v>
                </c:pt>
                <c:pt idx="1">
                  <c:v>0.61</c:v>
                </c:pt>
                <c:pt idx="2">
                  <c:v>0.74</c:v>
                </c:pt>
                <c:pt idx="3">
                  <c:v>0.55000000000000004</c:v>
                </c:pt>
                <c:pt idx="4">
                  <c:v>0.77</c:v>
                </c:pt>
                <c:pt idx="5">
                  <c:v>0.66</c:v>
                </c:pt>
                <c:pt idx="6">
                  <c:v>0.77</c:v>
                </c:pt>
                <c:pt idx="7">
                  <c:v>0.75</c:v>
                </c:pt>
                <c:pt idx="8">
                  <c:v>0.79</c:v>
                </c:pt>
                <c:pt idx="9">
                  <c:v>0.62</c:v>
                </c:pt>
                <c:pt idx="10">
                  <c:v>0.64</c:v>
                </c:pt>
                <c:pt idx="11">
                  <c:v>0.51</c:v>
                </c:pt>
                <c:pt idx="12">
                  <c:v>0.66</c:v>
                </c:pt>
                <c:pt idx="13">
                  <c:v>0.6</c:v>
                </c:pt>
                <c:pt idx="14">
                  <c:v>0.65</c:v>
                </c:pt>
              </c:numCache>
            </c:numRef>
          </c:xVal>
          <c:yVal>
            <c:numRef>
              <c:f>Analysis!$P$23:$P$37</c:f>
              <c:numCache>
                <c:formatCode>0.00</c:formatCode>
                <c:ptCount val="15"/>
                <c:pt idx="5">
                  <c:v>24.8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22</c:v>
                </c:pt>
                <c:pt idx="10">
                  <c:v>17</c:v>
                </c:pt>
                <c:pt idx="11">
                  <c:v>23</c:v>
                </c:pt>
                <c:pt idx="12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8-E14D-A044-00F6C374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256"/>
        <c:axId val="661952528"/>
      </c:scatterChart>
      <c:valAx>
        <c:axId val="6619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2528"/>
        <c:crosses val="autoZero"/>
        <c:crossBetween val="midCat"/>
      </c:valAx>
      <c:valAx>
        <c:axId val="661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and Body Battery before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Analysis!$P$22</c:f>
              <c:strCache>
                <c:ptCount val="1"/>
                <c:pt idx="0">
                  <c:v>BodyBut_1hSleep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Analysis!$G$23:$G$37</c:f>
              <c:numCache>
                <c:formatCode>0</c:formatCode>
                <c:ptCount val="15"/>
                <c:pt idx="0">
                  <c:v>22</c:v>
                </c:pt>
                <c:pt idx="1">
                  <c:v>2</c:v>
                </c:pt>
                <c:pt idx="2">
                  <c:v>2</c:v>
                </c:pt>
                <c:pt idx="3">
                  <c:v>41</c:v>
                </c:pt>
                <c:pt idx="4">
                  <c:v>11</c:v>
                </c:pt>
                <c:pt idx="5">
                  <c:v>57</c:v>
                </c:pt>
                <c:pt idx="6">
                  <c:v>2</c:v>
                </c:pt>
                <c:pt idx="7">
                  <c:v>27</c:v>
                </c:pt>
                <c:pt idx="8">
                  <c:v>32</c:v>
                </c:pt>
                <c:pt idx="9">
                  <c:v>27</c:v>
                </c:pt>
                <c:pt idx="10">
                  <c:v>13.000000000000002</c:v>
                </c:pt>
                <c:pt idx="11">
                  <c:v>35</c:v>
                </c:pt>
                <c:pt idx="12">
                  <c:v>23.000000000000004</c:v>
                </c:pt>
                <c:pt idx="13">
                  <c:v>2</c:v>
                </c:pt>
                <c:pt idx="14">
                  <c:v>19</c:v>
                </c:pt>
              </c:numCache>
            </c:numRef>
          </c:xVal>
          <c:yVal>
            <c:numRef>
              <c:f>Analysis!$P$23:$P$37</c:f>
              <c:numCache>
                <c:formatCode>0.00</c:formatCode>
                <c:ptCount val="15"/>
                <c:pt idx="5">
                  <c:v>24.8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22</c:v>
                </c:pt>
                <c:pt idx="10">
                  <c:v>17</c:v>
                </c:pt>
                <c:pt idx="11">
                  <c:v>23</c:v>
                </c:pt>
                <c:pt idx="12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D-2349-909C-3F408CF2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256"/>
        <c:axId val="661952528"/>
      </c:scatterChart>
      <c:valAx>
        <c:axId val="6619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2528"/>
        <c:crosses val="autoZero"/>
        <c:crossBetween val="midCat"/>
      </c:valAx>
      <c:valAx>
        <c:axId val="661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Quality and Body Battery</a:t>
            </a:r>
            <a:r>
              <a:rPr lang="en-US" baseline="0"/>
              <a:t> </a:t>
            </a:r>
            <a:r>
              <a:rPr lang="en-US"/>
              <a:t>1h before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Analysis!$P$22</c:f>
              <c:strCache>
                <c:ptCount val="1"/>
                <c:pt idx="0">
                  <c:v>BodyBut_1hSleep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Analysis!$F$23:$F$37</c:f>
              <c:numCache>
                <c:formatCode>0%</c:formatCode>
                <c:ptCount val="15"/>
                <c:pt idx="0">
                  <c:v>0.89</c:v>
                </c:pt>
                <c:pt idx="1">
                  <c:v>0.61</c:v>
                </c:pt>
                <c:pt idx="2">
                  <c:v>0.74</c:v>
                </c:pt>
                <c:pt idx="3">
                  <c:v>0.55000000000000004</c:v>
                </c:pt>
                <c:pt idx="4">
                  <c:v>0.77</c:v>
                </c:pt>
                <c:pt idx="5">
                  <c:v>0.66</c:v>
                </c:pt>
                <c:pt idx="6">
                  <c:v>0.77</c:v>
                </c:pt>
                <c:pt idx="7">
                  <c:v>0.75</c:v>
                </c:pt>
                <c:pt idx="8">
                  <c:v>0.79</c:v>
                </c:pt>
                <c:pt idx="9">
                  <c:v>0.62</c:v>
                </c:pt>
                <c:pt idx="10">
                  <c:v>0.64</c:v>
                </c:pt>
                <c:pt idx="11">
                  <c:v>0.51</c:v>
                </c:pt>
                <c:pt idx="12">
                  <c:v>0.66</c:v>
                </c:pt>
                <c:pt idx="13">
                  <c:v>0.6</c:v>
                </c:pt>
                <c:pt idx="14">
                  <c:v>0.65</c:v>
                </c:pt>
              </c:numCache>
            </c:numRef>
          </c:xVal>
          <c:yVal>
            <c:numRef>
              <c:f>Analysis!$P$23:$P$37</c:f>
              <c:numCache>
                <c:formatCode>0.00</c:formatCode>
                <c:ptCount val="15"/>
                <c:pt idx="5">
                  <c:v>24.8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22</c:v>
                </c:pt>
                <c:pt idx="10">
                  <c:v>17</c:v>
                </c:pt>
                <c:pt idx="11">
                  <c:v>23</c:v>
                </c:pt>
                <c:pt idx="12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4-174B-8C38-EB0E05B7C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256"/>
        <c:axId val="661952528"/>
      </c:scatterChart>
      <c:valAx>
        <c:axId val="6619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2528"/>
        <c:crosses val="autoZero"/>
        <c:crossBetween val="midCat"/>
      </c:valAx>
      <c:valAx>
        <c:axId val="661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Duration [min] and Body Battery 1h before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Analysis!$P$22</c:f>
              <c:strCache>
                <c:ptCount val="1"/>
                <c:pt idx="0">
                  <c:v>BodyBut_1hSleep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Analysis!$E$23:$E$37</c:f>
              <c:numCache>
                <c:formatCode>0</c:formatCode>
                <c:ptCount val="15"/>
                <c:pt idx="0">
                  <c:v>446</c:v>
                </c:pt>
                <c:pt idx="1">
                  <c:v>319</c:v>
                </c:pt>
                <c:pt idx="2">
                  <c:v>385</c:v>
                </c:pt>
                <c:pt idx="3">
                  <c:v>241.99999999999997</c:v>
                </c:pt>
                <c:pt idx="4">
                  <c:v>355</c:v>
                </c:pt>
                <c:pt idx="5">
                  <c:v>353</c:v>
                </c:pt>
                <c:pt idx="6">
                  <c:v>341</c:v>
                </c:pt>
                <c:pt idx="7">
                  <c:v>361</c:v>
                </c:pt>
                <c:pt idx="8">
                  <c:v>386</c:v>
                </c:pt>
                <c:pt idx="9">
                  <c:v>348</c:v>
                </c:pt>
                <c:pt idx="10">
                  <c:v>331</c:v>
                </c:pt>
                <c:pt idx="11">
                  <c:v>306</c:v>
                </c:pt>
                <c:pt idx="12">
                  <c:v>298</c:v>
                </c:pt>
                <c:pt idx="13">
                  <c:v>339.00000000000006</c:v>
                </c:pt>
                <c:pt idx="14">
                  <c:v>299</c:v>
                </c:pt>
              </c:numCache>
            </c:numRef>
          </c:xVal>
          <c:yVal>
            <c:numRef>
              <c:f>Analysis!$P$23:$P$37</c:f>
              <c:numCache>
                <c:formatCode>0.00</c:formatCode>
                <c:ptCount val="15"/>
                <c:pt idx="5">
                  <c:v>24.8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22</c:v>
                </c:pt>
                <c:pt idx="10">
                  <c:v>17</c:v>
                </c:pt>
                <c:pt idx="11">
                  <c:v>23</c:v>
                </c:pt>
                <c:pt idx="12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C-3342-B3F0-99B89CB45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256"/>
        <c:axId val="661952528"/>
      </c:scatterChart>
      <c:valAx>
        <c:axId val="6619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2528"/>
        <c:crosses val="autoZero"/>
        <c:crossBetween val="midCat"/>
      </c:valAx>
      <c:valAx>
        <c:axId val="661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Duration [min] and Avg</a:t>
            </a:r>
            <a:r>
              <a:rPr lang="en-US" baseline="0"/>
              <a:t> Stress </a:t>
            </a:r>
            <a:r>
              <a:rPr lang="en-US"/>
              <a:t>1h before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Analysis!$N$22</c:f>
              <c:strCache>
                <c:ptCount val="1"/>
                <c:pt idx="0">
                  <c:v>AvgStress_1hSleep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Analysis!$E$23:$E$37</c:f>
              <c:numCache>
                <c:formatCode>0</c:formatCode>
                <c:ptCount val="15"/>
                <c:pt idx="0">
                  <c:v>446</c:v>
                </c:pt>
                <c:pt idx="1">
                  <c:v>319</c:v>
                </c:pt>
                <c:pt idx="2">
                  <c:v>385</c:v>
                </c:pt>
                <c:pt idx="3">
                  <c:v>241.99999999999997</c:v>
                </c:pt>
                <c:pt idx="4">
                  <c:v>355</c:v>
                </c:pt>
                <c:pt idx="5">
                  <c:v>353</c:v>
                </c:pt>
                <c:pt idx="6">
                  <c:v>341</c:v>
                </c:pt>
                <c:pt idx="7">
                  <c:v>361</c:v>
                </c:pt>
                <c:pt idx="8">
                  <c:v>386</c:v>
                </c:pt>
                <c:pt idx="9">
                  <c:v>348</c:v>
                </c:pt>
                <c:pt idx="10">
                  <c:v>331</c:v>
                </c:pt>
                <c:pt idx="11">
                  <c:v>306</c:v>
                </c:pt>
                <c:pt idx="12">
                  <c:v>298</c:v>
                </c:pt>
                <c:pt idx="13">
                  <c:v>339.00000000000006</c:v>
                </c:pt>
                <c:pt idx="14">
                  <c:v>299</c:v>
                </c:pt>
              </c:numCache>
            </c:numRef>
          </c:xVal>
          <c:yVal>
            <c:numRef>
              <c:f>Analysis!$N$23:$N$37</c:f>
              <c:numCache>
                <c:formatCode>0.00</c:formatCode>
                <c:ptCount val="15"/>
                <c:pt idx="5">
                  <c:v>6.3</c:v>
                </c:pt>
                <c:pt idx="6">
                  <c:v>18</c:v>
                </c:pt>
                <c:pt idx="7">
                  <c:v>53</c:v>
                </c:pt>
                <c:pt idx="8">
                  <c:v>18</c:v>
                </c:pt>
                <c:pt idx="9">
                  <c:v>15</c:v>
                </c:pt>
                <c:pt idx="10">
                  <c:v>43</c:v>
                </c:pt>
                <c:pt idx="11">
                  <c:v>15</c:v>
                </c:pt>
                <c:pt idx="1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C-0D4E-B5FC-F89E3A0AA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256"/>
        <c:axId val="661952528"/>
      </c:scatterChart>
      <c:valAx>
        <c:axId val="6619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2528"/>
        <c:crosses val="autoZero"/>
        <c:crossBetween val="midCat"/>
      </c:valAx>
      <c:valAx>
        <c:axId val="661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and Time [min] taken to Sleep</a:t>
            </a:r>
            <a:r>
              <a:rPr lang="en-US" baseline="0"/>
              <a:t> 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Analysis!$H$22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Analysis!$G$23:$G$37</c:f>
              <c:numCache>
                <c:formatCode>0</c:formatCode>
                <c:ptCount val="15"/>
                <c:pt idx="0">
                  <c:v>22</c:v>
                </c:pt>
                <c:pt idx="1">
                  <c:v>2</c:v>
                </c:pt>
                <c:pt idx="2">
                  <c:v>2</c:v>
                </c:pt>
                <c:pt idx="3">
                  <c:v>41</c:v>
                </c:pt>
                <c:pt idx="4">
                  <c:v>11</c:v>
                </c:pt>
                <c:pt idx="5">
                  <c:v>57</c:v>
                </c:pt>
                <c:pt idx="6">
                  <c:v>2</c:v>
                </c:pt>
                <c:pt idx="7">
                  <c:v>27</c:v>
                </c:pt>
                <c:pt idx="8">
                  <c:v>32</c:v>
                </c:pt>
                <c:pt idx="9">
                  <c:v>27</c:v>
                </c:pt>
                <c:pt idx="10">
                  <c:v>13.000000000000002</c:v>
                </c:pt>
                <c:pt idx="11">
                  <c:v>35</c:v>
                </c:pt>
                <c:pt idx="12">
                  <c:v>23.000000000000004</c:v>
                </c:pt>
                <c:pt idx="13">
                  <c:v>2</c:v>
                </c:pt>
                <c:pt idx="14">
                  <c:v>19</c:v>
                </c:pt>
              </c:numCache>
            </c:numRef>
          </c:xVal>
          <c:yVal>
            <c:numRef>
              <c:f>Analysis!$H$23:$H$37</c:f>
              <c:numCache>
                <c:formatCode>0</c:formatCode>
                <c:ptCount val="15"/>
                <c:pt idx="0">
                  <c:v>2546</c:v>
                </c:pt>
                <c:pt idx="1">
                  <c:v>12526</c:v>
                </c:pt>
                <c:pt idx="2">
                  <c:v>4782</c:v>
                </c:pt>
                <c:pt idx="3">
                  <c:v>5151</c:v>
                </c:pt>
                <c:pt idx="4">
                  <c:v>2190</c:v>
                </c:pt>
                <c:pt idx="5">
                  <c:v>1166</c:v>
                </c:pt>
                <c:pt idx="6">
                  <c:v>1165</c:v>
                </c:pt>
                <c:pt idx="7">
                  <c:v>1457</c:v>
                </c:pt>
                <c:pt idx="8">
                  <c:v>1456</c:v>
                </c:pt>
                <c:pt idx="9">
                  <c:v>1347</c:v>
                </c:pt>
                <c:pt idx="10">
                  <c:v>1084</c:v>
                </c:pt>
                <c:pt idx="11">
                  <c:v>1897</c:v>
                </c:pt>
                <c:pt idx="12">
                  <c:v>4188</c:v>
                </c:pt>
                <c:pt idx="13">
                  <c:v>438</c:v>
                </c:pt>
                <c:pt idx="14">
                  <c:v>1159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2-C34A-A084-3C36B07D2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256"/>
        <c:axId val="661952528"/>
      </c:scatterChart>
      <c:valAx>
        <c:axId val="6619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2528"/>
        <c:crosses val="autoZero"/>
        <c:crossBetween val="midCat"/>
      </c:valAx>
      <c:valAx>
        <c:axId val="661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Duration [min] and Sleep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Analysis!$F$22</c:f>
              <c:strCache>
                <c:ptCount val="1"/>
                <c:pt idx="0">
                  <c:v>Sleep_Quality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Analysis!$E$23:$E$37</c:f>
              <c:numCache>
                <c:formatCode>0</c:formatCode>
                <c:ptCount val="15"/>
                <c:pt idx="0">
                  <c:v>446</c:v>
                </c:pt>
                <c:pt idx="1">
                  <c:v>319</c:v>
                </c:pt>
                <c:pt idx="2">
                  <c:v>385</c:v>
                </c:pt>
                <c:pt idx="3">
                  <c:v>241.99999999999997</c:v>
                </c:pt>
                <c:pt idx="4">
                  <c:v>355</c:v>
                </c:pt>
                <c:pt idx="5">
                  <c:v>353</c:v>
                </c:pt>
                <c:pt idx="6">
                  <c:v>341</c:v>
                </c:pt>
                <c:pt idx="7">
                  <c:v>361</c:v>
                </c:pt>
                <c:pt idx="8">
                  <c:v>386</c:v>
                </c:pt>
                <c:pt idx="9">
                  <c:v>348</c:v>
                </c:pt>
                <c:pt idx="10">
                  <c:v>331</c:v>
                </c:pt>
                <c:pt idx="11">
                  <c:v>306</c:v>
                </c:pt>
                <c:pt idx="12">
                  <c:v>298</c:v>
                </c:pt>
                <c:pt idx="13">
                  <c:v>339.00000000000006</c:v>
                </c:pt>
                <c:pt idx="14">
                  <c:v>299</c:v>
                </c:pt>
              </c:numCache>
            </c:numRef>
          </c:xVal>
          <c:yVal>
            <c:numRef>
              <c:f>Analysis!$F$23:$F$37</c:f>
              <c:numCache>
                <c:formatCode>0%</c:formatCode>
                <c:ptCount val="15"/>
                <c:pt idx="0">
                  <c:v>0.89</c:v>
                </c:pt>
                <c:pt idx="1">
                  <c:v>0.61</c:v>
                </c:pt>
                <c:pt idx="2">
                  <c:v>0.74</c:v>
                </c:pt>
                <c:pt idx="3">
                  <c:v>0.55000000000000004</c:v>
                </c:pt>
                <c:pt idx="4">
                  <c:v>0.77</c:v>
                </c:pt>
                <c:pt idx="5">
                  <c:v>0.66</c:v>
                </c:pt>
                <c:pt idx="6">
                  <c:v>0.77</c:v>
                </c:pt>
                <c:pt idx="7">
                  <c:v>0.75</c:v>
                </c:pt>
                <c:pt idx="8">
                  <c:v>0.79</c:v>
                </c:pt>
                <c:pt idx="9">
                  <c:v>0.62</c:v>
                </c:pt>
                <c:pt idx="10">
                  <c:v>0.64</c:v>
                </c:pt>
                <c:pt idx="11">
                  <c:v>0.51</c:v>
                </c:pt>
                <c:pt idx="12">
                  <c:v>0.66</c:v>
                </c:pt>
                <c:pt idx="13">
                  <c:v>0.6</c:v>
                </c:pt>
                <c:pt idx="14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6-C642-82CB-F696E045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256"/>
        <c:axId val="661952528"/>
      </c:scatterChart>
      <c:valAx>
        <c:axId val="6619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2528"/>
        <c:crosses val="autoZero"/>
        <c:crossBetween val="midCat"/>
      </c:valAx>
      <c:valAx>
        <c:axId val="661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 Dinner before Sleep and Sleep Quality</a:t>
            </a:r>
          </a:p>
        </c:rich>
      </c:tx>
      <c:layout>
        <c:manualLayout>
          <c:xMode val="edge"/>
          <c:yMode val="edge"/>
          <c:x val="0.1226596675415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Analysis!$J$22</c:f>
              <c:strCache>
                <c:ptCount val="1"/>
                <c:pt idx="0">
                  <c:v>Dinner_End-Sleep_Start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Analysis!$F$23:$F$37</c:f>
              <c:numCache>
                <c:formatCode>0%</c:formatCode>
                <c:ptCount val="15"/>
                <c:pt idx="0">
                  <c:v>0.89</c:v>
                </c:pt>
                <c:pt idx="1">
                  <c:v>0.61</c:v>
                </c:pt>
                <c:pt idx="2">
                  <c:v>0.74</c:v>
                </c:pt>
                <c:pt idx="3">
                  <c:v>0.55000000000000004</c:v>
                </c:pt>
                <c:pt idx="4">
                  <c:v>0.77</c:v>
                </c:pt>
                <c:pt idx="5">
                  <c:v>0.66</c:v>
                </c:pt>
                <c:pt idx="6">
                  <c:v>0.77</c:v>
                </c:pt>
                <c:pt idx="7">
                  <c:v>0.75</c:v>
                </c:pt>
                <c:pt idx="8">
                  <c:v>0.79</c:v>
                </c:pt>
                <c:pt idx="9">
                  <c:v>0.62</c:v>
                </c:pt>
                <c:pt idx="10">
                  <c:v>0.64</c:v>
                </c:pt>
                <c:pt idx="11">
                  <c:v>0.51</c:v>
                </c:pt>
                <c:pt idx="12">
                  <c:v>0.66</c:v>
                </c:pt>
                <c:pt idx="13">
                  <c:v>0.6</c:v>
                </c:pt>
                <c:pt idx="14">
                  <c:v>0.65</c:v>
                </c:pt>
              </c:numCache>
            </c:numRef>
          </c:xVal>
          <c:yVal>
            <c:numRef>
              <c:f>Analysis!$J$23:$J$37</c:f>
              <c:numCache>
                <c:formatCode>0</c:formatCode>
                <c:ptCount val="15"/>
                <c:pt idx="0">
                  <c:v>287</c:v>
                </c:pt>
                <c:pt idx="1">
                  <c:v>410.00000000000023</c:v>
                </c:pt>
                <c:pt idx="2">
                  <c:v>285.99999999999977</c:v>
                </c:pt>
                <c:pt idx="3">
                  <c:v>319</c:v>
                </c:pt>
                <c:pt idx="4">
                  <c:v>280</c:v>
                </c:pt>
                <c:pt idx="5">
                  <c:v>336</c:v>
                </c:pt>
                <c:pt idx="6">
                  <c:v>368</c:v>
                </c:pt>
                <c:pt idx="7">
                  <c:v>290</c:v>
                </c:pt>
                <c:pt idx="8">
                  <c:v>330</c:v>
                </c:pt>
                <c:pt idx="9">
                  <c:v>504</c:v>
                </c:pt>
                <c:pt idx="10">
                  <c:v>358</c:v>
                </c:pt>
                <c:pt idx="11">
                  <c:v>389</c:v>
                </c:pt>
                <c:pt idx="12">
                  <c:v>362</c:v>
                </c:pt>
                <c:pt idx="13">
                  <c:v>361</c:v>
                </c:pt>
                <c:pt idx="14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4D-2A40-9904-F067C26A4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256"/>
        <c:axId val="661952528"/>
      </c:scatterChart>
      <c:valAx>
        <c:axId val="6619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2528"/>
        <c:crosses val="autoZero"/>
        <c:crossBetween val="midCat"/>
      </c:valAx>
      <c:valAx>
        <c:axId val="661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 Dinner before Sleep and Sleep Delay [min]</a:t>
            </a:r>
          </a:p>
        </c:rich>
      </c:tx>
      <c:layout>
        <c:manualLayout>
          <c:xMode val="edge"/>
          <c:yMode val="edge"/>
          <c:x val="0.122659667541557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Analysis!$G$22</c:f>
              <c:strCache>
                <c:ptCount val="1"/>
                <c:pt idx="0">
                  <c:v>Sleep_Delay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Analysis!$F$23:$F$37</c:f>
              <c:numCache>
                <c:formatCode>0%</c:formatCode>
                <c:ptCount val="15"/>
                <c:pt idx="0">
                  <c:v>0.89</c:v>
                </c:pt>
                <c:pt idx="1">
                  <c:v>0.61</c:v>
                </c:pt>
                <c:pt idx="2">
                  <c:v>0.74</c:v>
                </c:pt>
                <c:pt idx="3">
                  <c:v>0.55000000000000004</c:v>
                </c:pt>
                <c:pt idx="4">
                  <c:v>0.77</c:v>
                </c:pt>
                <c:pt idx="5">
                  <c:v>0.66</c:v>
                </c:pt>
                <c:pt idx="6">
                  <c:v>0.77</c:v>
                </c:pt>
                <c:pt idx="7">
                  <c:v>0.75</c:v>
                </c:pt>
                <c:pt idx="8">
                  <c:v>0.79</c:v>
                </c:pt>
                <c:pt idx="9">
                  <c:v>0.62</c:v>
                </c:pt>
                <c:pt idx="10">
                  <c:v>0.64</c:v>
                </c:pt>
                <c:pt idx="11">
                  <c:v>0.51</c:v>
                </c:pt>
                <c:pt idx="12">
                  <c:v>0.66</c:v>
                </c:pt>
                <c:pt idx="13">
                  <c:v>0.6</c:v>
                </c:pt>
                <c:pt idx="14">
                  <c:v>0.65</c:v>
                </c:pt>
              </c:numCache>
            </c:numRef>
          </c:xVal>
          <c:yVal>
            <c:numRef>
              <c:f>Analysis!$G$23:$G$37</c:f>
              <c:numCache>
                <c:formatCode>0</c:formatCode>
                <c:ptCount val="15"/>
                <c:pt idx="0">
                  <c:v>22</c:v>
                </c:pt>
                <c:pt idx="1">
                  <c:v>2</c:v>
                </c:pt>
                <c:pt idx="2">
                  <c:v>2</c:v>
                </c:pt>
                <c:pt idx="3">
                  <c:v>41</c:v>
                </c:pt>
                <c:pt idx="4">
                  <c:v>11</c:v>
                </c:pt>
                <c:pt idx="5">
                  <c:v>57</c:v>
                </c:pt>
                <c:pt idx="6">
                  <c:v>2</c:v>
                </c:pt>
                <c:pt idx="7">
                  <c:v>27</c:v>
                </c:pt>
                <c:pt idx="8">
                  <c:v>32</c:v>
                </c:pt>
                <c:pt idx="9">
                  <c:v>27</c:v>
                </c:pt>
                <c:pt idx="10">
                  <c:v>13.000000000000002</c:v>
                </c:pt>
                <c:pt idx="11">
                  <c:v>35</c:v>
                </c:pt>
                <c:pt idx="12">
                  <c:v>23.000000000000004</c:v>
                </c:pt>
                <c:pt idx="13">
                  <c:v>2</c:v>
                </c:pt>
                <c:pt idx="1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8-6342-86DB-561CEB8C7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256"/>
        <c:axId val="661952528"/>
      </c:scatterChart>
      <c:valAx>
        <c:axId val="6619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2528"/>
        <c:crosses val="autoZero"/>
        <c:crossBetween val="midCat"/>
      </c:valAx>
      <c:valAx>
        <c:axId val="661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Time after Midnight and Sleep</a:t>
            </a:r>
            <a:r>
              <a:rPr lang="en-US" baseline="0"/>
              <a:t> Quality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Analysis!$F$22</c:f>
              <c:strCache>
                <c:ptCount val="1"/>
                <c:pt idx="0">
                  <c:v>Sleep_Quality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Analysis!$B$23:$B$37</c:f>
              <c:numCache>
                <c:formatCode>0</c:formatCode>
                <c:ptCount val="15"/>
                <c:pt idx="0">
                  <c:v>2</c:v>
                </c:pt>
                <c:pt idx="1">
                  <c:v>138</c:v>
                </c:pt>
                <c:pt idx="2">
                  <c:v>18</c:v>
                </c:pt>
                <c:pt idx="3">
                  <c:v>13.000000000000002</c:v>
                </c:pt>
                <c:pt idx="4">
                  <c:v>17</c:v>
                </c:pt>
                <c:pt idx="5">
                  <c:v>8</c:v>
                </c:pt>
                <c:pt idx="6">
                  <c:v>62.000000000000007</c:v>
                </c:pt>
                <c:pt idx="7">
                  <c:v>1329</c:v>
                </c:pt>
                <c:pt idx="8">
                  <c:v>52.000000000000007</c:v>
                </c:pt>
                <c:pt idx="9">
                  <c:v>173</c:v>
                </c:pt>
                <c:pt idx="10">
                  <c:v>112</c:v>
                </c:pt>
                <c:pt idx="11">
                  <c:v>108</c:v>
                </c:pt>
                <c:pt idx="12">
                  <c:v>95</c:v>
                </c:pt>
                <c:pt idx="13">
                  <c:v>90</c:v>
                </c:pt>
                <c:pt idx="14">
                  <c:v>121.99999999999999</c:v>
                </c:pt>
              </c:numCache>
            </c:numRef>
          </c:xVal>
          <c:yVal>
            <c:numRef>
              <c:f>Analysis!$F$23:$F$37</c:f>
              <c:numCache>
                <c:formatCode>0%</c:formatCode>
                <c:ptCount val="15"/>
                <c:pt idx="0">
                  <c:v>0.89</c:v>
                </c:pt>
                <c:pt idx="1">
                  <c:v>0.61</c:v>
                </c:pt>
                <c:pt idx="2">
                  <c:v>0.74</c:v>
                </c:pt>
                <c:pt idx="3">
                  <c:v>0.55000000000000004</c:v>
                </c:pt>
                <c:pt idx="4">
                  <c:v>0.77</c:v>
                </c:pt>
                <c:pt idx="5">
                  <c:v>0.66</c:v>
                </c:pt>
                <c:pt idx="6">
                  <c:v>0.77</c:v>
                </c:pt>
                <c:pt idx="7">
                  <c:v>0.75</c:v>
                </c:pt>
                <c:pt idx="8">
                  <c:v>0.79</c:v>
                </c:pt>
                <c:pt idx="9">
                  <c:v>0.62</c:v>
                </c:pt>
                <c:pt idx="10">
                  <c:v>0.64</c:v>
                </c:pt>
                <c:pt idx="11">
                  <c:v>0.51</c:v>
                </c:pt>
                <c:pt idx="12">
                  <c:v>0.66</c:v>
                </c:pt>
                <c:pt idx="13">
                  <c:v>0.6</c:v>
                </c:pt>
                <c:pt idx="14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90-0A43-8852-337F9248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256"/>
        <c:axId val="661952528"/>
      </c:scatterChart>
      <c:valAx>
        <c:axId val="6619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2528"/>
        <c:crosses val="autoZero"/>
        <c:crossBetween val="midCat"/>
      </c:valAx>
      <c:valAx>
        <c:axId val="661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Wakeup Time and Sleep</a:t>
            </a:r>
            <a:r>
              <a:rPr lang="en-US" baseline="0"/>
              <a:t> Quality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Analysis!$F$22</c:f>
              <c:strCache>
                <c:ptCount val="1"/>
                <c:pt idx="0">
                  <c:v>Sleep_Quality</c:v>
                </c:pt>
              </c:strCache>
            </c:strRef>
          </c:tx>
          <c:spPr>
            <a:ln w="25400">
              <a:noFill/>
            </a:ln>
          </c:spPr>
          <c:xVal>
            <c:numRef>
              <c:f>Analysis!$C$23:$C$37</c:f>
              <c:numCache>
                <c:formatCode>0</c:formatCode>
                <c:ptCount val="15"/>
                <c:pt idx="0">
                  <c:v>513</c:v>
                </c:pt>
                <c:pt idx="1">
                  <c:v>551</c:v>
                </c:pt>
                <c:pt idx="2">
                  <c:v>470</c:v>
                </c:pt>
                <c:pt idx="3">
                  <c:v>314</c:v>
                </c:pt>
                <c:pt idx="4">
                  <c:v>581</c:v>
                </c:pt>
                <c:pt idx="5">
                  <c:v>517</c:v>
                </c:pt>
                <c:pt idx="6">
                  <c:v>474</c:v>
                </c:pt>
                <c:pt idx="7">
                  <c:v>459.00000000000006</c:v>
                </c:pt>
                <c:pt idx="8">
                  <c:v>581</c:v>
                </c:pt>
                <c:pt idx="9">
                  <c:v>608</c:v>
                </c:pt>
                <c:pt idx="10">
                  <c:v>702</c:v>
                </c:pt>
                <c:pt idx="11">
                  <c:v>677</c:v>
                </c:pt>
                <c:pt idx="12">
                  <c:v>515</c:v>
                </c:pt>
                <c:pt idx="13">
                  <c:v>559</c:v>
                </c:pt>
                <c:pt idx="14">
                  <c:v>585</c:v>
                </c:pt>
              </c:numCache>
            </c:numRef>
          </c:xVal>
          <c:yVal>
            <c:numRef>
              <c:f>Analysis!$F$23:$F$37</c:f>
              <c:numCache>
                <c:formatCode>0%</c:formatCode>
                <c:ptCount val="15"/>
                <c:pt idx="0">
                  <c:v>0.89</c:v>
                </c:pt>
                <c:pt idx="1">
                  <c:v>0.61</c:v>
                </c:pt>
                <c:pt idx="2">
                  <c:v>0.74</c:v>
                </c:pt>
                <c:pt idx="3">
                  <c:v>0.55000000000000004</c:v>
                </c:pt>
                <c:pt idx="4">
                  <c:v>0.77</c:v>
                </c:pt>
                <c:pt idx="5">
                  <c:v>0.66</c:v>
                </c:pt>
                <c:pt idx="6">
                  <c:v>0.77</c:v>
                </c:pt>
                <c:pt idx="7">
                  <c:v>0.75</c:v>
                </c:pt>
                <c:pt idx="8">
                  <c:v>0.79</c:v>
                </c:pt>
                <c:pt idx="9">
                  <c:v>0.62</c:v>
                </c:pt>
                <c:pt idx="10">
                  <c:v>0.64</c:v>
                </c:pt>
                <c:pt idx="11">
                  <c:v>0.51</c:v>
                </c:pt>
                <c:pt idx="12">
                  <c:v>0.66</c:v>
                </c:pt>
                <c:pt idx="13">
                  <c:v>0.6</c:v>
                </c:pt>
                <c:pt idx="14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FF-A74F-B210-13408819B4FC}"/>
            </c:ext>
          </c:extLst>
        </c:ser>
        <c:ser>
          <c:idx val="2"/>
          <c:order val="1"/>
          <c:tx>
            <c:strRef>
              <c:f>Analysis!$F$22</c:f>
              <c:strCache>
                <c:ptCount val="1"/>
                <c:pt idx="0">
                  <c:v>Sleep_Quality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Analysis!$C$23:$C$37</c:f>
              <c:numCache>
                <c:formatCode>0</c:formatCode>
                <c:ptCount val="15"/>
                <c:pt idx="0">
                  <c:v>513</c:v>
                </c:pt>
                <c:pt idx="1">
                  <c:v>551</c:v>
                </c:pt>
                <c:pt idx="2">
                  <c:v>470</c:v>
                </c:pt>
                <c:pt idx="3">
                  <c:v>314</c:v>
                </c:pt>
                <c:pt idx="4">
                  <c:v>581</c:v>
                </c:pt>
                <c:pt idx="5">
                  <c:v>517</c:v>
                </c:pt>
                <c:pt idx="6">
                  <c:v>474</c:v>
                </c:pt>
                <c:pt idx="7">
                  <c:v>459.00000000000006</c:v>
                </c:pt>
                <c:pt idx="8">
                  <c:v>581</c:v>
                </c:pt>
                <c:pt idx="9">
                  <c:v>608</c:v>
                </c:pt>
                <c:pt idx="10">
                  <c:v>702</c:v>
                </c:pt>
                <c:pt idx="11">
                  <c:v>677</c:v>
                </c:pt>
                <c:pt idx="12">
                  <c:v>515</c:v>
                </c:pt>
                <c:pt idx="13">
                  <c:v>559</c:v>
                </c:pt>
                <c:pt idx="14">
                  <c:v>585</c:v>
                </c:pt>
              </c:numCache>
            </c:numRef>
          </c:xVal>
          <c:yVal>
            <c:numRef>
              <c:f>Analysis!$F$23:$F$37</c:f>
              <c:numCache>
                <c:formatCode>0%</c:formatCode>
                <c:ptCount val="15"/>
                <c:pt idx="0">
                  <c:v>0.89</c:v>
                </c:pt>
                <c:pt idx="1">
                  <c:v>0.61</c:v>
                </c:pt>
                <c:pt idx="2">
                  <c:v>0.74</c:v>
                </c:pt>
                <c:pt idx="3">
                  <c:v>0.55000000000000004</c:v>
                </c:pt>
                <c:pt idx="4">
                  <c:v>0.77</c:v>
                </c:pt>
                <c:pt idx="5">
                  <c:v>0.66</c:v>
                </c:pt>
                <c:pt idx="6">
                  <c:v>0.77</c:v>
                </c:pt>
                <c:pt idx="7">
                  <c:v>0.75</c:v>
                </c:pt>
                <c:pt idx="8">
                  <c:v>0.79</c:v>
                </c:pt>
                <c:pt idx="9">
                  <c:v>0.62</c:v>
                </c:pt>
                <c:pt idx="10">
                  <c:v>0.64</c:v>
                </c:pt>
                <c:pt idx="11">
                  <c:v>0.51</c:v>
                </c:pt>
                <c:pt idx="12">
                  <c:v>0.66</c:v>
                </c:pt>
                <c:pt idx="13">
                  <c:v>0.6</c:v>
                </c:pt>
                <c:pt idx="14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FF-A74F-B210-13408819B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256"/>
        <c:axId val="661952528"/>
      </c:scatterChart>
      <c:valAx>
        <c:axId val="6619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2528"/>
        <c:crosses val="autoZero"/>
        <c:crossBetween val="midCat"/>
      </c:valAx>
      <c:valAx>
        <c:axId val="661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02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 between LastRush and Sleep</a:t>
            </a:r>
            <a:r>
              <a:rPr lang="en-US" baseline="0"/>
              <a:t> vs </a:t>
            </a:r>
            <a:r>
              <a:rPr lang="en-US"/>
              <a:t>Sleep</a:t>
            </a:r>
            <a:r>
              <a:rPr lang="en-US" baseline="0"/>
              <a:t> Quality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Analysis!$M$22</c:f>
              <c:strCache>
                <c:ptCount val="1"/>
                <c:pt idx="0">
                  <c:v>LastRush_SleepStart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2060"/>
              </a:solidFill>
            </c:spPr>
          </c:marker>
          <c:xVal>
            <c:numRef>
              <c:f>Analysis!$F$23:$F$36</c:f>
              <c:numCache>
                <c:formatCode>0%</c:formatCode>
                <c:ptCount val="14"/>
                <c:pt idx="0">
                  <c:v>0.89</c:v>
                </c:pt>
                <c:pt idx="1">
                  <c:v>0.61</c:v>
                </c:pt>
                <c:pt idx="2">
                  <c:v>0.74</c:v>
                </c:pt>
                <c:pt idx="3">
                  <c:v>0.55000000000000004</c:v>
                </c:pt>
                <c:pt idx="4">
                  <c:v>0.77</c:v>
                </c:pt>
                <c:pt idx="5">
                  <c:v>0.66</c:v>
                </c:pt>
                <c:pt idx="6">
                  <c:v>0.77</c:v>
                </c:pt>
                <c:pt idx="7">
                  <c:v>0.75</c:v>
                </c:pt>
                <c:pt idx="8">
                  <c:v>0.79</c:v>
                </c:pt>
                <c:pt idx="9">
                  <c:v>0.62</c:v>
                </c:pt>
                <c:pt idx="10">
                  <c:v>0.64</c:v>
                </c:pt>
                <c:pt idx="11">
                  <c:v>0.51</c:v>
                </c:pt>
                <c:pt idx="12">
                  <c:v>0.66</c:v>
                </c:pt>
                <c:pt idx="13">
                  <c:v>0.6</c:v>
                </c:pt>
              </c:numCache>
            </c:numRef>
          </c:xVal>
          <c:yVal>
            <c:numRef>
              <c:f>Analysis!$M$23:$M$36</c:f>
              <c:numCache>
                <c:formatCode>0</c:formatCode>
                <c:ptCount val="14"/>
                <c:pt idx="0">
                  <c:v>242</c:v>
                </c:pt>
                <c:pt idx="1">
                  <c:v>378</c:v>
                </c:pt>
                <c:pt idx="2">
                  <c:v>3</c:v>
                </c:pt>
                <c:pt idx="3">
                  <c:v>253</c:v>
                </c:pt>
                <c:pt idx="4">
                  <c:v>317</c:v>
                </c:pt>
                <c:pt idx="5">
                  <c:v>143</c:v>
                </c:pt>
                <c:pt idx="6">
                  <c:v>122</c:v>
                </c:pt>
                <c:pt idx="7">
                  <c:v>249</c:v>
                </c:pt>
                <c:pt idx="8">
                  <c:v>-83</c:v>
                </c:pt>
                <c:pt idx="9">
                  <c:v>158</c:v>
                </c:pt>
                <c:pt idx="10">
                  <c:v>367</c:v>
                </c:pt>
                <c:pt idx="11">
                  <c:v>198</c:v>
                </c:pt>
                <c:pt idx="12">
                  <c:v>110</c:v>
                </c:pt>
                <c:pt idx="13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37-394F-B5D8-838C9FF2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256"/>
        <c:axId val="661952528"/>
      </c:scatterChart>
      <c:valAx>
        <c:axId val="6619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2528"/>
        <c:crosses val="autoZero"/>
        <c:crossBetween val="midCat"/>
      </c:valAx>
      <c:valAx>
        <c:axId val="661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02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Glucose Rush Level Sleep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Analysis!$L$22</c:f>
              <c:strCache>
                <c:ptCount val="1"/>
                <c:pt idx="0">
                  <c:v>Last_Glucose_Rush_Level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Analysis!$F$23:$F$37</c:f>
              <c:numCache>
                <c:formatCode>0%</c:formatCode>
                <c:ptCount val="15"/>
                <c:pt idx="0">
                  <c:v>0.89</c:v>
                </c:pt>
                <c:pt idx="1">
                  <c:v>0.61</c:v>
                </c:pt>
                <c:pt idx="2">
                  <c:v>0.74</c:v>
                </c:pt>
                <c:pt idx="3">
                  <c:v>0.55000000000000004</c:v>
                </c:pt>
                <c:pt idx="4">
                  <c:v>0.77</c:v>
                </c:pt>
                <c:pt idx="5">
                  <c:v>0.66</c:v>
                </c:pt>
                <c:pt idx="6">
                  <c:v>0.77</c:v>
                </c:pt>
                <c:pt idx="7">
                  <c:v>0.75</c:v>
                </c:pt>
                <c:pt idx="8">
                  <c:v>0.79</c:v>
                </c:pt>
                <c:pt idx="9">
                  <c:v>0.62</c:v>
                </c:pt>
                <c:pt idx="10">
                  <c:v>0.64</c:v>
                </c:pt>
                <c:pt idx="11">
                  <c:v>0.51</c:v>
                </c:pt>
                <c:pt idx="12">
                  <c:v>0.66</c:v>
                </c:pt>
                <c:pt idx="13">
                  <c:v>0.6</c:v>
                </c:pt>
                <c:pt idx="14">
                  <c:v>0.65</c:v>
                </c:pt>
              </c:numCache>
            </c:numRef>
          </c:xVal>
          <c:yVal>
            <c:numRef>
              <c:f>Analysis!$L$23:$L$37</c:f>
              <c:numCache>
                <c:formatCode>General</c:formatCode>
                <c:ptCount val="15"/>
                <c:pt idx="0">
                  <c:v>110</c:v>
                </c:pt>
                <c:pt idx="1">
                  <c:v>150</c:v>
                </c:pt>
                <c:pt idx="2">
                  <c:v>155</c:v>
                </c:pt>
                <c:pt idx="3">
                  <c:v>150</c:v>
                </c:pt>
                <c:pt idx="4" formatCode="0">
                  <c:v>140</c:v>
                </c:pt>
                <c:pt idx="5" formatCode="0">
                  <c:v>155</c:v>
                </c:pt>
                <c:pt idx="6" formatCode="0">
                  <c:v>135</c:v>
                </c:pt>
                <c:pt idx="7" formatCode="0">
                  <c:v>136</c:v>
                </c:pt>
                <c:pt idx="8" formatCode="0">
                  <c:v>186</c:v>
                </c:pt>
                <c:pt idx="9" formatCode="0">
                  <c:v>156</c:v>
                </c:pt>
                <c:pt idx="10" formatCode="0">
                  <c:v>140</c:v>
                </c:pt>
                <c:pt idx="11" formatCode="0">
                  <c:v>156</c:v>
                </c:pt>
                <c:pt idx="12" formatCode="0">
                  <c:v>142</c:v>
                </c:pt>
                <c:pt idx="13" formatCode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B-E647-AA0C-7D4ADDD96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256"/>
        <c:axId val="661952528"/>
      </c:scatterChart>
      <c:valAx>
        <c:axId val="6619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2528"/>
        <c:crosses val="autoZero"/>
        <c:crossBetween val="midCat"/>
      </c:valAx>
      <c:valAx>
        <c:axId val="661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146050</xdr:colOff>
      <xdr:row>0</xdr:row>
      <xdr:rowOff>127000</xdr:rowOff>
    </xdr:from>
    <xdr:to>
      <xdr:col>22</xdr:col>
      <xdr:colOff>590550</xdr:colOff>
      <xdr:row>14</xdr:row>
      <xdr:rowOff>25400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7554B15-CCD4-6205-DF4A-748052DAA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139700</xdr:colOff>
      <xdr:row>14</xdr:row>
      <xdr:rowOff>139700</xdr:rowOff>
    </xdr:from>
    <xdr:to>
      <xdr:col>22</xdr:col>
      <xdr:colOff>584200</xdr:colOff>
      <xdr:row>28</xdr:row>
      <xdr:rowOff>38100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5259097-A9B6-004C-AE1A-86140022B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800100</xdr:colOff>
      <xdr:row>28</xdr:row>
      <xdr:rowOff>190500</xdr:rowOff>
    </xdr:from>
    <xdr:to>
      <xdr:col>28</xdr:col>
      <xdr:colOff>419100</xdr:colOff>
      <xdr:row>42</xdr:row>
      <xdr:rowOff>88900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C68162C-4221-3E40-9A6A-A5014972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190500</xdr:rowOff>
    </xdr:from>
    <xdr:to>
      <xdr:col>28</xdr:col>
      <xdr:colOff>444500</xdr:colOff>
      <xdr:row>56</xdr:row>
      <xdr:rowOff>88900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533152B-8345-D642-8E39-8699674EF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812800</xdr:colOff>
      <xdr:row>56</xdr:row>
      <xdr:rowOff>190500</xdr:rowOff>
    </xdr:from>
    <xdr:to>
      <xdr:col>28</xdr:col>
      <xdr:colOff>431800</xdr:colOff>
      <xdr:row>70</xdr:row>
      <xdr:rowOff>88900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23619CE-0883-F249-9860-88D144504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800100</xdr:colOff>
      <xdr:row>0</xdr:row>
      <xdr:rowOff>127000</xdr:rowOff>
    </xdr:from>
    <xdr:to>
      <xdr:col>28</xdr:col>
      <xdr:colOff>419100</xdr:colOff>
      <xdr:row>14</xdr:row>
      <xdr:rowOff>25400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978C763A-A848-EE49-B313-1464C1F97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787400</xdr:colOff>
      <xdr:row>14</xdr:row>
      <xdr:rowOff>165100</xdr:rowOff>
    </xdr:from>
    <xdr:to>
      <xdr:col>28</xdr:col>
      <xdr:colOff>406400</xdr:colOff>
      <xdr:row>28</xdr:row>
      <xdr:rowOff>63500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931B372D-3308-2249-B2A3-1B35E5177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660400</xdr:colOff>
      <xdr:row>0</xdr:row>
      <xdr:rowOff>139700</xdr:rowOff>
    </xdr:from>
    <xdr:to>
      <xdr:col>34</xdr:col>
      <xdr:colOff>279400</xdr:colOff>
      <xdr:row>14</xdr:row>
      <xdr:rowOff>38100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E608390-D2E8-704C-82BF-E55E9194C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647700</xdr:colOff>
      <xdr:row>14</xdr:row>
      <xdr:rowOff>190500</xdr:rowOff>
    </xdr:from>
    <xdr:to>
      <xdr:col>34</xdr:col>
      <xdr:colOff>266700</xdr:colOff>
      <xdr:row>28</xdr:row>
      <xdr:rowOff>88900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C1E18860-C688-384A-A248-A1AC1D399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647700</xdr:colOff>
      <xdr:row>29</xdr:row>
      <xdr:rowOff>25400</xdr:rowOff>
    </xdr:from>
    <xdr:to>
      <xdr:col>34</xdr:col>
      <xdr:colOff>266700</xdr:colOff>
      <xdr:row>42</xdr:row>
      <xdr:rowOff>127000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49D88A8E-CA81-0349-A373-4DF59A3D3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127000</xdr:colOff>
      <xdr:row>35</xdr:row>
      <xdr:rowOff>101600</xdr:rowOff>
    </xdr:from>
    <xdr:to>
      <xdr:col>22</xdr:col>
      <xdr:colOff>571500</xdr:colOff>
      <xdr:row>49</xdr:row>
      <xdr:rowOff>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252E4192-6286-3446-9133-06F6AA7C6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139700</xdr:colOff>
      <xdr:row>50</xdr:row>
      <xdr:rowOff>25400</xdr:rowOff>
    </xdr:from>
    <xdr:to>
      <xdr:col>22</xdr:col>
      <xdr:colOff>584200</xdr:colOff>
      <xdr:row>63</xdr:row>
      <xdr:rowOff>127000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C1CAB043-55D4-2445-AEEB-E1A912D75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812800</xdr:colOff>
      <xdr:row>41</xdr:row>
      <xdr:rowOff>50800</xdr:rowOff>
    </xdr:from>
    <xdr:to>
      <xdr:col>15</xdr:col>
      <xdr:colOff>431800</xdr:colOff>
      <xdr:row>54</xdr:row>
      <xdr:rowOff>152400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1750E630-4F44-B345-8288-9267C2D42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800100</xdr:colOff>
      <xdr:row>55</xdr:row>
      <xdr:rowOff>190500</xdr:rowOff>
    </xdr:from>
    <xdr:to>
      <xdr:col>15</xdr:col>
      <xdr:colOff>419100</xdr:colOff>
      <xdr:row>69</xdr:row>
      <xdr:rowOff>88900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EC281867-B30A-7843-84DC-58F42DF99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139700</xdr:colOff>
      <xdr:row>41</xdr:row>
      <xdr:rowOff>0</xdr:rowOff>
    </xdr:from>
    <xdr:to>
      <xdr:col>9</xdr:col>
      <xdr:colOff>584200</xdr:colOff>
      <xdr:row>54</xdr:row>
      <xdr:rowOff>101600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41202040-D0D4-B449-A9D6-A87A03C77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101600</xdr:colOff>
      <xdr:row>55</xdr:row>
      <xdr:rowOff>101600</xdr:rowOff>
    </xdr:from>
    <xdr:to>
      <xdr:col>9</xdr:col>
      <xdr:colOff>546100</xdr:colOff>
      <xdr:row>69</xdr:row>
      <xdr:rowOff>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8A294A9D-28FE-604E-83CE-0DCB52621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50800</xdr:colOff>
      <xdr:row>70</xdr:row>
      <xdr:rowOff>165100</xdr:rowOff>
    </xdr:from>
    <xdr:to>
      <xdr:col>15</xdr:col>
      <xdr:colOff>495300</xdr:colOff>
      <xdr:row>84</xdr:row>
      <xdr:rowOff>63500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5AFAB209-6C15-9747-A23F-36C18A2D7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71</xdr:row>
      <xdr:rowOff>0</xdr:rowOff>
    </xdr:from>
    <xdr:to>
      <xdr:col>9</xdr:col>
      <xdr:colOff>444500</xdr:colOff>
      <xdr:row>84</xdr:row>
      <xdr:rowOff>101600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9979AA55-8719-C144-8EE2-4979A9ED0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50800</xdr:colOff>
      <xdr:row>85</xdr:row>
      <xdr:rowOff>25400</xdr:rowOff>
    </xdr:from>
    <xdr:to>
      <xdr:col>15</xdr:col>
      <xdr:colOff>495300</xdr:colOff>
      <xdr:row>98</xdr:row>
      <xdr:rowOff>127000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56BD71B9-E63B-A240-A668-B000BAC40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F44A-359D-FA4B-9E78-AD76690D053E}">
  <dimension ref="A3:M22"/>
  <sheetViews>
    <sheetView workbookViewId="0">
      <selection activeCell="M21" sqref="M21"/>
    </sheetView>
  </sheetViews>
  <sheetFormatPr baseColWidth="10" defaultRowHeight="16" x14ac:dyDescent="0.2"/>
  <cols>
    <col min="1" max="1" width="13.1640625" customWidth="1"/>
    <col min="4" max="4" width="14.33203125" customWidth="1"/>
    <col min="5" max="5" width="14.1640625" customWidth="1"/>
    <col min="6" max="6" width="13.33203125" customWidth="1"/>
    <col min="12" max="12" width="18" customWidth="1"/>
    <col min="13" max="13" width="22.83203125" customWidth="1"/>
  </cols>
  <sheetData>
    <row r="3" spans="1:13" x14ac:dyDescent="0.2">
      <c r="A3" t="s">
        <v>5</v>
      </c>
      <c r="B3" t="s">
        <v>0</v>
      </c>
      <c r="C3" t="s">
        <v>1</v>
      </c>
      <c r="D3" t="s">
        <v>8</v>
      </c>
      <c r="E3" t="s">
        <v>2</v>
      </c>
      <c r="F3" t="s">
        <v>3</v>
      </c>
      <c r="G3" t="s">
        <v>6</v>
      </c>
      <c r="H3" t="s">
        <v>7</v>
      </c>
      <c r="K3" t="s">
        <v>4</v>
      </c>
      <c r="L3" t="s">
        <v>9</v>
      </c>
      <c r="M3" t="s">
        <v>10</v>
      </c>
    </row>
    <row r="4" spans="1:13" x14ac:dyDescent="0.2">
      <c r="A4" s="1">
        <v>45281</v>
      </c>
      <c r="B4" s="2">
        <v>1.3888888888888889E-3</v>
      </c>
      <c r="C4" s="2">
        <v>0.35625000000000001</v>
      </c>
      <c r="D4" s="2">
        <f t="shared" ref="D4:D10" si="0">C4-B4</f>
        <v>0.35486111111111113</v>
      </c>
      <c r="E4" s="2">
        <v>0.30972222222222223</v>
      </c>
      <c r="F4" s="3">
        <v>0.89</v>
      </c>
      <c r="G4" s="2">
        <v>1.5277777777777777E-2</v>
      </c>
      <c r="H4" s="4">
        <v>2546</v>
      </c>
      <c r="K4" s="2">
        <v>0.80208333333333337</v>
      </c>
      <c r="L4" s="2">
        <v>0.83333333333333337</v>
      </c>
      <c r="M4">
        <v>110</v>
      </c>
    </row>
    <row r="5" spans="1:13" x14ac:dyDescent="0.2">
      <c r="A5" s="1">
        <v>45282</v>
      </c>
      <c r="B5" s="2">
        <v>9.5833333333333326E-2</v>
      </c>
      <c r="C5" s="2">
        <v>0.38263888888888892</v>
      </c>
      <c r="D5" s="2">
        <f t="shared" si="0"/>
        <v>0.28680555555555559</v>
      </c>
      <c r="E5" s="2">
        <v>0.22152777777777777</v>
      </c>
      <c r="F5" s="3">
        <v>0.61</v>
      </c>
      <c r="G5" s="2">
        <v>1.3888888888888889E-3</v>
      </c>
      <c r="H5" s="4">
        <v>12526</v>
      </c>
      <c r="K5" s="2">
        <v>0.81111111111111101</v>
      </c>
      <c r="L5" s="2">
        <v>0.83333333333333337</v>
      </c>
      <c r="M5">
        <v>150</v>
      </c>
    </row>
    <row r="6" spans="1:13" x14ac:dyDescent="0.2">
      <c r="A6" s="1">
        <v>45283</v>
      </c>
      <c r="B6" s="2">
        <v>1.2499999999999999E-2</v>
      </c>
      <c r="C6" s="2">
        <v>0.3263888888888889</v>
      </c>
      <c r="D6" s="2">
        <f t="shared" si="0"/>
        <v>0.31388888888888888</v>
      </c>
      <c r="E6" s="2">
        <v>0.2673611111111111</v>
      </c>
      <c r="F6" s="3">
        <v>0.74</v>
      </c>
      <c r="G6" s="2">
        <v>1.3888888888888889E-3</v>
      </c>
      <c r="H6" s="4">
        <v>4782</v>
      </c>
      <c r="K6" s="2">
        <v>0.81388888888888899</v>
      </c>
      <c r="L6" s="2">
        <v>1.0416666666666666E-2</v>
      </c>
      <c r="M6">
        <v>155</v>
      </c>
    </row>
    <row r="7" spans="1:13" x14ac:dyDescent="0.2">
      <c r="A7" s="1">
        <v>45284</v>
      </c>
      <c r="B7" s="2">
        <v>9.0277777777777787E-3</v>
      </c>
      <c r="C7" s="2">
        <v>0.21805555555555556</v>
      </c>
      <c r="D7" s="2">
        <f t="shared" si="0"/>
        <v>0.20902777777777778</v>
      </c>
      <c r="E7" s="2">
        <v>0.16805555555555554</v>
      </c>
      <c r="F7" s="3">
        <v>0.55000000000000004</v>
      </c>
      <c r="G7" s="2">
        <v>2.8472222222222222E-2</v>
      </c>
      <c r="H7" s="4">
        <v>5151</v>
      </c>
      <c r="K7" s="2">
        <v>0.78749999999999998</v>
      </c>
      <c r="L7" s="2">
        <v>0.83333333333333337</v>
      </c>
      <c r="M7">
        <v>150</v>
      </c>
    </row>
    <row r="8" spans="1:13" x14ac:dyDescent="0.2">
      <c r="A8" s="1">
        <v>45285</v>
      </c>
      <c r="B8" s="2">
        <v>1.1805555555555555E-2</v>
      </c>
      <c r="C8" s="2">
        <v>0.40347222222222223</v>
      </c>
      <c r="D8" s="2">
        <f t="shared" si="0"/>
        <v>0.39166666666666666</v>
      </c>
      <c r="E8" s="2">
        <v>0.24652777777777779</v>
      </c>
      <c r="F8" s="3">
        <v>0.77</v>
      </c>
      <c r="G8" s="2">
        <v>7.6388888888888886E-3</v>
      </c>
      <c r="H8" s="4">
        <v>2190</v>
      </c>
      <c r="K8" s="2">
        <v>0.81736111111111109</v>
      </c>
      <c r="L8" s="2">
        <v>0.79166666666666663</v>
      </c>
      <c r="M8" s="4">
        <v>140</v>
      </c>
    </row>
    <row r="9" spans="1:13" x14ac:dyDescent="0.2">
      <c r="A9" s="1">
        <v>45286</v>
      </c>
      <c r="B9" s="2">
        <v>5.5555555555555558E-3</v>
      </c>
      <c r="C9" s="2">
        <v>0.35902777777777778</v>
      </c>
      <c r="D9" s="2">
        <f t="shared" si="0"/>
        <v>0.35347222222222224</v>
      </c>
      <c r="E9" s="2">
        <v>0.24513888888888888</v>
      </c>
      <c r="F9" s="3">
        <v>0.66</v>
      </c>
      <c r="G9" s="2">
        <v>3.9583333333333331E-2</v>
      </c>
      <c r="H9" s="4">
        <v>1166</v>
      </c>
      <c r="K9" s="2">
        <v>0.77222222222222225</v>
      </c>
      <c r="L9" s="2">
        <v>0.90625</v>
      </c>
      <c r="M9" s="4">
        <v>155</v>
      </c>
    </row>
    <row r="10" spans="1:13" x14ac:dyDescent="0.2">
      <c r="A10" s="1">
        <v>45287</v>
      </c>
      <c r="B10" s="2">
        <v>4.3055555555555562E-2</v>
      </c>
      <c r="C10" s="2">
        <v>0.32916666666666666</v>
      </c>
      <c r="D10" s="2">
        <f t="shared" si="0"/>
        <v>0.28611111111111109</v>
      </c>
      <c r="E10" s="2">
        <v>0.23680555555555557</v>
      </c>
      <c r="F10" s="3">
        <v>0.77</v>
      </c>
      <c r="G10" s="2">
        <v>1.3888888888888889E-3</v>
      </c>
      <c r="H10" s="4">
        <v>1165</v>
      </c>
      <c r="K10" s="2">
        <v>0.78749999999999998</v>
      </c>
      <c r="L10" s="2">
        <v>0.95833333333333337</v>
      </c>
      <c r="M10" s="4">
        <v>135</v>
      </c>
    </row>
    <row r="11" spans="1:13" x14ac:dyDescent="0.2">
      <c r="A11" s="1">
        <v>45288</v>
      </c>
      <c r="B11" s="2">
        <v>0.92291666666666661</v>
      </c>
      <c r="C11" s="2">
        <v>0.31875000000000003</v>
      </c>
      <c r="D11" s="2">
        <v>0.39583333333333331</v>
      </c>
      <c r="E11" s="2">
        <v>0.25069444444444444</v>
      </c>
      <c r="F11" s="3">
        <v>0.75</v>
      </c>
      <c r="G11" s="2">
        <v>1.8749999999999999E-2</v>
      </c>
      <c r="H11" s="4">
        <v>1457</v>
      </c>
      <c r="K11" s="2">
        <v>0.72152777777777777</v>
      </c>
      <c r="L11" s="2">
        <v>0.75</v>
      </c>
      <c r="M11" s="4">
        <v>136</v>
      </c>
    </row>
    <row r="12" spans="1:13" x14ac:dyDescent="0.2">
      <c r="A12" s="1">
        <v>45289</v>
      </c>
      <c r="B12" s="2">
        <v>3.6111111111111115E-2</v>
      </c>
      <c r="C12" s="2">
        <v>0.40347222222222223</v>
      </c>
      <c r="D12" s="2">
        <f t="shared" ref="D12:D18" si="1">C12-B12</f>
        <v>0.36736111111111114</v>
      </c>
      <c r="E12" s="2">
        <v>0.26805555555555555</v>
      </c>
      <c r="F12" s="3">
        <v>0.79</v>
      </c>
      <c r="G12" s="2">
        <v>2.2222222222222223E-2</v>
      </c>
      <c r="H12" s="4">
        <v>1456</v>
      </c>
      <c r="K12" s="2">
        <v>0.80694444444444446</v>
      </c>
      <c r="L12" s="2">
        <v>9.375E-2</v>
      </c>
      <c r="M12" s="4">
        <v>186</v>
      </c>
    </row>
    <row r="13" spans="1:13" x14ac:dyDescent="0.2">
      <c r="A13" s="1">
        <v>45290</v>
      </c>
      <c r="B13" s="2">
        <v>0.12013888888888889</v>
      </c>
      <c r="C13" s="2">
        <v>0.42222222222222222</v>
      </c>
      <c r="D13" s="2">
        <f t="shared" si="1"/>
        <v>0.30208333333333331</v>
      </c>
      <c r="E13" s="2">
        <v>0.24166666666666667</v>
      </c>
      <c r="F13" s="3">
        <v>0.62</v>
      </c>
      <c r="G13" s="2">
        <v>1.8749999999999999E-2</v>
      </c>
      <c r="H13" s="4">
        <v>1347</v>
      </c>
      <c r="K13" s="2">
        <v>0.77013888888888893</v>
      </c>
      <c r="L13" s="2">
        <v>1.0416666666666666E-2</v>
      </c>
      <c r="M13" s="4">
        <v>156</v>
      </c>
    </row>
    <row r="14" spans="1:13" x14ac:dyDescent="0.2">
      <c r="A14" s="1">
        <v>45291</v>
      </c>
      <c r="B14" s="2">
        <v>7.7777777777777779E-2</v>
      </c>
      <c r="C14" s="2">
        <v>0.48749999999999999</v>
      </c>
      <c r="D14" s="2">
        <f t="shared" si="1"/>
        <v>0.40972222222222221</v>
      </c>
      <c r="E14" s="2">
        <v>0.2298611111111111</v>
      </c>
      <c r="F14" s="3">
        <v>0.64</v>
      </c>
      <c r="G14" s="2">
        <v>9.0277777777777787E-3</v>
      </c>
      <c r="H14" s="4">
        <v>1084</v>
      </c>
      <c r="K14" s="2">
        <v>0.82916666666666661</v>
      </c>
      <c r="L14" s="2">
        <v>0.82291666666666663</v>
      </c>
      <c r="M14" s="4">
        <v>140</v>
      </c>
    </row>
    <row r="15" spans="1:13" x14ac:dyDescent="0.2">
      <c r="A15" s="1">
        <v>45292</v>
      </c>
      <c r="B15" s="2">
        <v>7.4999999999999997E-2</v>
      </c>
      <c r="C15" s="2">
        <v>0.47013888888888888</v>
      </c>
      <c r="D15" s="2">
        <f t="shared" si="1"/>
        <v>0.39513888888888887</v>
      </c>
      <c r="E15" s="2">
        <v>0.21249999999999999</v>
      </c>
      <c r="F15" s="3">
        <v>0.51</v>
      </c>
      <c r="G15" s="2">
        <v>2.4305555555555556E-2</v>
      </c>
      <c r="H15" s="4">
        <v>1897</v>
      </c>
      <c r="K15" s="2">
        <v>0.80486111111111114</v>
      </c>
      <c r="L15" s="2">
        <v>0.9375</v>
      </c>
      <c r="M15" s="4">
        <v>156</v>
      </c>
    </row>
    <row r="16" spans="1:13" x14ac:dyDescent="0.2">
      <c r="A16" s="1">
        <v>45293</v>
      </c>
      <c r="B16" s="2">
        <v>6.5972222222222224E-2</v>
      </c>
      <c r="C16" s="2">
        <v>0.3576388888888889</v>
      </c>
      <c r="D16" s="2">
        <f t="shared" si="1"/>
        <v>0.29166666666666669</v>
      </c>
      <c r="E16" s="2">
        <v>0.20694444444444446</v>
      </c>
      <c r="F16" s="3">
        <v>0.66</v>
      </c>
      <c r="G16" s="2">
        <v>1.5972222222222224E-2</v>
      </c>
      <c r="H16" s="4">
        <v>4188</v>
      </c>
      <c r="K16" s="2">
        <v>0.81458333333333333</v>
      </c>
      <c r="L16" s="2">
        <v>0.98958333333333337</v>
      </c>
      <c r="M16" s="4">
        <v>142</v>
      </c>
    </row>
    <row r="17" spans="1:13" x14ac:dyDescent="0.2">
      <c r="A17" s="1">
        <v>45294</v>
      </c>
      <c r="B17" s="2">
        <v>6.25E-2</v>
      </c>
      <c r="C17" s="2">
        <v>0.38819444444444445</v>
      </c>
      <c r="D17" s="2">
        <f t="shared" si="1"/>
        <v>0.32569444444444445</v>
      </c>
      <c r="E17" s="2">
        <v>0.23541666666666669</v>
      </c>
      <c r="F17" s="3">
        <v>0.6</v>
      </c>
      <c r="G17" s="2">
        <v>1.3888888888888889E-3</v>
      </c>
      <c r="H17" s="4">
        <v>438</v>
      </c>
      <c r="K17" s="2">
        <v>0.81180555555555556</v>
      </c>
      <c r="L17" s="2">
        <v>0.95833333333333337</v>
      </c>
      <c r="M17" s="4">
        <v>150</v>
      </c>
    </row>
    <row r="18" spans="1:13" x14ac:dyDescent="0.2">
      <c r="A18" s="1">
        <v>45295</v>
      </c>
      <c r="B18" s="2">
        <v>8.4722222222222213E-2</v>
      </c>
      <c r="C18" s="2">
        <v>0.40625</v>
      </c>
      <c r="D18" s="2">
        <f t="shared" si="1"/>
        <v>0.3215277777777778</v>
      </c>
      <c r="E18" s="2">
        <v>0.2076388888888889</v>
      </c>
      <c r="F18" s="3">
        <v>0.65</v>
      </c>
      <c r="G18" s="2">
        <v>1.3194444444444444E-2</v>
      </c>
      <c r="H18" s="4">
        <v>1159</v>
      </c>
      <c r="K18" s="2">
        <v>0.78472222222222221</v>
      </c>
      <c r="L18" s="2"/>
    </row>
    <row r="19" spans="1:13" x14ac:dyDescent="0.2">
      <c r="A19" s="1"/>
    </row>
    <row r="20" spans="1:13" x14ac:dyDescent="0.2">
      <c r="A20" s="1"/>
    </row>
    <row r="21" spans="1:13" x14ac:dyDescent="0.2">
      <c r="A21" s="1"/>
    </row>
    <row r="22" spans="1:13" x14ac:dyDescent="0.2">
      <c r="A22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429A-5055-6140-996D-48F0E775CFC1}">
  <dimension ref="A1:P37"/>
  <sheetViews>
    <sheetView tabSelected="1" workbookViewId="0">
      <selection activeCell="C46" sqref="C46"/>
    </sheetView>
  </sheetViews>
  <sheetFormatPr baseColWidth="10" defaultRowHeight="16" x14ac:dyDescent="0.2"/>
  <sheetData>
    <row r="1" spans="1:16" x14ac:dyDescent="0.2">
      <c r="A1" t="s">
        <v>5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6</v>
      </c>
      <c r="H1" t="s">
        <v>7</v>
      </c>
      <c r="K1" t="s">
        <v>4</v>
      </c>
      <c r="L1" t="s">
        <v>9</v>
      </c>
      <c r="M1" t="s">
        <v>10</v>
      </c>
      <c r="N1" t="s">
        <v>13</v>
      </c>
      <c r="O1" t="s">
        <v>15</v>
      </c>
      <c r="P1" t="s">
        <v>14</v>
      </c>
    </row>
    <row r="2" spans="1:16" x14ac:dyDescent="0.2">
      <c r="A2" s="1">
        <v>45281</v>
      </c>
      <c r="B2" s="2">
        <v>1.3888888888888889E-3</v>
      </c>
      <c r="C2" s="2">
        <v>0.35625000000000001</v>
      </c>
      <c r="D2" s="2">
        <f t="shared" ref="D2:D8" si="0">C2-B2</f>
        <v>0.35486111111111113</v>
      </c>
      <c r="E2" s="2">
        <v>0.30972222222222223</v>
      </c>
      <c r="F2" s="3">
        <v>0.89</v>
      </c>
      <c r="G2" s="2">
        <v>1.5277777777777777E-2</v>
      </c>
      <c r="H2" s="4">
        <v>2546</v>
      </c>
      <c r="K2" s="2">
        <v>0.80208333333333337</v>
      </c>
      <c r="L2" s="2">
        <v>0.83333333333333337</v>
      </c>
      <c r="M2">
        <v>110</v>
      </c>
      <c r="N2" s="5"/>
      <c r="O2" s="5"/>
      <c r="P2" s="5"/>
    </row>
    <row r="3" spans="1:16" x14ac:dyDescent="0.2">
      <c r="A3" s="1">
        <v>45282</v>
      </c>
      <c r="B3" s="2">
        <v>9.5833333333333326E-2</v>
      </c>
      <c r="C3" s="2">
        <v>0.38263888888888892</v>
      </c>
      <c r="D3" s="2">
        <f t="shared" si="0"/>
        <v>0.28680555555555559</v>
      </c>
      <c r="E3" s="2">
        <v>0.22152777777777777</v>
      </c>
      <c r="F3" s="3">
        <v>0.61</v>
      </c>
      <c r="G3" s="2">
        <v>1.3888888888888889E-3</v>
      </c>
      <c r="H3" s="4">
        <v>12526</v>
      </c>
      <c r="K3" s="2">
        <v>0.81111111111111101</v>
      </c>
      <c r="L3" s="2">
        <v>0.83333333333333337</v>
      </c>
      <c r="M3">
        <v>150</v>
      </c>
      <c r="N3" s="5"/>
      <c r="O3" s="5"/>
      <c r="P3" s="5"/>
    </row>
    <row r="4" spans="1:16" x14ac:dyDescent="0.2">
      <c r="A4" s="1">
        <v>45283</v>
      </c>
      <c r="B4" s="2">
        <v>1.2499999999999999E-2</v>
      </c>
      <c r="C4" s="2">
        <v>0.3263888888888889</v>
      </c>
      <c r="D4" s="2">
        <f t="shared" si="0"/>
        <v>0.31388888888888888</v>
      </c>
      <c r="E4" s="2">
        <v>0.2673611111111111</v>
      </c>
      <c r="F4" s="3">
        <v>0.74</v>
      </c>
      <c r="G4" s="2">
        <v>1.3888888888888889E-3</v>
      </c>
      <c r="H4" s="4">
        <v>4782</v>
      </c>
      <c r="K4" s="2">
        <v>0.81388888888888899</v>
      </c>
      <c r="L4" s="2">
        <v>1.0416666666666666E-2</v>
      </c>
      <c r="M4">
        <v>155</v>
      </c>
      <c r="N4" s="5"/>
      <c r="O4" s="5"/>
      <c r="P4" s="5"/>
    </row>
    <row r="5" spans="1:16" x14ac:dyDescent="0.2">
      <c r="A5" s="1">
        <v>45284</v>
      </c>
      <c r="B5" s="2">
        <v>9.0277777777777787E-3</v>
      </c>
      <c r="C5" s="2">
        <v>0.21805555555555556</v>
      </c>
      <c r="D5" s="2">
        <f t="shared" si="0"/>
        <v>0.20902777777777778</v>
      </c>
      <c r="E5" s="2">
        <v>0.16805555555555554</v>
      </c>
      <c r="F5" s="3">
        <v>0.55000000000000004</v>
      </c>
      <c r="G5" s="2">
        <v>2.8472222222222222E-2</v>
      </c>
      <c r="H5" s="4">
        <v>5151</v>
      </c>
      <c r="K5" s="2">
        <v>0.78749999999999998</v>
      </c>
      <c r="L5" s="2">
        <v>0.83333333333333337</v>
      </c>
      <c r="M5">
        <v>150</v>
      </c>
      <c r="N5" s="5"/>
      <c r="O5" s="5"/>
      <c r="P5" s="5"/>
    </row>
    <row r="6" spans="1:16" x14ac:dyDescent="0.2">
      <c r="A6" s="1">
        <v>45285</v>
      </c>
      <c r="B6" s="2">
        <v>1.1805555555555555E-2</v>
      </c>
      <c r="C6" s="2">
        <v>0.40347222222222223</v>
      </c>
      <c r="D6" s="2">
        <f t="shared" si="0"/>
        <v>0.39166666666666666</v>
      </c>
      <c r="E6" s="2">
        <v>0.24652777777777779</v>
      </c>
      <c r="F6" s="3">
        <v>0.77</v>
      </c>
      <c r="G6" s="2">
        <v>7.6388888888888886E-3</v>
      </c>
      <c r="H6" s="4">
        <v>2190</v>
      </c>
      <c r="K6" s="2">
        <v>0.81736111111111109</v>
      </c>
      <c r="L6" s="2">
        <v>0.79166666666666663</v>
      </c>
      <c r="M6" s="4">
        <v>140</v>
      </c>
    </row>
    <row r="7" spans="1:16" x14ac:dyDescent="0.2">
      <c r="A7" s="1">
        <v>45286</v>
      </c>
      <c r="B7" s="2">
        <v>5.5555555555555558E-3</v>
      </c>
      <c r="C7" s="2">
        <v>0.35902777777777778</v>
      </c>
      <c r="D7" s="2">
        <f t="shared" si="0"/>
        <v>0.35347222222222224</v>
      </c>
      <c r="E7" s="2">
        <v>0.24513888888888888</v>
      </c>
      <c r="F7" s="3">
        <v>0.66</v>
      </c>
      <c r="G7" s="2">
        <v>3.9583333333333331E-2</v>
      </c>
      <c r="H7" s="4">
        <v>1166</v>
      </c>
      <c r="K7" s="2">
        <v>0.77222222222222225</v>
      </c>
      <c r="L7" s="2">
        <v>0.90625</v>
      </c>
      <c r="M7" s="4">
        <v>155</v>
      </c>
      <c r="N7" s="5">
        <v>6.3</v>
      </c>
      <c r="O7" s="5">
        <v>33</v>
      </c>
      <c r="P7" s="5">
        <v>24.8</v>
      </c>
    </row>
    <row r="8" spans="1:16" x14ac:dyDescent="0.2">
      <c r="A8" s="1">
        <v>45287</v>
      </c>
      <c r="B8" s="2">
        <v>4.3055555555555562E-2</v>
      </c>
      <c r="C8" s="2">
        <v>0.32916666666666666</v>
      </c>
      <c r="D8" s="2">
        <f t="shared" si="0"/>
        <v>0.28611111111111109</v>
      </c>
      <c r="E8" s="2">
        <v>0.23680555555555557</v>
      </c>
      <c r="F8" s="3">
        <v>0.77</v>
      </c>
      <c r="G8" s="2">
        <v>1.3888888888888889E-3</v>
      </c>
      <c r="H8" s="4">
        <v>1165</v>
      </c>
      <c r="K8" s="2">
        <v>0.78749999999999998</v>
      </c>
      <c r="L8" s="2">
        <v>0.95833333333333337</v>
      </c>
      <c r="M8" s="4">
        <v>135</v>
      </c>
      <c r="N8" s="5">
        <v>18</v>
      </c>
      <c r="O8" s="5">
        <v>66</v>
      </c>
      <c r="P8" s="5">
        <v>9</v>
      </c>
    </row>
    <row r="9" spans="1:16" x14ac:dyDescent="0.2">
      <c r="A9" s="1">
        <v>45288</v>
      </c>
      <c r="B9" s="2">
        <v>0.92291666666666661</v>
      </c>
      <c r="C9" s="2">
        <v>0.31875000000000003</v>
      </c>
      <c r="D9" s="2">
        <v>0.39583333333333331</v>
      </c>
      <c r="E9" s="2">
        <v>0.25069444444444444</v>
      </c>
      <c r="F9" s="3">
        <v>0.75</v>
      </c>
      <c r="G9" s="2">
        <v>1.8749999999999999E-2</v>
      </c>
      <c r="H9" s="4">
        <v>1457</v>
      </c>
      <c r="K9" s="2">
        <v>0.72152777777777777</v>
      </c>
      <c r="L9" s="2">
        <v>0.75</v>
      </c>
      <c r="M9" s="4">
        <v>136</v>
      </c>
      <c r="N9" s="5">
        <v>53</v>
      </c>
      <c r="O9" s="5">
        <v>73</v>
      </c>
      <c r="P9" s="5">
        <v>5</v>
      </c>
    </row>
    <row r="10" spans="1:16" x14ac:dyDescent="0.2">
      <c r="A10" s="1">
        <v>45289</v>
      </c>
      <c r="B10" s="2">
        <v>3.6111111111111115E-2</v>
      </c>
      <c r="C10" s="2">
        <v>0.40347222222222223</v>
      </c>
      <c r="D10" s="2">
        <f t="shared" ref="D10:D16" si="1">C10-B10</f>
        <v>0.36736111111111114</v>
      </c>
      <c r="E10" s="2">
        <v>0.26805555555555555</v>
      </c>
      <c r="F10" s="3">
        <v>0.79</v>
      </c>
      <c r="G10" s="2">
        <v>2.2222222222222223E-2</v>
      </c>
      <c r="H10" s="4">
        <v>1456</v>
      </c>
      <c r="K10" s="2">
        <v>0.80694444444444446</v>
      </c>
      <c r="L10" s="2">
        <v>9.375E-2</v>
      </c>
      <c r="M10" s="4">
        <v>186</v>
      </c>
      <c r="N10" s="5">
        <v>18</v>
      </c>
      <c r="O10" s="5">
        <v>22</v>
      </c>
      <c r="P10" s="5">
        <v>2</v>
      </c>
    </row>
    <row r="11" spans="1:16" x14ac:dyDescent="0.2">
      <c r="A11" s="1">
        <v>45290</v>
      </c>
      <c r="B11" s="2">
        <v>0.12013888888888889</v>
      </c>
      <c r="C11" s="2">
        <v>0.42222222222222222</v>
      </c>
      <c r="D11" s="2">
        <f t="shared" si="1"/>
        <v>0.30208333333333331</v>
      </c>
      <c r="E11" s="2">
        <v>0.24166666666666667</v>
      </c>
      <c r="F11" s="3">
        <v>0.62</v>
      </c>
      <c r="G11" s="2">
        <v>1.8749999999999999E-2</v>
      </c>
      <c r="H11" s="4">
        <v>1347</v>
      </c>
      <c r="K11" s="2">
        <v>0.77013888888888893</v>
      </c>
      <c r="L11" s="2">
        <v>1.0416666666666666E-2</v>
      </c>
      <c r="M11" s="4">
        <v>156</v>
      </c>
      <c r="N11" s="5">
        <v>15</v>
      </c>
      <c r="O11" s="5">
        <v>42</v>
      </c>
      <c r="P11" s="5">
        <v>22</v>
      </c>
    </row>
    <row r="12" spans="1:16" x14ac:dyDescent="0.2">
      <c r="A12" s="1">
        <v>45291</v>
      </c>
      <c r="B12" s="2">
        <v>7.7777777777777779E-2</v>
      </c>
      <c r="C12" s="2">
        <v>0.48749999999999999</v>
      </c>
      <c r="D12" s="2">
        <f t="shared" si="1"/>
        <v>0.40972222222222221</v>
      </c>
      <c r="E12" s="2">
        <v>0.2298611111111111</v>
      </c>
      <c r="F12" s="3">
        <v>0.64</v>
      </c>
      <c r="G12" s="2">
        <v>9.0277777777777787E-3</v>
      </c>
      <c r="H12" s="4">
        <v>1084</v>
      </c>
      <c r="K12" s="2">
        <v>0.82916666666666661</v>
      </c>
      <c r="L12" s="2">
        <v>0.82291666666666663</v>
      </c>
      <c r="M12" s="4">
        <v>140</v>
      </c>
      <c r="N12" s="5">
        <v>43</v>
      </c>
      <c r="O12" s="5">
        <v>98</v>
      </c>
      <c r="P12" s="5">
        <v>17</v>
      </c>
    </row>
    <row r="13" spans="1:16" x14ac:dyDescent="0.2">
      <c r="A13" s="1">
        <v>45292</v>
      </c>
      <c r="B13" s="2">
        <v>7.4999999999999997E-2</v>
      </c>
      <c r="C13" s="2">
        <v>0.47013888888888888</v>
      </c>
      <c r="D13" s="2">
        <f t="shared" si="1"/>
        <v>0.39513888888888887</v>
      </c>
      <c r="E13" s="2">
        <v>0.21249999999999999</v>
      </c>
      <c r="F13" s="3">
        <v>0.51</v>
      </c>
      <c r="G13" s="2">
        <v>2.4305555555555556E-2</v>
      </c>
      <c r="H13" s="4">
        <v>1897</v>
      </c>
      <c r="K13" s="2">
        <v>0.80486111111111114</v>
      </c>
      <c r="L13" s="2">
        <v>0.9375</v>
      </c>
      <c r="M13" s="4">
        <v>156</v>
      </c>
      <c r="N13" s="5">
        <v>15</v>
      </c>
      <c r="O13" s="5">
        <v>42</v>
      </c>
      <c r="P13" s="5">
        <v>23</v>
      </c>
    </row>
    <row r="14" spans="1:16" x14ac:dyDescent="0.2">
      <c r="A14" s="1">
        <v>45293</v>
      </c>
      <c r="B14" s="2">
        <v>6.5972222222222224E-2</v>
      </c>
      <c r="C14" s="2">
        <v>0.3576388888888889</v>
      </c>
      <c r="D14" s="2">
        <f t="shared" si="1"/>
        <v>0.29166666666666669</v>
      </c>
      <c r="E14" s="2">
        <v>0.20694444444444446</v>
      </c>
      <c r="F14" s="3">
        <v>0.66</v>
      </c>
      <c r="G14" s="2">
        <v>1.5972222222222224E-2</v>
      </c>
      <c r="H14" s="4">
        <v>4188</v>
      </c>
      <c r="K14" s="2">
        <v>0.81458333333333333</v>
      </c>
      <c r="L14" s="2">
        <v>0.98958333333333337</v>
      </c>
      <c r="M14" s="4">
        <v>142</v>
      </c>
      <c r="N14" s="5">
        <v>20</v>
      </c>
      <c r="O14" s="5">
        <v>81</v>
      </c>
      <c r="P14" s="5">
        <v>55</v>
      </c>
    </row>
    <row r="15" spans="1:16" x14ac:dyDescent="0.2">
      <c r="A15" s="1">
        <v>45294</v>
      </c>
      <c r="B15" s="2">
        <v>6.25E-2</v>
      </c>
      <c r="C15" s="2">
        <v>0.38819444444444445</v>
      </c>
      <c r="D15" s="2">
        <f t="shared" si="1"/>
        <v>0.32569444444444445</v>
      </c>
      <c r="E15" s="2">
        <v>0.23541666666666669</v>
      </c>
      <c r="F15" s="3">
        <v>0.6</v>
      </c>
      <c r="G15" s="2">
        <v>1.3888888888888889E-3</v>
      </c>
      <c r="H15" s="4">
        <v>438</v>
      </c>
      <c r="K15" s="2">
        <v>0.81180555555555556</v>
      </c>
      <c r="L15" s="2">
        <v>0.95833333333333337</v>
      </c>
      <c r="M15" s="4">
        <v>150</v>
      </c>
      <c r="N15" s="5"/>
      <c r="O15" s="5"/>
      <c r="P15" s="5"/>
    </row>
    <row r="16" spans="1:16" x14ac:dyDescent="0.2">
      <c r="A16" s="1">
        <v>45295</v>
      </c>
      <c r="B16" s="2">
        <v>8.4722222222222213E-2</v>
      </c>
      <c r="C16" s="2">
        <v>0.40625</v>
      </c>
      <c r="D16" s="2">
        <f t="shared" si="1"/>
        <v>0.3215277777777778</v>
      </c>
      <c r="E16" s="2">
        <v>0.2076388888888889</v>
      </c>
      <c r="F16" s="3">
        <v>0.65</v>
      </c>
      <c r="G16" s="2">
        <v>1.3194444444444444E-2</v>
      </c>
      <c r="H16" s="4">
        <v>1159</v>
      </c>
      <c r="K16" s="2">
        <v>0.78472222222222221</v>
      </c>
      <c r="L16" s="2"/>
      <c r="N16" s="5"/>
      <c r="O16" s="5"/>
      <c r="P16" s="5"/>
    </row>
    <row r="22" spans="1:16" x14ac:dyDescent="0.2">
      <c r="A22" t="s">
        <v>5</v>
      </c>
      <c r="B22" t="s">
        <v>0</v>
      </c>
      <c r="C22" t="s">
        <v>1</v>
      </c>
      <c r="D22" t="s">
        <v>8</v>
      </c>
      <c r="E22" t="s">
        <v>2</v>
      </c>
      <c r="F22" t="s">
        <v>3</v>
      </c>
      <c r="G22" t="s">
        <v>6</v>
      </c>
      <c r="H22" t="s">
        <v>7</v>
      </c>
      <c r="I22" t="s">
        <v>4</v>
      </c>
      <c r="J22" t="s">
        <v>11</v>
      </c>
      <c r="K22" t="s">
        <v>9</v>
      </c>
      <c r="L22" t="s">
        <v>10</v>
      </c>
      <c r="M22" t="s">
        <v>12</v>
      </c>
      <c r="N22" t="s">
        <v>13</v>
      </c>
      <c r="O22" t="s">
        <v>15</v>
      </c>
      <c r="P22" t="s">
        <v>14</v>
      </c>
    </row>
    <row r="23" spans="1:16" x14ac:dyDescent="0.2">
      <c r="A23" s="1">
        <v>45281</v>
      </c>
      <c r="B23" s="4">
        <f>B2*1440</f>
        <v>2</v>
      </c>
      <c r="C23" s="4">
        <f>C2*1440</f>
        <v>513</v>
      </c>
      <c r="D23" s="4">
        <f>D2*1440</f>
        <v>511</v>
      </c>
      <c r="E23" s="4">
        <f>E2*1440</f>
        <v>446</v>
      </c>
      <c r="F23" s="3">
        <v>0.89</v>
      </c>
      <c r="G23" s="4">
        <f>G2*1440</f>
        <v>22</v>
      </c>
      <c r="H23" s="4">
        <v>2546</v>
      </c>
      <c r="I23" s="4">
        <f>K2*1440</f>
        <v>1155</v>
      </c>
      <c r="J23" s="4">
        <f>(1440-I23)+B23</f>
        <v>287</v>
      </c>
      <c r="K23" s="4">
        <f>L2*1440</f>
        <v>1200</v>
      </c>
      <c r="L23">
        <v>110</v>
      </c>
      <c r="M23" s="4">
        <f>(1440-K23)+B23</f>
        <v>242</v>
      </c>
      <c r="N23" s="5"/>
      <c r="O23" s="5"/>
      <c r="P23" s="5"/>
    </row>
    <row r="24" spans="1:16" x14ac:dyDescent="0.2">
      <c r="A24" s="1">
        <v>45282</v>
      </c>
      <c r="B24" s="4">
        <f t="shared" ref="B24:D24" si="2">B3*1440</f>
        <v>138</v>
      </c>
      <c r="C24" s="4">
        <f t="shared" si="2"/>
        <v>551</v>
      </c>
      <c r="D24" s="4">
        <f t="shared" si="2"/>
        <v>413.00000000000006</v>
      </c>
      <c r="E24" s="4">
        <f t="shared" ref="E24:E37" si="3">E3*1440</f>
        <v>319</v>
      </c>
      <c r="F24" s="3">
        <v>0.61</v>
      </c>
      <c r="G24" s="4">
        <f t="shared" ref="G24:G37" si="4">G3*1440</f>
        <v>2</v>
      </c>
      <c r="H24" s="4">
        <v>12526</v>
      </c>
      <c r="I24" s="4">
        <f t="shared" ref="I24:I37" si="5">K3*1440</f>
        <v>1167.9999999999998</v>
      </c>
      <c r="J24" s="4">
        <f t="shared" ref="J24:J37" si="6">(1440-I24)+B24</f>
        <v>410.00000000000023</v>
      </c>
      <c r="K24" s="4">
        <f t="shared" ref="K24:K37" si="7">L3*1440</f>
        <v>1200</v>
      </c>
      <c r="L24">
        <v>150</v>
      </c>
      <c r="M24" s="4">
        <f t="shared" ref="M24:M36" si="8">(1440-K24)+B24</f>
        <v>378</v>
      </c>
      <c r="N24" s="5"/>
      <c r="O24" s="5"/>
      <c r="P24" s="5"/>
    </row>
    <row r="25" spans="1:16" x14ac:dyDescent="0.2">
      <c r="A25" s="1">
        <v>45283</v>
      </c>
      <c r="B25" s="4">
        <f t="shared" ref="B25:D25" si="9">B4*1440</f>
        <v>18</v>
      </c>
      <c r="C25" s="4">
        <f t="shared" si="9"/>
        <v>470</v>
      </c>
      <c r="D25" s="4">
        <f t="shared" si="9"/>
        <v>452</v>
      </c>
      <c r="E25" s="4">
        <f t="shared" si="3"/>
        <v>385</v>
      </c>
      <c r="F25" s="3">
        <v>0.74</v>
      </c>
      <c r="G25" s="4">
        <f t="shared" si="4"/>
        <v>2</v>
      </c>
      <c r="H25" s="4">
        <v>4782</v>
      </c>
      <c r="I25" s="4">
        <f t="shared" si="5"/>
        <v>1172.0000000000002</v>
      </c>
      <c r="J25" s="4">
        <f t="shared" si="6"/>
        <v>285.99999999999977</v>
      </c>
      <c r="K25" s="4">
        <f t="shared" si="7"/>
        <v>15</v>
      </c>
      <c r="L25">
        <v>155</v>
      </c>
      <c r="M25" s="4">
        <f>B25-K25</f>
        <v>3</v>
      </c>
      <c r="N25" s="5"/>
      <c r="O25" s="5"/>
      <c r="P25" s="5"/>
    </row>
    <row r="26" spans="1:16" x14ac:dyDescent="0.2">
      <c r="A26" s="1">
        <v>45284</v>
      </c>
      <c r="B26" s="4">
        <f t="shared" ref="B26:D26" si="10">B5*1440</f>
        <v>13.000000000000002</v>
      </c>
      <c r="C26" s="4">
        <f t="shared" si="10"/>
        <v>314</v>
      </c>
      <c r="D26" s="4">
        <f t="shared" si="10"/>
        <v>301</v>
      </c>
      <c r="E26" s="4">
        <f t="shared" si="3"/>
        <v>241.99999999999997</v>
      </c>
      <c r="F26" s="3">
        <v>0.55000000000000004</v>
      </c>
      <c r="G26" s="4">
        <f t="shared" si="4"/>
        <v>41</v>
      </c>
      <c r="H26" s="4">
        <v>5151</v>
      </c>
      <c r="I26" s="4">
        <f t="shared" si="5"/>
        <v>1134</v>
      </c>
      <c r="J26" s="4">
        <f t="shared" si="6"/>
        <v>319</v>
      </c>
      <c r="K26" s="4">
        <f t="shared" si="7"/>
        <v>1200</v>
      </c>
      <c r="L26">
        <v>150</v>
      </c>
      <c r="M26" s="4">
        <f t="shared" si="8"/>
        <v>253</v>
      </c>
      <c r="N26" s="5"/>
      <c r="O26" s="5"/>
      <c r="P26" s="5"/>
    </row>
    <row r="27" spans="1:16" x14ac:dyDescent="0.2">
      <c r="A27" s="1">
        <v>45285</v>
      </c>
      <c r="B27" s="4">
        <f t="shared" ref="B27:D27" si="11">B6*1440</f>
        <v>17</v>
      </c>
      <c r="C27" s="4">
        <f t="shared" si="11"/>
        <v>581</v>
      </c>
      <c r="D27" s="4">
        <f t="shared" si="11"/>
        <v>564</v>
      </c>
      <c r="E27" s="4">
        <f t="shared" si="3"/>
        <v>355</v>
      </c>
      <c r="F27" s="3">
        <v>0.77</v>
      </c>
      <c r="G27" s="4">
        <f t="shared" si="4"/>
        <v>11</v>
      </c>
      <c r="H27" s="4">
        <v>2190</v>
      </c>
      <c r="I27" s="4">
        <f t="shared" si="5"/>
        <v>1177</v>
      </c>
      <c r="J27" s="4">
        <f t="shared" si="6"/>
        <v>280</v>
      </c>
      <c r="K27" s="4">
        <f t="shared" si="7"/>
        <v>1140</v>
      </c>
      <c r="L27" s="4">
        <v>140</v>
      </c>
      <c r="M27" s="4">
        <f t="shared" si="8"/>
        <v>317</v>
      </c>
    </row>
    <row r="28" spans="1:16" x14ac:dyDescent="0.2">
      <c r="A28" s="1">
        <v>45286</v>
      </c>
      <c r="B28" s="4">
        <f t="shared" ref="B28:D28" si="12">B7*1440</f>
        <v>8</v>
      </c>
      <c r="C28" s="4">
        <f t="shared" si="12"/>
        <v>517</v>
      </c>
      <c r="D28" s="4">
        <f t="shared" si="12"/>
        <v>509.00000000000006</v>
      </c>
      <c r="E28" s="4">
        <f t="shared" si="3"/>
        <v>353</v>
      </c>
      <c r="F28" s="3">
        <v>0.66</v>
      </c>
      <c r="G28" s="4">
        <f t="shared" si="4"/>
        <v>57</v>
      </c>
      <c r="H28" s="4">
        <v>1166</v>
      </c>
      <c r="I28" s="4">
        <f t="shared" si="5"/>
        <v>1112</v>
      </c>
      <c r="J28" s="4">
        <f t="shared" si="6"/>
        <v>336</v>
      </c>
      <c r="K28" s="4">
        <f t="shared" si="7"/>
        <v>1305</v>
      </c>
      <c r="L28" s="4">
        <v>155</v>
      </c>
      <c r="M28" s="4">
        <f t="shared" si="8"/>
        <v>143</v>
      </c>
      <c r="N28" s="5">
        <v>6.3</v>
      </c>
      <c r="O28" s="5">
        <v>33</v>
      </c>
      <c r="P28" s="5">
        <v>24.8</v>
      </c>
    </row>
    <row r="29" spans="1:16" x14ac:dyDescent="0.2">
      <c r="A29" s="1">
        <v>45287</v>
      </c>
      <c r="B29" s="4">
        <f t="shared" ref="B29:D29" si="13">B8*1440</f>
        <v>62.000000000000007</v>
      </c>
      <c r="C29" s="4">
        <f t="shared" si="13"/>
        <v>474</v>
      </c>
      <c r="D29" s="4">
        <f t="shared" si="13"/>
        <v>412</v>
      </c>
      <c r="E29" s="4">
        <f t="shared" si="3"/>
        <v>341</v>
      </c>
      <c r="F29" s="3">
        <v>0.77</v>
      </c>
      <c r="G29" s="4">
        <f t="shared" si="4"/>
        <v>2</v>
      </c>
      <c r="H29" s="4">
        <v>1165</v>
      </c>
      <c r="I29" s="4">
        <f t="shared" si="5"/>
        <v>1134</v>
      </c>
      <c r="J29" s="4">
        <f t="shared" si="6"/>
        <v>368</v>
      </c>
      <c r="K29" s="4">
        <f t="shared" si="7"/>
        <v>1380</v>
      </c>
      <c r="L29" s="4">
        <v>135</v>
      </c>
      <c r="M29" s="4">
        <f t="shared" si="8"/>
        <v>122</v>
      </c>
      <c r="N29" s="5">
        <v>18</v>
      </c>
      <c r="O29" s="5">
        <v>66</v>
      </c>
      <c r="P29" s="5">
        <v>9</v>
      </c>
    </row>
    <row r="30" spans="1:16" x14ac:dyDescent="0.2">
      <c r="A30" s="1">
        <v>45288</v>
      </c>
      <c r="B30" s="4">
        <f t="shared" ref="B30:D30" si="14">B9*1440</f>
        <v>1329</v>
      </c>
      <c r="C30" s="4">
        <f t="shared" si="14"/>
        <v>459.00000000000006</v>
      </c>
      <c r="D30" s="4">
        <f t="shared" si="14"/>
        <v>570</v>
      </c>
      <c r="E30" s="4">
        <f t="shared" si="3"/>
        <v>361</v>
      </c>
      <c r="F30" s="3">
        <v>0.75</v>
      </c>
      <c r="G30" s="4">
        <f t="shared" si="4"/>
        <v>27</v>
      </c>
      <c r="H30" s="4">
        <v>1457</v>
      </c>
      <c r="I30" s="4">
        <f t="shared" si="5"/>
        <v>1039</v>
      </c>
      <c r="J30" s="4">
        <f>B30-I30</f>
        <v>290</v>
      </c>
      <c r="K30" s="4">
        <f t="shared" si="7"/>
        <v>1080</v>
      </c>
      <c r="L30" s="4">
        <v>136</v>
      </c>
      <c r="M30" s="4">
        <f>B30-K30</f>
        <v>249</v>
      </c>
      <c r="N30" s="5">
        <v>53</v>
      </c>
      <c r="O30" s="5">
        <v>73</v>
      </c>
      <c r="P30" s="5">
        <v>5</v>
      </c>
    </row>
    <row r="31" spans="1:16" x14ac:dyDescent="0.2">
      <c r="A31" s="1">
        <v>45289</v>
      </c>
      <c r="B31" s="4">
        <f t="shared" ref="B31:D31" si="15">B10*1440</f>
        <v>52.000000000000007</v>
      </c>
      <c r="C31" s="4">
        <f t="shared" si="15"/>
        <v>581</v>
      </c>
      <c r="D31" s="4">
        <f t="shared" si="15"/>
        <v>529</v>
      </c>
      <c r="E31" s="4">
        <f t="shared" si="3"/>
        <v>386</v>
      </c>
      <c r="F31" s="3">
        <v>0.79</v>
      </c>
      <c r="G31" s="4">
        <f t="shared" si="4"/>
        <v>32</v>
      </c>
      <c r="H31" s="4">
        <v>1456</v>
      </c>
      <c r="I31" s="4">
        <f t="shared" si="5"/>
        <v>1162</v>
      </c>
      <c r="J31" s="4">
        <f t="shared" si="6"/>
        <v>330</v>
      </c>
      <c r="K31" s="4">
        <f t="shared" si="7"/>
        <v>135</v>
      </c>
      <c r="L31" s="4">
        <v>186</v>
      </c>
      <c r="M31" s="4">
        <f>B31-K31</f>
        <v>-83</v>
      </c>
      <c r="N31" s="5">
        <v>18</v>
      </c>
      <c r="O31" s="5">
        <v>22</v>
      </c>
      <c r="P31" s="5">
        <v>2</v>
      </c>
    </row>
    <row r="32" spans="1:16" x14ac:dyDescent="0.2">
      <c r="A32" s="1">
        <v>45290</v>
      </c>
      <c r="B32" s="4">
        <f t="shared" ref="B32:D32" si="16">B11*1440</f>
        <v>173</v>
      </c>
      <c r="C32" s="4">
        <f t="shared" si="16"/>
        <v>608</v>
      </c>
      <c r="D32" s="4">
        <f t="shared" si="16"/>
        <v>435</v>
      </c>
      <c r="E32" s="4">
        <f t="shared" si="3"/>
        <v>348</v>
      </c>
      <c r="F32" s="3">
        <v>0.62</v>
      </c>
      <c r="G32" s="4">
        <f t="shared" si="4"/>
        <v>27</v>
      </c>
      <c r="H32" s="4">
        <v>1347</v>
      </c>
      <c r="I32" s="4">
        <f t="shared" si="5"/>
        <v>1109</v>
      </c>
      <c r="J32" s="4">
        <f t="shared" si="6"/>
        <v>504</v>
      </c>
      <c r="K32" s="4">
        <f t="shared" si="7"/>
        <v>15</v>
      </c>
      <c r="L32" s="4">
        <v>156</v>
      </c>
      <c r="M32" s="4">
        <f>B32-K32</f>
        <v>158</v>
      </c>
      <c r="N32" s="5">
        <v>15</v>
      </c>
      <c r="O32" s="5">
        <v>42</v>
      </c>
      <c r="P32" s="5">
        <v>22</v>
      </c>
    </row>
    <row r="33" spans="1:16" x14ac:dyDescent="0.2">
      <c r="A33" s="1">
        <v>45291</v>
      </c>
      <c r="B33" s="4">
        <f t="shared" ref="B33:D33" si="17">B12*1440</f>
        <v>112</v>
      </c>
      <c r="C33" s="4">
        <f t="shared" si="17"/>
        <v>702</v>
      </c>
      <c r="D33" s="4">
        <f t="shared" si="17"/>
        <v>590</v>
      </c>
      <c r="E33" s="4">
        <f t="shared" si="3"/>
        <v>331</v>
      </c>
      <c r="F33" s="3">
        <v>0.64</v>
      </c>
      <c r="G33" s="4">
        <f t="shared" si="4"/>
        <v>13.000000000000002</v>
      </c>
      <c r="H33" s="4">
        <v>1084</v>
      </c>
      <c r="I33" s="4">
        <f t="shared" si="5"/>
        <v>1194</v>
      </c>
      <c r="J33" s="4">
        <f t="shared" si="6"/>
        <v>358</v>
      </c>
      <c r="K33" s="4">
        <f t="shared" si="7"/>
        <v>1185</v>
      </c>
      <c r="L33" s="4">
        <v>140</v>
      </c>
      <c r="M33" s="4">
        <f t="shared" si="8"/>
        <v>367</v>
      </c>
      <c r="N33" s="5">
        <v>43</v>
      </c>
      <c r="O33" s="5">
        <v>98</v>
      </c>
      <c r="P33" s="5">
        <v>17</v>
      </c>
    </row>
    <row r="34" spans="1:16" x14ac:dyDescent="0.2">
      <c r="A34" s="1">
        <v>45292</v>
      </c>
      <c r="B34" s="4">
        <f t="shared" ref="B34:D34" si="18">B13*1440</f>
        <v>108</v>
      </c>
      <c r="C34" s="4">
        <f t="shared" si="18"/>
        <v>677</v>
      </c>
      <c r="D34" s="4">
        <f t="shared" si="18"/>
        <v>569</v>
      </c>
      <c r="E34" s="4">
        <f t="shared" si="3"/>
        <v>306</v>
      </c>
      <c r="F34" s="3">
        <v>0.51</v>
      </c>
      <c r="G34" s="4">
        <f t="shared" si="4"/>
        <v>35</v>
      </c>
      <c r="H34" s="4">
        <v>1897</v>
      </c>
      <c r="I34" s="4">
        <f t="shared" si="5"/>
        <v>1159</v>
      </c>
      <c r="J34" s="4">
        <f t="shared" si="6"/>
        <v>389</v>
      </c>
      <c r="K34" s="4">
        <f t="shared" si="7"/>
        <v>1350</v>
      </c>
      <c r="L34" s="4">
        <v>156</v>
      </c>
      <c r="M34" s="4">
        <f t="shared" si="8"/>
        <v>198</v>
      </c>
      <c r="N34" s="5">
        <v>15</v>
      </c>
      <c r="O34" s="5">
        <v>42</v>
      </c>
      <c r="P34" s="5">
        <v>23</v>
      </c>
    </row>
    <row r="35" spans="1:16" x14ac:dyDescent="0.2">
      <c r="A35" s="1">
        <v>45293</v>
      </c>
      <c r="B35" s="4">
        <f t="shared" ref="B35:D35" si="19">B14*1440</f>
        <v>95</v>
      </c>
      <c r="C35" s="4">
        <f t="shared" si="19"/>
        <v>515</v>
      </c>
      <c r="D35" s="4">
        <f t="shared" si="19"/>
        <v>420</v>
      </c>
      <c r="E35" s="4">
        <f t="shared" si="3"/>
        <v>298</v>
      </c>
      <c r="F35" s="3">
        <v>0.66</v>
      </c>
      <c r="G35" s="4">
        <f t="shared" si="4"/>
        <v>23.000000000000004</v>
      </c>
      <c r="H35" s="4">
        <v>4188</v>
      </c>
      <c r="I35" s="4">
        <f t="shared" si="5"/>
        <v>1173</v>
      </c>
      <c r="J35" s="4">
        <f t="shared" si="6"/>
        <v>362</v>
      </c>
      <c r="K35" s="4">
        <f t="shared" si="7"/>
        <v>1425</v>
      </c>
      <c r="L35" s="4">
        <v>142</v>
      </c>
      <c r="M35" s="4">
        <f t="shared" si="8"/>
        <v>110</v>
      </c>
      <c r="N35" s="5">
        <v>20</v>
      </c>
      <c r="O35" s="5">
        <v>81</v>
      </c>
      <c r="P35" s="5">
        <v>55</v>
      </c>
    </row>
    <row r="36" spans="1:16" x14ac:dyDescent="0.2">
      <c r="A36" s="1">
        <v>45294</v>
      </c>
      <c r="B36" s="4">
        <f t="shared" ref="B36:D36" si="20">B15*1440</f>
        <v>90</v>
      </c>
      <c r="C36" s="4">
        <f t="shared" si="20"/>
        <v>559</v>
      </c>
      <c r="D36" s="4">
        <f t="shared" si="20"/>
        <v>469</v>
      </c>
      <c r="E36" s="4">
        <f t="shared" si="3"/>
        <v>339.00000000000006</v>
      </c>
      <c r="F36" s="3">
        <v>0.6</v>
      </c>
      <c r="G36" s="4">
        <f t="shared" si="4"/>
        <v>2</v>
      </c>
      <c r="H36" s="4">
        <v>438</v>
      </c>
      <c r="I36" s="4">
        <f t="shared" si="5"/>
        <v>1169</v>
      </c>
      <c r="J36" s="4">
        <f t="shared" si="6"/>
        <v>361</v>
      </c>
      <c r="K36" s="4">
        <f t="shared" si="7"/>
        <v>1380</v>
      </c>
      <c r="L36" s="4">
        <v>150</v>
      </c>
      <c r="M36" s="4">
        <f t="shared" si="8"/>
        <v>150</v>
      </c>
      <c r="N36" s="5"/>
      <c r="O36" s="5"/>
      <c r="P36" s="5"/>
    </row>
    <row r="37" spans="1:16" x14ac:dyDescent="0.2">
      <c r="A37" s="1">
        <v>45295</v>
      </c>
      <c r="B37" s="4">
        <f t="shared" ref="B37:D37" si="21">B16*1440</f>
        <v>121.99999999999999</v>
      </c>
      <c r="C37" s="4">
        <f t="shared" si="21"/>
        <v>585</v>
      </c>
      <c r="D37" s="4">
        <f t="shared" si="21"/>
        <v>463.00000000000006</v>
      </c>
      <c r="E37" s="4">
        <f t="shared" si="3"/>
        <v>299</v>
      </c>
      <c r="F37" s="3">
        <v>0.65</v>
      </c>
      <c r="G37" s="4">
        <f t="shared" si="4"/>
        <v>19</v>
      </c>
      <c r="H37" s="4">
        <v>1159</v>
      </c>
      <c r="I37" s="4">
        <f t="shared" si="5"/>
        <v>1130</v>
      </c>
      <c r="J37" s="4">
        <f t="shared" si="6"/>
        <v>432</v>
      </c>
      <c r="K37" s="4"/>
      <c r="N37" s="5"/>
      <c r="O37" s="5"/>
      <c r="P37" s="5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2024-01-10T11:40:37Z</dcterms:created>
  <dcterms:modified xsi:type="dcterms:W3CDTF">2024-02-22T12:26:23Z</dcterms:modified>
</cp:coreProperties>
</file>