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iliación" sheetId="1" r:id="rId1"/>
    <sheet name="Recaudos_SAP" sheetId="2" r:id="rId2"/>
    <sheet name="Ingresos_SIGEP" sheetId="3" r:id="rId3"/>
    <sheet name="Pagos_SAP" sheetId="4" r:id="rId4"/>
    <sheet name="Egresos_SIGEP" sheetId="5" r:id="rId5"/>
    <sheet name="SS" sheetId="6" r:id="rId6"/>
  </sheets>
  <definedNames>
    <definedName name="_xlnm._FilterDatabase" localSheetId="4" hidden="1">'Egresos_SIGEP'!$A$1:$N$1</definedName>
    <definedName name="_xlnm._FilterDatabase" localSheetId="2" hidden="1">'Ingresos_SIGEP'!$A$1:$N$1</definedName>
    <definedName name="_xlnm._FilterDatabase" localSheetId="3" hidden="1">'Pagos_SAP'!$A$1:$AB$1</definedName>
    <definedName name="_xlnm._FilterDatabase" localSheetId="1" hidden="1">'Recaudos_SAP'!$A$1:$AB$1</definedName>
  </definedNames>
  <calcPr calcId="124519" fullCalcOnLoad="1"/>
</workbook>
</file>

<file path=xl/sharedStrings.xml><?xml version="1.0" encoding="utf-8"?>
<sst xmlns="http://schemas.openxmlformats.org/spreadsheetml/2006/main" count="1024" uniqueCount="339">
  <si>
    <t>Nº documento de pago</t>
  </si>
  <si>
    <t>Contra presupuesto p.importe verific.en</t>
  </si>
  <si>
    <t>Número de documento del documento de ref</t>
  </si>
  <si>
    <t>Número de posición de documento de refer</t>
  </si>
  <si>
    <t>Referencia</t>
  </si>
  <si>
    <t>Fecha de actualización del control presu</t>
  </si>
  <si>
    <t>Período</t>
  </si>
  <si>
    <t>Número de documento precedente</t>
  </si>
  <si>
    <t>Pos.documento preceden.</t>
  </si>
  <si>
    <t>Centro gestor</t>
  </si>
  <si>
    <t>Tipo de valor</t>
  </si>
  <si>
    <t>Texto tipo de valor</t>
  </si>
  <si>
    <t>Clase de importe</t>
  </si>
  <si>
    <t>Posición presupuestaria</t>
  </si>
  <si>
    <t>Fondo</t>
  </si>
  <si>
    <t>Área funcional</t>
  </si>
  <si>
    <t>Programa de financiación</t>
  </si>
  <si>
    <t>Fe.contabilización</t>
  </si>
  <si>
    <t>Acreedor</t>
  </si>
  <si>
    <t>Cuenta de mayor</t>
  </si>
  <si>
    <t>Denominación de posición presupuestaria</t>
  </si>
  <si>
    <t>Ejercicio</t>
  </si>
  <si>
    <t>Elemento PEP</t>
  </si>
  <si>
    <t>Nombre 1</t>
  </si>
  <si>
    <t>Contra presup.comprometido p.importe ver</t>
  </si>
  <si>
    <t>Entidad CP</t>
  </si>
  <si>
    <t>Denominación del fondo</t>
  </si>
  <si>
    <t>Deudor para fondos</t>
  </si>
  <si>
    <t>Utilización</t>
  </si>
  <si>
    <t>Clase de fondos</t>
  </si>
  <si>
    <t>Texto clase de fondo</t>
  </si>
  <si>
    <t>Denominación del centro gestor</t>
  </si>
  <si>
    <t>Responsable de centro gestor en modelo d</t>
  </si>
  <si>
    <t>Tipo pos.presup.</t>
  </si>
  <si>
    <t>Op.presupuestaria</t>
  </si>
  <si>
    <t>Unidades organizativas de referencia</t>
  </si>
  <si>
    <t>Clase de importe.1</t>
  </si>
  <si>
    <t>Indicador estadístico</t>
  </si>
  <si>
    <t>Indicador de estadística</t>
  </si>
  <si>
    <t>Período/Año</t>
  </si>
  <si>
    <t>Número transacción</t>
  </si>
  <si>
    <t>Número supervisión</t>
  </si>
  <si>
    <t>Sociedad</t>
  </si>
  <si>
    <t>Texto</t>
  </si>
  <si>
    <t>Denominación del área funcional</t>
  </si>
  <si>
    <t>Denominación proyecto presupuestario</t>
  </si>
  <si>
    <t>Descripción proyecto presupuestario</t>
  </si>
  <si>
    <t>Niv.arr.saldo</t>
  </si>
  <si>
    <t>Campo de deudor</t>
  </si>
  <si>
    <t>Tp.doc.precedente</t>
  </si>
  <si>
    <t>Sociedad CO</t>
  </si>
  <si>
    <t>Centro de coste</t>
  </si>
  <si>
    <t>Denominación</t>
  </si>
  <si>
    <t>Orden</t>
  </si>
  <si>
    <t>Texto breve</t>
  </si>
  <si>
    <t>Denominación.1</t>
  </si>
  <si>
    <t>Centro de beneficio</t>
  </si>
  <si>
    <t>Denominación.2</t>
  </si>
  <si>
    <t>Operación referencia</t>
  </si>
  <si>
    <t>Nº doc.finanzas</t>
  </si>
  <si>
    <t>Unidades organizativas de referencia.1</t>
  </si>
  <si>
    <t>Sistema lógico documento de origen</t>
  </si>
  <si>
    <t>Ej.documento pago</t>
  </si>
  <si>
    <t>Posición de número de documento de pago</t>
  </si>
  <si>
    <t>Ejercicio para el número de documento FI</t>
  </si>
  <si>
    <t>Cliente</t>
  </si>
  <si>
    <t>Arrastres al cierre del ejercicio</t>
  </si>
  <si>
    <t>Operación</t>
  </si>
  <si>
    <t>Denominación de operación CO</t>
  </si>
  <si>
    <t>Moneda entidad CP</t>
  </si>
  <si>
    <t>Moneda transacción</t>
  </si>
  <si>
    <t>Contra presup.comprometido p.importe ver.1</t>
  </si>
  <si>
    <t>Contra presupuesto p.importe verific.en.1</t>
  </si>
  <si>
    <t>Importe procesado en el workflow en mone</t>
  </si>
  <si>
    <t>Importe procesado en workflow en moneda</t>
  </si>
  <si>
    <t>Clave referencia 1</t>
  </si>
  <si>
    <t>Conc.búsq.</t>
  </si>
  <si>
    <t>Conc.búsq..1</t>
  </si>
  <si>
    <t>Número de orden</t>
  </si>
  <si>
    <t>Status de documento</t>
  </si>
  <si>
    <t>Clase de documento</t>
  </si>
  <si>
    <t>Fecha de documento</t>
  </si>
  <si>
    <t>Período contable</t>
  </si>
  <si>
    <t>Fecha de conversión</t>
  </si>
  <si>
    <t>Documento de referencia registrado el</t>
  </si>
  <si>
    <t>Documento de referencia registrado a las</t>
  </si>
  <si>
    <t>Modificado el</t>
  </si>
  <si>
    <t>Usuar.</t>
  </si>
  <si>
    <t>Código transacción</t>
  </si>
  <si>
    <t>Fecha documento ledger presup.</t>
  </si>
  <si>
    <t>Número de operación contabilización mult</t>
  </si>
  <si>
    <t>Texto cab.documento</t>
  </si>
  <si>
    <t>Tipo de cambio</t>
  </si>
  <si>
    <t>Liberado</t>
  </si>
  <si>
    <t>Documento completo</t>
  </si>
  <si>
    <t>Modificado por</t>
  </si>
  <si>
    <t>Tipo de orden</t>
  </si>
  <si>
    <t>Motivo</t>
  </si>
  <si>
    <t>Región</t>
  </si>
  <si>
    <t>Motivo cont.inversa</t>
  </si>
  <si>
    <t>Motivo de anulación</t>
  </si>
  <si>
    <t>Número expediente</t>
  </si>
  <si>
    <t>Fórmula de intereses</t>
  </si>
  <si>
    <t>Fecha cálc.intereses</t>
  </si>
  <si>
    <t>Doc. periódico</t>
  </si>
  <si>
    <t>Liberación necesaria</t>
  </si>
  <si>
    <t>Vía de liberación</t>
  </si>
  <si>
    <t>Sociedad GL asociada</t>
  </si>
  <si>
    <t>Completado por</t>
  </si>
  <si>
    <t>Liberado por</t>
  </si>
  <si>
    <t>Impte.descuento</t>
  </si>
  <si>
    <t>Importe DPP</t>
  </si>
  <si>
    <t>Posición concluida</t>
  </si>
  <si>
    <t>Indicador de operación en cuenta de mayo</t>
  </si>
  <si>
    <t>Vía de pago</t>
  </si>
  <si>
    <t>Activo fijo</t>
  </si>
  <si>
    <t>Subnúmero</t>
  </si>
  <si>
    <t>Cl.movimiento</t>
  </si>
  <si>
    <t>Fecha referencia</t>
  </si>
  <si>
    <t>Bloqueo de pago</t>
  </si>
  <si>
    <t>Fecha base para cálculo del vencimiento</t>
  </si>
  <si>
    <t>Clave de reclamación</t>
  </si>
  <si>
    <t>Bloqueo reclam.</t>
  </si>
  <si>
    <t>Receptor del pago/Pagador</t>
  </si>
  <si>
    <t>Tp.bco.interl.</t>
  </si>
  <si>
    <t>Área de reclamación</t>
  </si>
  <si>
    <t>Bloqueo intereses</t>
  </si>
  <si>
    <t>Condiciones de pago</t>
  </si>
  <si>
    <t>Referencia de pago</t>
  </si>
  <si>
    <t>Nombre 2</t>
  </si>
  <si>
    <t>Nombre 3</t>
  </si>
  <si>
    <t>Nombre 4</t>
  </si>
  <si>
    <t>Código postal</t>
  </si>
  <si>
    <t>País</t>
  </si>
  <si>
    <t>Apartado</t>
  </si>
  <si>
    <t>Código bancario</t>
  </si>
  <si>
    <t>País del banco</t>
  </si>
  <si>
    <t>Región.1</t>
  </si>
  <si>
    <t>Cuenta bancaria</t>
  </si>
  <si>
    <t>Población</t>
  </si>
  <si>
    <t>Calle</t>
  </si>
  <si>
    <t>Nº ident.fis.1</t>
  </si>
  <si>
    <t>Nº ident.fis.2</t>
  </si>
  <si>
    <t>Nombre 1.1</t>
  </si>
  <si>
    <t>Procedimiento previo cuenta de terceros</t>
  </si>
  <si>
    <t>Equipo responsable</t>
  </si>
  <si>
    <t>Sector público: Nombre 1</t>
  </si>
  <si>
    <t>Sector público: Nombre 2</t>
  </si>
  <si>
    <t>Sector público: Nombre 3</t>
  </si>
  <si>
    <t>Autoriz.domiciliación</t>
  </si>
  <si>
    <t>Titular de la cuenta</t>
  </si>
  <si>
    <t>Clave referencia 2</t>
  </si>
  <si>
    <t>Nombre</t>
  </si>
  <si>
    <t>Títulos</t>
  </si>
  <si>
    <t>Status de pago</t>
  </si>
  <si>
    <t>Beneficio/Pérdida por tipo de cambio rea</t>
  </si>
  <si>
    <t>Grafo</t>
  </si>
  <si>
    <t>Número documento control presup.</t>
  </si>
  <si>
    <t>Nº de documento FI</t>
  </si>
  <si>
    <t>Sistema lógico documento de origen.1</t>
  </si>
  <si>
    <t>Día contabilización</t>
  </si>
  <si>
    <t>Número de imputación</t>
  </si>
  <si>
    <t>Operación referencia.1</t>
  </si>
  <si>
    <t>Ejercicio efectividad caja</t>
  </si>
  <si>
    <t>Operación.1</t>
  </si>
  <si>
    <t>Nº de reparto</t>
  </si>
  <si>
    <t>Posición de documento para número de doc</t>
  </si>
  <si>
    <t>Tipo de documento de referencia</t>
  </si>
  <si>
    <t>Cierre ejercicio: Cantidad de arrastres</t>
  </si>
  <si>
    <t>Status cambio de ejercicio</t>
  </si>
  <si>
    <t>Clase de registro</t>
  </si>
  <si>
    <t>Indicador de borrado</t>
  </si>
  <si>
    <t>Indicador anulación</t>
  </si>
  <si>
    <t>Clave control bancos</t>
  </si>
  <si>
    <t>IBAN</t>
  </si>
  <si>
    <t>SWIFT/BIC</t>
  </si>
  <si>
    <t>División</t>
  </si>
  <si>
    <t>Número de documento de referencia CP</t>
  </si>
  <si>
    <t>Año de refrencia CP</t>
  </si>
  <si>
    <t>Partidas individuales de refrencia CP</t>
  </si>
  <si>
    <t>Secuencia referencia CP de imputaciones</t>
  </si>
  <si>
    <t>Formula</t>
  </si>
  <si>
    <t>Diferencia</t>
  </si>
  <si>
    <t>Observaciones</t>
  </si>
  <si>
    <t>REC_BALANCE2018</t>
  </si>
  <si>
    <t>01/31/2019</t>
  </si>
  <si>
    <t>Pagos</t>
  </si>
  <si>
    <t>RECURSOS DEL BALANCE</t>
  </si>
  <si>
    <t>UDEA</t>
  </si>
  <si>
    <t>FONDO DE GESTIÓN DE</t>
  </si>
  <si>
    <t>INVESTIG Y POSGRADOS</t>
  </si>
  <si>
    <t>RJARAMILLO</t>
  </si>
  <si>
    <t>Pagado</t>
  </si>
  <si>
    <t>INCORPORACIÓN RECURSOS DEL BALANCE 2018</t>
  </si>
  <si>
    <t>Gastos Generales</t>
  </si>
  <si>
    <t>INV Y POSG COMUNI</t>
  </si>
  <si>
    <t>BKPFF</t>
  </si>
  <si>
    <t>UDEA2019</t>
  </si>
  <si>
    <t>RFBU</t>
  </si>
  <si>
    <t>Contab.ctas.mayor</t>
  </si>
  <si>
    <t>COP</t>
  </si>
  <si>
    <t>SA</t>
  </si>
  <si>
    <t>AX</t>
  </si>
  <si>
    <t>15:04:43</t>
  </si>
  <si>
    <t>15:28:42</t>
  </si>
  <si>
    <t>15:54:59</t>
  </si>
  <si>
    <t>08:53:56</t>
  </si>
  <si>
    <t>10:31:42</t>
  </si>
  <si>
    <t>11:03:57</t>
  </si>
  <si>
    <t>11:14:42</t>
  </si>
  <si>
    <t>JSALDARRIAGA</t>
  </si>
  <si>
    <t>JEQUICENO</t>
  </si>
  <si>
    <t>ZFICREADOC</t>
  </si>
  <si>
    <t>FB08</t>
  </si>
  <si>
    <t>RECURSOS DEL BALANCE 2018</t>
  </si>
  <si>
    <t>X</t>
  </si>
  <si>
    <t>Número de Soporte</t>
  </si>
  <si>
    <t>Valor</t>
  </si>
  <si>
    <t>Proyecto</t>
  </si>
  <si>
    <t>Codigo</t>
  </si>
  <si>
    <t>Tipo</t>
  </si>
  <si>
    <t>Fecha</t>
  </si>
  <si>
    <t>Periodo</t>
  </si>
  <si>
    <t>Nit/Cédula</t>
  </si>
  <si>
    <t>Observación</t>
  </si>
  <si>
    <t>Tipo de Soporte</t>
  </si>
  <si>
    <t xml:space="preserve"> Formula</t>
  </si>
  <si>
    <t>SS</t>
  </si>
  <si>
    <t>MONIT2019-1-1</t>
  </si>
  <si>
    <t>MEN032019-1-1</t>
  </si>
  <si>
    <t>MEN052019-1-1</t>
  </si>
  <si>
    <t>CC00042060</t>
  </si>
  <si>
    <t>CC00042072</t>
  </si>
  <si>
    <t>9999</t>
  </si>
  <si>
    <t>R9999</t>
  </si>
  <si>
    <t>01/30/2019</t>
  </si>
  <si>
    <t>MONITORES Y AUXILIA</t>
  </si>
  <si>
    <t>HONORARIOS</t>
  </si>
  <si>
    <t>JOVENES INVESTIGA</t>
  </si>
  <si>
    <t>SOSTENIBI Y PERMANEN</t>
  </si>
  <si>
    <t>MANOSALVA FAJARDO KELLY DAHIANA</t>
  </si>
  <si>
    <t>OSORIO RUIZ OSCAR</t>
  </si>
  <si>
    <t>OPMONIT201911-2051 Pos=1</t>
  </si>
  <si>
    <t>OPMONIT201911-2053 Pos=1</t>
  </si>
  <si>
    <t>NOMEN03201911-47 Pos=1</t>
  </si>
  <si>
    <t>NOMEN03201911-748 Pos=1</t>
  </si>
  <si>
    <t>NOMEN05201911-3 Pos=1</t>
  </si>
  <si>
    <t>NOMEN05201911-124 Pos=1</t>
  </si>
  <si>
    <t>NOMEN05201911-154 Pos=1</t>
  </si>
  <si>
    <t>NOMEN05201911-157 Pos=1</t>
  </si>
  <si>
    <t>NOMEN05201911-158 Pos=1</t>
  </si>
  <si>
    <t>APOYO ECONOMICO CONV 21930002-432-18 29 DIC- 29 EN</t>
  </si>
  <si>
    <t>APOYO ECONOMICO CONV 21930002-074-18 28 DIC- 28 EN</t>
  </si>
  <si>
    <t>Gastos Reservas</t>
  </si>
  <si>
    <t>BKPF</t>
  </si>
  <si>
    <t>NL</t>
  </si>
  <si>
    <t>NK</t>
  </si>
  <si>
    <t>NM</t>
  </si>
  <si>
    <t>KR</t>
  </si>
  <si>
    <t>11:59:14</t>
  </si>
  <si>
    <t>11:59:17</t>
  </si>
  <si>
    <t>09:15:41</t>
  </si>
  <si>
    <t>09:23:01</t>
  </si>
  <si>
    <t>16:01:42</t>
  </si>
  <si>
    <t>16:03:01</t>
  </si>
  <si>
    <t>16:03:22</t>
  </si>
  <si>
    <t>16:03:29</t>
  </si>
  <si>
    <t>16:03:31</t>
  </si>
  <si>
    <t>11:34:40</t>
  </si>
  <si>
    <t>14:43:56</t>
  </si>
  <si>
    <t>CC_WS_1</t>
  </si>
  <si>
    <t>MPHINCAPIE</t>
  </si>
  <si>
    <t>FB60</t>
  </si>
  <si>
    <t>MONIT2019-1-1c=2051</t>
  </si>
  <si>
    <t>MONIT2019-1-1c=2053</t>
  </si>
  <si>
    <t>MEN032019-1-1c=47</t>
  </si>
  <si>
    <t>MEN032019-1-1c=748</t>
  </si>
  <si>
    <t>MEN052019-1-1c=3</t>
  </si>
  <si>
    <t>MEN052019-1-1c=124</t>
  </si>
  <si>
    <t>MEN052019-1-1c=154</t>
  </si>
  <si>
    <t>MEN052019-1-1c=157</t>
  </si>
  <si>
    <t>MEN052019-1-1c=158</t>
  </si>
  <si>
    <t>APOYO ECONOMICO CONV 2193</t>
  </si>
  <si>
    <t>K003</t>
  </si>
  <si>
    <t>KELLY,DAHIANA</t>
  </si>
  <si>
    <t>OSCAR</t>
  </si>
  <si>
    <t>MANOSALVA,FAJARDO</t>
  </si>
  <si>
    <t>OSORIO,RUIZ</t>
  </si>
  <si>
    <t>CO</t>
  </si>
  <si>
    <t>MEDELLIN</t>
  </si>
  <si>
    <t>CR 58 B 31 10</t>
  </si>
  <si>
    <t>CL 47 50 43 201</t>
  </si>
  <si>
    <t>MANOSALVA FAJARDO KELLY D</t>
  </si>
  <si>
    <t>Gastos de funcionamiento e inversión de la Facultad</t>
  </si>
  <si>
    <t>Estudio previo y edición critica de la narrativa breve de Tomás Carrasquilla-2016</t>
  </si>
  <si>
    <t>Al Sur del Oeste El Western en Sudamérica</t>
  </si>
  <si>
    <t>Proyecto de Investigación_Corpus Lingüístico Especializado para ELE</t>
  </si>
  <si>
    <t>Regionalización 2017 Dimensiones Andes</t>
  </si>
  <si>
    <t>Proyecto Procesos de comunicación con mujeres victima del conflicto armado</t>
  </si>
  <si>
    <t>Proyecto de Investigación_Prácticas comunicativas en la agricultura urbana de Medellin</t>
  </si>
  <si>
    <t>La edición del cuento colombiano en el siglo XX</t>
  </si>
  <si>
    <t>Egreso</t>
  </si>
  <si>
    <t>1065837588 - Vivas Molina Andrea Camila</t>
  </si>
  <si>
    <t>1020475641 - Andrés Felipe Cuervo Cuervo</t>
  </si>
  <si>
    <t>10172016393 - Pablo Julián García Valencia</t>
  </si>
  <si>
    <t>1128425349 - Oscar Alberto Osorio</t>
  </si>
  <si>
    <t>1036645391 - BRAYAN ALEXIS ZAPATA RESTREPO</t>
  </si>
  <si>
    <t>1036672083 - Andrés Felipe Grajales</t>
  </si>
  <si>
    <t>1027883223 - Sebastian Restrepo Osorio</t>
  </si>
  <si>
    <t>1027883009 - Jorge Ivan Grisales Marín</t>
  </si>
  <si>
    <t>1017241135 - Juan David Guerra</t>
  </si>
  <si>
    <t>1036397889 - Kelly Dahiana Manosalva Fajardo</t>
  </si>
  <si>
    <t>29178760 - Paula Andrea Marín Colorado</t>
  </si>
  <si>
    <t>Nómina Enero_Monitor Contrato #1825_Auxiliar Administrativo Producción y medios</t>
  </si>
  <si>
    <t>Nómina Enero_Monitor Contrato #556_Auxiliar Administrativo de la Unidad de Comunicaciones</t>
  </si>
  <si>
    <t>Pago Enero_Joven investigador para el estudiante de pregrado Pablo Julián García Valencia c.c, 10172016393 quien apoyara las actividades del proyecto de investigación Estudio previo y edición crítica de la obra literaria de Tomas Carrasquilla</t>
  </si>
  <si>
    <t>Convenio de pasantia para el estudiante quien participara como estudiante en formación del proyecto de investigación Al sur del Oeste el Wéstern en Sudamérica según acta Nº 75 del 22 de septiembre de 2017._Pago 11 del 28 de dic al 28 d enero de 2019</t>
  </si>
  <si>
    <t>Nómina Enero_profesional en el área de comunicación audiovisual y multimedial con experiencia en investigación en cine, particularmente wéstern, en el marco del proyecto de investigación Al sur del oeste el western en Sudamérica</t>
  </si>
  <si>
    <t>Nómina Enero_Pasantía joven investigador para el estudiante en formación del pregrado en Letras, filología Hispánica Andrés Felipe Grajales c.c, 1.036.672.083 quien apoyara las actividades del proyecto de investigación</t>
  </si>
  <si>
    <t>Pago Enero_Pasantia Joven investigador para el estudiante en formación del pregrado Comunicación Social periodismo _Andes Sebastian Restrepo Osorio _CC 1027883223 quien apoyara las actividades del proyecto de investigación</t>
  </si>
  <si>
    <t>Pago Enero_Pasantia Joven investigador para el estudiante en formación del pregrado Comunicación Social periodismo_Jorge Ivan Grisales Marín _CC 1027883009 quien apoyara las actividades del proyecto de investigación</t>
  </si>
  <si>
    <t>Nómina Enero_Pasantía Joven Investigador para el estudiante en formación del pregrado en Periodismo quien apoyara las actividades del proyecto de investigación Procesos de comunicación en torno al perdón y la reconciliación</t>
  </si>
  <si>
    <t>Convenio de pasantia para la estudiante de Maestría quien participara como estudiante en formación del proyecto de investigación Practicas comunicativas en la agricultura urbana de Medellín_Pago 7 del 29 de Diciembre al 29 de enero de 2019</t>
  </si>
  <si>
    <t>NóminaEnero_Contrato de Prestación de servicios para desarrollar actividades propias de la pasantía posdoctoral financiada con recursos del Programa Estancia Postdoctorales_Colciencias 2017</t>
  </si>
  <si>
    <t>Certificado de Registro Presupuestal</t>
  </si>
  <si>
    <t>CONCILIACIÓN CENTRO DE COSTOS ##</t>
  </si>
  <si>
    <t>Ingresos</t>
  </si>
  <si>
    <t>SAP</t>
  </si>
  <si>
    <t>SIGEP</t>
  </si>
  <si>
    <t>Menos ingreso 4800277998 (en positivo no se registra)</t>
  </si>
  <si>
    <t>Menos ingreso 4800278605 (en positivo no se registra)</t>
  </si>
  <si>
    <t>Menos ingreso 9900166480 (en positivo no se registra)</t>
  </si>
  <si>
    <t>Total</t>
  </si>
  <si>
    <t>Diferencias</t>
  </si>
  <si>
    <t>Egresos</t>
  </si>
  <si>
    <t>SS SAP</t>
  </si>
  <si>
    <t>SS SIGEP</t>
  </si>
  <si>
    <t>Notas</t>
  </si>
  <si>
    <t>Más SS Social Cobrada de Mas al CC</t>
  </si>
</sst>
</file>

<file path=xl/styles.xml><?xml version="1.0" encoding="utf-8"?>
<styleSheet xmlns="http://schemas.openxmlformats.org/spreadsheetml/2006/main">
  <numFmts count="3">
    <numFmt numFmtId="164" formatCode="#,##"/>
    <numFmt numFmtId="164" formatCode="#,##"/>
    <numFmt numFmtId="165" formatCode="#,##0"/>
    <numFmt numFmtId="166" formatCode="YYYY-MM-DD HH:MM:SS"/>
    <numFmt numFmtId="165" formatCode="#,##0"/>
    <numFmt numFmtId="165" formatCode="#,##0"/>
  </numFmts>
  <fonts count="3">
    <font>
      <sz val="11"/>
      <color theme="1"/>
      <name val="Calibri"/>
      <family val="2"/>
      <scheme val="minor"/>
    </font>
    <font>
      <b/>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C6E0B4"/>
        <bgColor indexed="64"/>
      </patternFill>
    </fill>
    <fill>
      <patternFill patternType="solid">
        <fgColor rgb="FFFFE699"/>
        <bgColor indexed="64"/>
      </patternFill>
    </fill>
    <fill>
      <patternFill patternType="solid">
        <fgColor rgb="FFF8CBAD"/>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164" fontId="1" fillId="0" borderId="0" xfId="0" applyNumberFormat="1" applyFont="1"/>
    <xf numFmtId="0" fontId="0" fillId="2" borderId="0" xfId="0" applyFill="1"/>
    <xf numFmtId="0" fontId="2" fillId="0" borderId="1" xfId="0" applyFont="1" applyBorder="1" applyAlignment="1">
      <alignment horizontal="center" vertical="top"/>
    </xf>
    <xf numFmtId="0" fontId="0" fillId="3" borderId="0" xfId="0" applyFill="1"/>
    <xf numFmtId="165" fontId="0" fillId="3" borderId="0" xfId="0" applyNumberFormat="1" applyFill="1"/>
    <xf numFmtId="166" fontId="0" fillId="0" borderId="0" xfId="0" applyNumberFormat="1"/>
    <xf numFmtId="0" fontId="0" fillId="4" borderId="0" xfId="0" applyFill="1"/>
    <xf numFmtId="165" fontId="0" fillId="4" borderId="0" xfId="0" applyNumberFormat="1" applyFill="1"/>
    <xf numFmtId="165" fontId="0" fillId="2" borderId="0" xfId="0" applyNumberForma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2"/>
  <sheetViews>
    <sheetView tabSelected="1" workbookViewId="0"/>
  </sheetViews>
  <sheetFormatPr defaultRowHeight="15"/>
  <cols>
    <col min="1" max="5" width="20.7109375" customWidth="1"/>
  </cols>
  <sheetData>
    <row r="1" spans="1:5">
      <c r="A1" s="1" t="s">
        <v>325</v>
      </c>
    </row>
    <row r="4" spans="1:5">
      <c r="A4" s="1" t="s">
        <v>326</v>
      </c>
      <c r="D4" s="1" t="s">
        <v>327</v>
      </c>
      <c r="E4" s="1" t="s">
        <v>328</v>
      </c>
    </row>
    <row r="5" spans="1:5">
      <c r="A5" t="s">
        <v>337</v>
      </c>
      <c r="D5" s="2">
        <f>Recaudos_SAP!B9</f>
        <v>0</v>
      </c>
      <c r="E5" s="2">
        <f>Ingresos_SIGEP!B2</f>
        <v>0</v>
      </c>
    </row>
    <row r="6" spans="1:5">
      <c r="A6" t="s">
        <v>329</v>
      </c>
      <c r="D6" s="2">
        <v>412929241</v>
      </c>
    </row>
    <row r="7" spans="1:5">
      <c r="A7" t="s">
        <v>330</v>
      </c>
      <c r="D7" s="2">
        <v>233265988</v>
      </c>
    </row>
    <row r="8" spans="1:5">
      <c r="A8" t="s">
        <v>331</v>
      </c>
      <c r="D8" s="2">
        <v>233265988</v>
      </c>
    </row>
    <row r="9" spans="1:5">
      <c r="A9">
        <v>9900165234</v>
      </c>
      <c r="E9" s="2">
        <v>-412929241</v>
      </c>
    </row>
    <row r="10" spans="1:5">
      <c r="A10">
        <v>9900165842</v>
      </c>
      <c r="E10" s="2">
        <v>-233265988</v>
      </c>
    </row>
    <row r="11" spans="1:5">
      <c r="A11">
        <v>4800279271</v>
      </c>
      <c r="E11" s="2">
        <v>-233265988</v>
      </c>
    </row>
    <row r="12" spans="1:5">
      <c r="A12">
        <v>4800279907</v>
      </c>
      <c r="E12" s="2">
        <v>-233265988</v>
      </c>
    </row>
    <row r="14" spans="1:5">
      <c r="A14" s="1" t="s">
        <v>332</v>
      </c>
      <c r="D14" s="2">
        <f>D5-SUM(D6:D12)</f>
        <v>0</v>
      </c>
      <c r="E14" s="2">
        <f>E5</f>
        <v>0</v>
      </c>
    </row>
    <row r="15" spans="1:5">
      <c r="A15" s="1" t="s">
        <v>333</v>
      </c>
      <c r="E15" s="3">
        <f>D14-E14</f>
        <v>0</v>
      </c>
    </row>
    <row r="17" spans="1:5">
      <c r="A17" s="1" t="s">
        <v>334</v>
      </c>
      <c r="D17" s="1" t="s">
        <v>327</v>
      </c>
      <c r="E17" s="1" t="s">
        <v>328</v>
      </c>
    </row>
    <row r="18" spans="1:5">
      <c r="A18" t="s">
        <v>337</v>
      </c>
      <c r="D18" s="2">
        <f>Pagos_SAP!B13</f>
        <v>0</v>
      </c>
      <c r="E18" s="2">
        <f>Egresos_SIGEP!B13</f>
        <v>0</v>
      </c>
    </row>
    <row r="19" spans="1:5">
      <c r="A19" t="s">
        <v>338</v>
      </c>
      <c r="E19" s="2">
        <f>SS!B10</f>
        <v>0</v>
      </c>
    </row>
    <row r="21" spans="1:5">
      <c r="A21" s="1" t="s">
        <v>332</v>
      </c>
      <c r="D21" s="2">
        <f>D18</f>
        <v>0</v>
      </c>
      <c r="E21" s="2">
        <f>SUM(E18:E19)</f>
        <v>0</v>
      </c>
    </row>
    <row r="22" spans="1:5">
      <c r="A22" s="1" t="s">
        <v>333</v>
      </c>
      <c r="E22" s="3">
        <f>D21-E21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B9"/>
  <sheetViews>
    <sheetView workbookViewId="0"/>
  </sheetViews>
  <sheetFormatPr defaultRowHeight="15"/>
  <cols>
    <col min="1" max="28" width="20.7109375" customWidth="1"/>
    <col min="3" max="4" width="0" hidden="1" customWidth="1"/>
    <col min="8" max="9" width="0" hidden="1" customWidth="1"/>
    <col min="11" max="20" width="0" hidden="1" customWidth="1"/>
    <col min="23" max="23" width="0" hidden="1" customWidth="1"/>
  </cols>
  <sheetData>
    <row r="1" spans="1:184" s="4" customFormat="1" ht="30" customHeight="1">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5" t="s">
        <v>90</v>
      </c>
      <c r="CN1" s="5" t="s">
        <v>91</v>
      </c>
      <c r="CO1" s="5" t="s">
        <v>92</v>
      </c>
      <c r="CP1" s="5" t="s">
        <v>93</v>
      </c>
      <c r="CQ1" s="5" t="s">
        <v>94</v>
      </c>
      <c r="CR1" s="5" t="s">
        <v>95</v>
      </c>
      <c r="CS1" s="5" t="s">
        <v>96</v>
      </c>
      <c r="CT1" s="5" t="s">
        <v>97</v>
      </c>
      <c r="CU1" s="5" t="s">
        <v>98</v>
      </c>
      <c r="CV1" s="5" t="s">
        <v>99</v>
      </c>
      <c r="CW1" s="5" t="s">
        <v>100</v>
      </c>
      <c r="CX1" s="5" t="s">
        <v>101</v>
      </c>
      <c r="CY1" s="5" t="s">
        <v>102</v>
      </c>
      <c r="CZ1" s="5" t="s">
        <v>103</v>
      </c>
      <c r="DA1" s="5" t="s">
        <v>104</v>
      </c>
      <c r="DB1" s="5" t="s">
        <v>105</v>
      </c>
      <c r="DC1" s="5" t="s">
        <v>106</v>
      </c>
      <c r="DD1" s="5" t="s">
        <v>107</v>
      </c>
      <c r="DE1" s="5" t="s">
        <v>108</v>
      </c>
      <c r="DF1" s="5" t="s">
        <v>109</v>
      </c>
      <c r="DG1" s="5" t="s">
        <v>110</v>
      </c>
      <c r="DH1" s="5" t="s">
        <v>111</v>
      </c>
      <c r="DI1" s="5" t="s">
        <v>112</v>
      </c>
      <c r="DJ1" s="5" t="s">
        <v>113</v>
      </c>
      <c r="DK1" s="5" t="s">
        <v>114</v>
      </c>
      <c r="DL1" s="5" t="s">
        <v>115</v>
      </c>
      <c r="DM1" s="5" t="s">
        <v>116</v>
      </c>
      <c r="DN1" s="5" t="s">
        <v>117</v>
      </c>
      <c r="DO1" s="5" t="s">
        <v>118</v>
      </c>
      <c r="DP1" s="5" t="s">
        <v>119</v>
      </c>
      <c r="DQ1" s="5" t="s">
        <v>120</v>
      </c>
      <c r="DR1" s="5" t="s">
        <v>121</v>
      </c>
      <c r="DS1" s="5" t="s">
        <v>122</v>
      </c>
      <c r="DT1" s="5" t="s">
        <v>123</v>
      </c>
      <c r="DU1" s="5" t="s">
        <v>124</v>
      </c>
      <c r="DV1" s="5" t="s">
        <v>125</v>
      </c>
      <c r="DW1" s="5" t="s">
        <v>126</v>
      </c>
      <c r="DX1" s="5" t="s">
        <v>127</v>
      </c>
      <c r="DY1" s="5" t="s">
        <v>128</v>
      </c>
      <c r="DZ1" s="5" t="s">
        <v>129</v>
      </c>
      <c r="EA1" s="5" t="s">
        <v>130</v>
      </c>
      <c r="EB1" s="5" t="s">
        <v>131</v>
      </c>
      <c r="EC1" s="5" t="s">
        <v>132</v>
      </c>
      <c r="ED1" s="5" t="s">
        <v>133</v>
      </c>
      <c r="EE1" s="5" t="s">
        <v>134</v>
      </c>
      <c r="EF1" s="5" t="s">
        <v>135</v>
      </c>
      <c r="EG1" s="5" t="s">
        <v>136</v>
      </c>
      <c r="EH1" s="5" t="s">
        <v>137</v>
      </c>
      <c r="EI1" s="5" t="s">
        <v>138</v>
      </c>
      <c r="EJ1" s="5" t="s">
        <v>139</v>
      </c>
      <c r="EK1" s="5" t="s">
        <v>140</v>
      </c>
      <c r="EL1" s="5" t="s">
        <v>141</v>
      </c>
      <c r="EM1" s="5" t="s">
        <v>142</v>
      </c>
      <c r="EN1" s="5" t="s">
        <v>143</v>
      </c>
      <c r="EO1" s="5" t="s">
        <v>144</v>
      </c>
      <c r="EP1" s="5" t="s">
        <v>145</v>
      </c>
      <c r="EQ1" s="5" t="s">
        <v>146</v>
      </c>
      <c r="ER1" s="5" t="s">
        <v>147</v>
      </c>
      <c r="ES1" s="5" t="s">
        <v>148</v>
      </c>
      <c r="ET1" s="5" t="s">
        <v>149</v>
      </c>
      <c r="EU1" s="5" t="s">
        <v>150</v>
      </c>
      <c r="EV1" s="5" t="s">
        <v>151</v>
      </c>
      <c r="EW1" s="5" t="s">
        <v>152</v>
      </c>
      <c r="EX1" s="5" t="s">
        <v>153</v>
      </c>
      <c r="EY1" s="5" t="s">
        <v>154</v>
      </c>
      <c r="EZ1" s="5" t="s">
        <v>155</v>
      </c>
      <c r="FA1" s="5" t="s">
        <v>156</v>
      </c>
      <c r="FB1" s="5" t="s">
        <v>157</v>
      </c>
      <c r="FC1" s="5" t="s">
        <v>158</v>
      </c>
      <c r="FD1" s="5" t="s">
        <v>159</v>
      </c>
      <c r="FE1" s="5" t="s">
        <v>160</v>
      </c>
      <c r="FF1" s="5" t="s">
        <v>161</v>
      </c>
      <c r="FG1" s="5" t="s">
        <v>162</v>
      </c>
      <c r="FH1" s="5" t="s">
        <v>163</v>
      </c>
      <c r="FI1" s="5" t="s">
        <v>164</v>
      </c>
      <c r="FJ1" s="5" t="s">
        <v>165</v>
      </c>
      <c r="FK1" s="5" t="s">
        <v>166</v>
      </c>
      <c r="FL1" s="5" t="s">
        <v>167</v>
      </c>
      <c r="FM1" s="5" t="s">
        <v>168</v>
      </c>
      <c r="FN1" s="5" t="s">
        <v>169</v>
      </c>
      <c r="FO1" s="5" t="s">
        <v>170</v>
      </c>
      <c r="FP1" s="5" t="s">
        <v>171</v>
      </c>
      <c r="FQ1" s="5" t="s">
        <v>172</v>
      </c>
      <c r="FR1" s="5" t="s">
        <v>173</v>
      </c>
      <c r="FS1" s="5" t="s">
        <v>174</v>
      </c>
      <c r="FT1" s="5" t="s">
        <v>175</v>
      </c>
      <c r="FU1" s="5" t="s">
        <v>176</v>
      </c>
      <c r="FV1" s="5" t="s">
        <v>177</v>
      </c>
      <c r="FW1" s="5" t="s">
        <v>178</v>
      </c>
      <c r="FX1" s="5" t="s">
        <v>179</v>
      </c>
      <c r="FY1" s="5" t="s">
        <v>180</v>
      </c>
      <c r="FZ1" s="5" t="s">
        <v>181</v>
      </c>
      <c r="GA1" s="5" t="s">
        <v>182</v>
      </c>
      <c r="GB1" s="5" t="s">
        <v>183</v>
      </c>
    </row>
    <row r="2" spans="1:184" s="6" customFormat="1">
      <c r="A2" s="6">
        <v>4800277998</v>
      </c>
      <c r="B2" s="7">
        <v>412929241</v>
      </c>
      <c r="C2" s="6">
        <v>4800277998</v>
      </c>
      <c r="D2" s="6">
        <v>1</v>
      </c>
      <c r="E2" s="6" t="s">
        <v>184</v>
      </c>
      <c r="F2" s="6" t="s">
        <v>185</v>
      </c>
      <c r="G2" s="6">
        <v>1</v>
      </c>
      <c r="I2" s="6">
        <v>0</v>
      </c>
      <c r="J2" s="6">
        <v>21930002</v>
      </c>
      <c r="K2" s="6">
        <v>57</v>
      </c>
      <c r="L2" s="6" t="s">
        <v>186</v>
      </c>
      <c r="M2" s="6">
        <v>250</v>
      </c>
      <c r="N2" s="6">
        <v>13120101</v>
      </c>
      <c r="O2" s="6">
        <v>10</v>
      </c>
      <c r="P2" s="6">
        <v>9999</v>
      </c>
      <c r="Q2" s="6">
        <v>9999999999</v>
      </c>
      <c r="R2" s="6" t="s">
        <v>185</v>
      </c>
      <c r="T2" s="6">
        <v>9999999992</v>
      </c>
      <c r="U2" s="6" t="s">
        <v>187</v>
      </c>
      <c r="V2" s="6">
        <v>2019</v>
      </c>
      <c r="Y2" s="7">
        <f>SUMAR.SI.CONJUNTO(Ingresos_SIGEP!B:B,Ingresos_SIGEP!A:A,Recaudos_SAP!A2,Ingresos_SIGEP!G:G,Recaudos_SAP!G:G)</f>
        <v>0</v>
      </c>
      <c r="Z2" s="7">
        <f>SUMAR.SI.CONJUNTO(Recaudos_SAP!B:B,Recaudos_SAP!A:A,Recaudos_SAP!A2,Recaudos_SAP!G:G,Recaudos_SAP!G:G)-Y2</f>
        <v>0</v>
      </c>
      <c r="AA2" s="6" t="s">
        <v>189</v>
      </c>
      <c r="AF2" s="6" t="s">
        <v>190</v>
      </c>
      <c r="AG2" s="6" t="s">
        <v>191</v>
      </c>
      <c r="AH2" s="6">
        <v>2</v>
      </c>
      <c r="AI2" s="6">
        <v>30</v>
      </c>
      <c r="AK2" s="6" t="s">
        <v>192</v>
      </c>
      <c r="AN2" s="6">
        <v>1.2019</v>
      </c>
      <c r="AO2" s="6">
        <v>3000000043386649</v>
      </c>
      <c r="AQ2" s="6" t="s">
        <v>188</v>
      </c>
      <c r="AR2" s="6" t="s">
        <v>193</v>
      </c>
      <c r="AS2" s="6" t="s">
        <v>194</v>
      </c>
      <c r="AT2" s="6" t="s">
        <v>194</v>
      </c>
      <c r="AU2" s="6" t="s">
        <v>194</v>
      </c>
      <c r="AX2" s="6">
        <v>0</v>
      </c>
      <c r="BE2" s="6">
        <v>21930002</v>
      </c>
      <c r="BF2" s="6" t="s">
        <v>195</v>
      </c>
      <c r="BG2" s="6" t="s">
        <v>196</v>
      </c>
      <c r="BH2" s="6">
        <v>4800277998</v>
      </c>
      <c r="BI2" s="6" t="s">
        <v>197</v>
      </c>
      <c r="BK2" s="6">
        <v>2019</v>
      </c>
      <c r="BL2" s="6">
        <v>0</v>
      </c>
      <c r="BM2" s="6">
        <v>2019</v>
      </c>
      <c r="BP2" s="6" t="s">
        <v>198</v>
      </c>
      <c r="BQ2" s="6" t="s">
        <v>199</v>
      </c>
      <c r="BR2" s="6" t="s">
        <v>200</v>
      </c>
      <c r="BS2" s="6" t="s">
        <v>200</v>
      </c>
      <c r="BT2" s="6">
        <v>0</v>
      </c>
      <c r="BU2" s="6">
        <v>412929241</v>
      </c>
      <c r="BV2" s="6">
        <v>0</v>
      </c>
      <c r="BW2" s="6">
        <v>0</v>
      </c>
      <c r="CC2" s="6" t="s">
        <v>201</v>
      </c>
      <c r="CD2" s="8">
        <v>43496</v>
      </c>
      <c r="CE2" s="6">
        <v>1</v>
      </c>
      <c r="CF2" s="8">
        <v>43496</v>
      </c>
      <c r="CG2" s="8">
        <v>43518</v>
      </c>
      <c r="CH2" s="6" t="s">
        <v>203</v>
      </c>
      <c r="CJ2" s="6" t="s">
        <v>210</v>
      </c>
      <c r="CK2" s="6" t="s">
        <v>212</v>
      </c>
      <c r="CN2" s="6" t="s">
        <v>214</v>
      </c>
      <c r="CV2" s="6">
        <v>2</v>
      </c>
      <c r="DG2" s="6">
        <v>0</v>
      </c>
      <c r="DH2" s="6">
        <v>0</v>
      </c>
      <c r="EY2" s="6" t="s">
        <v>215</v>
      </c>
      <c r="EZ2" s="6">
        <v>0</v>
      </c>
      <c r="FB2" s="6">
        <v>104031594</v>
      </c>
      <c r="FC2" s="6">
        <v>4800277998</v>
      </c>
      <c r="FE2" s="8">
        <v>43518</v>
      </c>
      <c r="FF2" s="6">
        <v>0</v>
      </c>
      <c r="FJ2" s="6">
        <v>0</v>
      </c>
      <c r="FK2" s="6">
        <v>1</v>
      </c>
      <c r="FM2" s="6">
        <v>0</v>
      </c>
      <c r="FN2" s="6">
        <v>0</v>
      </c>
      <c r="FQ2" s="6" t="s">
        <v>215</v>
      </c>
      <c r="FX2" s="6">
        <v>0</v>
      </c>
      <c r="FY2" s="6">
        <v>0</v>
      </c>
      <c r="FZ2" s="6">
        <v>0</v>
      </c>
      <c r="GA2" s="6">
        <v>412929241</v>
      </c>
      <c r="GB2" s="6">
        <v>0</v>
      </c>
    </row>
    <row r="3" spans="1:184" s="9" customFormat="1">
      <c r="A3" s="9">
        <v>9900165234</v>
      </c>
      <c r="B3" s="10">
        <v>-412929241</v>
      </c>
      <c r="C3" s="9">
        <v>9900165234</v>
      </c>
      <c r="D3" s="9">
        <v>1</v>
      </c>
      <c r="E3" s="9" t="s">
        <v>184</v>
      </c>
      <c r="F3" s="9" t="s">
        <v>185</v>
      </c>
      <c r="G3" s="9">
        <v>1</v>
      </c>
      <c r="I3" s="9">
        <v>0</v>
      </c>
      <c r="J3" s="9">
        <v>21930002</v>
      </c>
      <c r="K3" s="9">
        <v>57</v>
      </c>
      <c r="L3" s="9" t="s">
        <v>186</v>
      </c>
      <c r="M3" s="9">
        <v>250</v>
      </c>
      <c r="N3" s="9">
        <v>13120101</v>
      </c>
      <c r="O3" s="9">
        <v>10</v>
      </c>
      <c r="P3" s="9">
        <v>9999</v>
      </c>
      <c r="Q3" s="9">
        <v>9999999999</v>
      </c>
      <c r="R3" s="9" t="s">
        <v>185</v>
      </c>
      <c r="T3" s="9">
        <v>9999999992</v>
      </c>
      <c r="U3" s="9" t="s">
        <v>187</v>
      </c>
      <c r="V3" s="9">
        <v>2019</v>
      </c>
      <c r="Y3" s="10">
        <f>SUMAR.SI.CONJUNTO(Ingresos_SIGEP!B:B,Ingresos_SIGEP!A:A,Recaudos_SAP!A3,Ingresos_SIGEP!G:G,Recaudos_SAP!G:G)</f>
        <v>0</v>
      </c>
      <c r="Z3" s="10">
        <f>SUMAR.SI.CONJUNTO(Recaudos_SAP!B:B,Recaudos_SAP!A:A,Recaudos_SAP!A3,Recaudos_SAP!G:G,Recaudos_SAP!G:G)-Y3</f>
        <v>0</v>
      </c>
      <c r="AA3" s="9" t="s">
        <v>189</v>
      </c>
      <c r="AF3" s="9" t="s">
        <v>190</v>
      </c>
      <c r="AG3" s="9" t="s">
        <v>191</v>
      </c>
      <c r="AH3" s="9">
        <v>2</v>
      </c>
      <c r="AI3" s="9">
        <v>30</v>
      </c>
      <c r="AK3" s="9" t="s">
        <v>192</v>
      </c>
      <c r="AN3" s="9">
        <v>1.2019</v>
      </c>
      <c r="AO3" s="9">
        <v>3000000043388371</v>
      </c>
      <c r="AQ3" s="9" t="s">
        <v>188</v>
      </c>
      <c r="AR3" s="9" t="s">
        <v>193</v>
      </c>
      <c r="AS3" s="9" t="s">
        <v>194</v>
      </c>
      <c r="AT3" s="9" t="s">
        <v>194</v>
      </c>
      <c r="AU3" s="9" t="s">
        <v>194</v>
      </c>
      <c r="AX3" s="9">
        <v>0</v>
      </c>
      <c r="BE3" s="9">
        <v>21930002</v>
      </c>
      <c r="BF3" s="9" t="s">
        <v>195</v>
      </c>
      <c r="BG3" s="9" t="s">
        <v>196</v>
      </c>
      <c r="BH3" s="9">
        <v>9900165234</v>
      </c>
      <c r="BI3" s="9" t="s">
        <v>197</v>
      </c>
      <c r="BK3" s="9">
        <v>2019</v>
      </c>
      <c r="BL3" s="9">
        <v>0</v>
      </c>
      <c r="BM3" s="9">
        <v>2019</v>
      </c>
      <c r="BP3" s="9" t="s">
        <v>198</v>
      </c>
      <c r="BQ3" s="9" t="s">
        <v>199</v>
      </c>
      <c r="BR3" s="9" t="s">
        <v>200</v>
      </c>
      <c r="BS3" s="9" t="s">
        <v>200</v>
      </c>
      <c r="BT3" s="9">
        <v>0</v>
      </c>
      <c r="BU3" s="9">
        <v>-412929241</v>
      </c>
      <c r="BV3" s="9">
        <v>0</v>
      </c>
      <c r="BW3" s="9">
        <v>0</v>
      </c>
      <c r="CC3" s="9" t="s">
        <v>202</v>
      </c>
      <c r="CD3" s="8">
        <v>43496</v>
      </c>
      <c r="CE3" s="9">
        <v>1</v>
      </c>
      <c r="CF3" s="8">
        <v>43496</v>
      </c>
      <c r="CG3" s="8">
        <v>43518</v>
      </c>
      <c r="CH3" s="9" t="s">
        <v>204</v>
      </c>
      <c r="CJ3" s="9" t="s">
        <v>211</v>
      </c>
      <c r="CK3" s="9" t="s">
        <v>213</v>
      </c>
      <c r="CN3" s="9" t="s">
        <v>214</v>
      </c>
      <c r="CV3" s="9">
        <v>2</v>
      </c>
      <c r="DG3" s="9">
        <v>0</v>
      </c>
      <c r="DH3" s="9">
        <v>0</v>
      </c>
      <c r="EY3" s="9" t="s">
        <v>215</v>
      </c>
      <c r="EZ3" s="9">
        <v>0</v>
      </c>
      <c r="FB3" s="9">
        <v>104032082</v>
      </c>
      <c r="FC3" s="9">
        <v>9900165234</v>
      </c>
      <c r="FE3" s="8">
        <v>43518</v>
      </c>
      <c r="FF3" s="9">
        <v>0</v>
      </c>
      <c r="FJ3" s="9">
        <v>0</v>
      </c>
      <c r="FK3" s="9">
        <v>1</v>
      </c>
      <c r="FM3" s="9">
        <v>0</v>
      </c>
      <c r="FN3" s="9">
        <v>0</v>
      </c>
      <c r="FQ3" s="9" t="s">
        <v>215</v>
      </c>
      <c r="FX3" s="9">
        <v>0</v>
      </c>
      <c r="FY3" s="9">
        <v>0</v>
      </c>
      <c r="FZ3" s="9">
        <v>0</v>
      </c>
      <c r="GA3" s="9">
        <v>412929241</v>
      </c>
      <c r="GB3" s="9">
        <v>0</v>
      </c>
    </row>
    <row r="4" spans="1:184" s="6" customFormat="1">
      <c r="A4" s="6">
        <v>4800278605</v>
      </c>
      <c r="B4" s="7">
        <v>233265988</v>
      </c>
      <c r="C4" s="6">
        <v>4800278605</v>
      </c>
      <c r="D4" s="6">
        <v>1</v>
      </c>
      <c r="E4" s="6" t="s">
        <v>184</v>
      </c>
      <c r="F4" s="6" t="s">
        <v>185</v>
      </c>
      <c r="G4" s="6">
        <v>1</v>
      </c>
      <c r="I4" s="6">
        <v>0</v>
      </c>
      <c r="J4" s="6">
        <v>21930002</v>
      </c>
      <c r="K4" s="6">
        <v>57</v>
      </c>
      <c r="L4" s="6" t="s">
        <v>186</v>
      </c>
      <c r="M4" s="6">
        <v>250</v>
      </c>
      <c r="N4" s="6">
        <v>13120101</v>
      </c>
      <c r="O4" s="6">
        <v>10</v>
      </c>
      <c r="P4" s="6">
        <v>9999</v>
      </c>
      <c r="Q4" s="6">
        <v>9999999999</v>
      </c>
      <c r="R4" s="6" t="s">
        <v>185</v>
      </c>
      <c r="T4" s="6">
        <v>9999999992</v>
      </c>
      <c r="U4" s="6" t="s">
        <v>187</v>
      </c>
      <c r="V4" s="6">
        <v>2019</v>
      </c>
      <c r="Y4" s="7">
        <f>SUMAR.SI.CONJUNTO(Ingresos_SIGEP!B:B,Ingresos_SIGEP!A:A,Recaudos_SAP!A4,Ingresos_SIGEP!G:G,Recaudos_SAP!G:G)</f>
        <v>0</v>
      </c>
      <c r="Z4" s="7">
        <f>SUMAR.SI.CONJUNTO(Recaudos_SAP!B:B,Recaudos_SAP!A:A,Recaudos_SAP!A4,Recaudos_SAP!G:G,Recaudos_SAP!G:G)-Y4</f>
        <v>0</v>
      </c>
      <c r="AA4" s="6" t="s">
        <v>189</v>
      </c>
      <c r="AF4" s="6" t="s">
        <v>190</v>
      </c>
      <c r="AG4" s="6" t="s">
        <v>191</v>
      </c>
      <c r="AH4" s="6">
        <v>2</v>
      </c>
      <c r="AI4" s="6">
        <v>30</v>
      </c>
      <c r="AK4" s="6" t="s">
        <v>192</v>
      </c>
      <c r="AN4" s="6">
        <v>1.2019</v>
      </c>
      <c r="AO4" s="6">
        <v>3000000043390530</v>
      </c>
      <c r="AQ4" s="6" t="s">
        <v>188</v>
      </c>
      <c r="AR4" s="6" t="s">
        <v>193</v>
      </c>
      <c r="AS4" s="6" t="s">
        <v>194</v>
      </c>
      <c r="AT4" s="6" t="s">
        <v>194</v>
      </c>
      <c r="AU4" s="6" t="s">
        <v>194</v>
      </c>
      <c r="AX4" s="6">
        <v>0</v>
      </c>
      <c r="BE4" s="6">
        <v>21930002</v>
      </c>
      <c r="BF4" s="6" t="s">
        <v>195</v>
      </c>
      <c r="BG4" s="6" t="s">
        <v>196</v>
      </c>
      <c r="BH4" s="6">
        <v>4800278605</v>
      </c>
      <c r="BI4" s="6" t="s">
        <v>197</v>
      </c>
      <c r="BK4" s="6">
        <v>2019</v>
      </c>
      <c r="BL4" s="6">
        <v>0</v>
      </c>
      <c r="BM4" s="6">
        <v>2019</v>
      </c>
      <c r="BP4" s="6" t="s">
        <v>198</v>
      </c>
      <c r="BQ4" s="6" t="s">
        <v>199</v>
      </c>
      <c r="BR4" s="6" t="s">
        <v>200</v>
      </c>
      <c r="BS4" s="6" t="s">
        <v>200</v>
      </c>
      <c r="BT4" s="6">
        <v>0</v>
      </c>
      <c r="BU4" s="6">
        <v>233265988</v>
      </c>
      <c r="BV4" s="6">
        <v>0</v>
      </c>
      <c r="BW4" s="6">
        <v>0</v>
      </c>
      <c r="CC4" s="6" t="s">
        <v>201</v>
      </c>
      <c r="CD4" s="8">
        <v>43496</v>
      </c>
      <c r="CE4" s="6">
        <v>1</v>
      </c>
      <c r="CF4" s="8">
        <v>43496</v>
      </c>
      <c r="CG4" s="8">
        <v>43518</v>
      </c>
      <c r="CH4" s="6" t="s">
        <v>205</v>
      </c>
      <c r="CJ4" s="6" t="s">
        <v>210</v>
      </c>
      <c r="CK4" s="6" t="s">
        <v>212</v>
      </c>
      <c r="CN4" s="6" t="s">
        <v>214</v>
      </c>
      <c r="CV4" s="6">
        <v>1</v>
      </c>
      <c r="DG4" s="6">
        <v>0</v>
      </c>
      <c r="DH4" s="6">
        <v>0</v>
      </c>
      <c r="EY4" s="6" t="s">
        <v>215</v>
      </c>
      <c r="EZ4" s="6">
        <v>0</v>
      </c>
      <c r="FB4" s="6">
        <v>104032724</v>
      </c>
      <c r="FC4" s="6">
        <v>4800278605</v>
      </c>
      <c r="FE4" s="8">
        <v>43518</v>
      </c>
      <c r="FF4" s="6">
        <v>0</v>
      </c>
      <c r="FJ4" s="6">
        <v>0</v>
      </c>
      <c r="FK4" s="6">
        <v>1</v>
      </c>
      <c r="FM4" s="6">
        <v>0</v>
      </c>
      <c r="FN4" s="6">
        <v>0</v>
      </c>
      <c r="FQ4" s="6" t="s">
        <v>215</v>
      </c>
      <c r="FX4" s="6">
        <v>0</v>
      </c>
      <c r="FY4" s="6">
        <v>0</v>
      </c>
      <c r="FZ4" s="6">
        <v>0</v>
      </c>
      <c r="GA4" s="6">
        <v>233265988</v>
      </c>
      <c r="GB4" s="6">
        <v>0</v>
      </c>
    </row>
    <row r="5" spans="1:184" s="9" customFormat="1">
      <c r="A5" s="9">
        <v>9900165842</v>
      </c>
      <c r="B5" s="10">
        <v>-233265988</v>
      </c>
      <c r="C5" s="9">
        <v>9900165842</v>
      </c>
      <c r="D5" s="9">
        <v>1</v>
      </c>
      <c r="E5" s="9" t="s">
        <v>184</v>
      </c>
      <c r="F5" s="9" t="s">
        <v>185</v>
      </c>
      <c r="G5" s="9">
        <v>1</v>
      </c>
      <c r="I5" s="9">
        <v>0</v>
      </c>
      <c r="J5" s="9">
        <v>21930002</v>
      </c>
      <c r="K5" s="9">
        <v>57</v>
      </c>
      <c r="L5" s="9" t="s">
        <v>186</v>
      </c>
      <c r="M5" s="9">
        <v>250</v>
      </c>
      <c r="N5" s="9">
        <v>13120101</v>
      </c>
      <c r="O5" s="9">
        <v>10</v>
      </c>
      <c r="P5" s="9">
        <v>9999</v>
      </c>
      <c r="Q5" s="9">
        <v>9999999999</v>
      </c>
      <c r="R5" s="9" t="s">
        <v>185</v>
      </c>
      <c r="T5" s="9">
        <v>9999999992</v>
      </c>
      <c r="U5" s="9" t="s">
        <v>187</v>
      </c>
      <c r="V5" s="9">
        <v>2019</v>
      </c>
      <c r="Y5" s="10">
        <f>SUMAR.SI.CONJUNTO(Ingresos_SIGEP!B:B,Ingresos_SIGEP!A:A,Recaudos_SAP!A5,Ingresos_SIGEP!G:G,Recaudos_SAP!G:G)</f>
        <v>0</v>
      </c>
      <c r="Z5" s="10">
        <f>SUMAR.SI.CONJUNTO(Recaudos_SAP!B:B,Recaudos_SAP!A:A,Recaudos_SAP!A5,Recaudos_SAP!G:G,Recaudos_SAP!G:G)-Y5</f>
        <v>0</v>
      </c>
      <c r="AA5" s="9" t="s">
        <v>189</v>
      </c>
      <c r="AF5" s="9" t="s">
        <v>190</v>
      </c>
      <c r="AG5" s="9" t="s">
        <v>191</v>
      </c>
      <c r="AH5" s="9">
        <v>2</v>
      </c>
      <c r="AI5" s="9">
        <v>30</v>
      </c>
      <c r="AK5" s="9" t="s">
        <v>192</v>
      </c>
      <c r="AN5" s="9">
        <v>1.2019</v>
      </c>
      <c r="AO5" s="9">
        <v>3000000043393274</v>
      </c>
      <c r="AQ5" s="9" t="s">
        <v>188</v>
      </c>
      <c r="AR5" s="9" t="s">
        <v>193</v>
      </c>
      <c r="AS5" s="9" t="s">
        <v>194</v>
      </c>
      <c r="AT5" s="9" t="s">
        <v>194</v>
      </c>
      <c r="AU5" s="9" t="s">
        <v>194</v>
      </c>
      <c r="AX5" s="9">
        <v>0</v>
      </c>
      <c r="BE5" s="9">
        <v>21930002</v>
      </c>
      <c r="BF5" s="9" t="s">
        <v>195</v>
      </c>
      <c r="BG5" s="9" t="s">
        <v>196</v>
      </c>
      <c r="BH5" s="9">
        <v>9900165842</v>
      </c>
      <c r="BI5" s="9" t="s">
        <v>197</v>
      </c>
      <c r="BK5" s="9">
        <v>2019</v>
      </c>
      <c r="BL5" s="9">
        <v>0</v>
      </c>
      <c r="BM5" s="9">
        <v>2019</v>
      </c>
      <c r="BP5" s="9" t="s">
        <v>198</v>
      </c>
      <c r="BQ5" s="9" t="s">
        <v>199</v>
      </c>
      <c r="BR5" s="9" t="s">
        <v>200</v>
      </c>
      <c r="BS5" s="9" t="s">
        <v>200</v>
      </c>
      <c r="BT5" s="9">
        <v>0</v>
      </c>
      <c r="BU5" s="9">
        <v>-233265988</v>
      </c>
      <c r="BV5" s="9">
        <v>0</v>
      </c>
      <c r="BW5" s="9">
        <v>0</v>
      </c>
      <c r="CC5" s="9" t="s">
        <v>202</v>
      </c>
      <c r="CD5" s="8">
        <v>43496</v>
      </c>
      <c r="CE5" s="9">
        <v>1</v>
      </c>
      <c r="CF5" s="8">
        <v>43496</v>
      </c>
      <c r="CG5" s="8">
        <v>43519</v>
      </c>
      <c r="CH5" s="9" t="s">
        <v>206</v>
      </c>
      <c r="CJ5" s="9" t="s">
        <v>210</v>
      </c>
      <c r="CK5" s="9" t="s">
        <v>213</v>
      </c>
      <c r="CN5" s="9" t="s">
        <v>214</v>
      </c>
      <c r="CV5" s="9">
        <v>1</v>
      </c>
      <c r="DG5" s="9">
        <v>0</v>
      </c>
      <c r="DH5" s="9">
        <v>0</v>
      </c>
      <c r="EY5" s="9" t="s">
        <v>215</v>
      </c>
      <c r="EZ5" s="9">
        <v>0</v>
      </c>
      <c r="FB5" s="9">
        <v>104033382</v>
      </c>
      <c r="FC5" s="9">
        <v>9900165842</v>
      </c>
      <c r="FE5" s="8">
        <v>43519</v>
      </c>
      <c r="FF5" s="9">
        <v>0</v>
      </c>
      <c r="FJ5" s="9">
        <v>0</v>
      </c>
      <c r="FK5" s="9">
        <v>1</v>
      </c>
      <c r="FM5" s="9">
        <v>0</v>
      </c>
      <c r="FN5" s="9">
        <v>0</v>
      </c>
      <c r="FQ5" s="9" t="s">
        <v>215</v>
      </c>
      <c r="FX5" s="9">
        <v>0</v>
      </c>
      <c r="FY5" s="9">
        <v>0</v>
      </c>
      <c r="FZ5" s="9">
        <v>0</v>
      </c>
      <c r="GA5" s="9">
        <v>233265988</v>
      </c>
      <c r="GB5" s="9">
        <v>0</v>
      </c>
    </row>
    <row r="6" spans="1:184" s="9" customFormat="1">
      <c r="A6" s="9">
        <v>4800279271</v>
      </c>
      <c r="B6" s="10">
        <v>-233265988</v>
      </c>
      <c r="C6" s="9">
        <v>4800279271</v>
      </c>
      <c r="D6" s="9">
        <v>1</v>
      </c>
      <c r="E6" s="9" t="s">
        <v>184</v>
      </c>
      <c r="F6" s="9" t="s">
        <v>185</v>
      </c>
      <c r="G6" s="9">
        <v>1</v>
      </c>
      <c r="I6" s="9">
        <v>0</v>
      </c>
      <c r="J6" s="9">
        <v>21930002</v>
      </c>
      <c r="K6" s="9">
        <v>57</v>
      </c>
      <c r="L6" s="9" t="s">
        <v>186</v>
      </c>
      <c r="M6" s="9">
        <v>250</v>
      </c>
      <c r="N6" s="9">
        <v>13120101</v>
      </c>
      <c r="O6" s="9">
        <v>10</v>
      </c>
      <c r="P6" s="9">
        <v>9999</v>
      </c>
      <c r="Q6" s="9">
        <v>9999999999</v>
      </c>
      <c r="R6" s="9" t="s">
        <v>185</v>
      </c>
      <c r="T6" s="9">
        <v>9999999992</v>
      </c>
      <c r="U6" s="9" t="s">
        <v>187</v>
      </c>
      <c r="V6" s="9">
        <v>2019</v>
      </c>
      <c r="Y6" s="10">
        <f>SUMAR.SI.CONJUNTO(Ingresos_SIGEP!B:B,Ingresos_SIGEP!A:A,Recaudos_SAP!A6,Ingresos_SIGEP!G:G,Recaudos_SAP!G:G)</f>
        <v>0</v>
      </c>
      <c r="Z6" s="10">
        <f>SUMAR.SI.CONJUNTO(Recaudos_SAP!B:B,Recaudos_SAP!A:A,Recaudos_SAP!A6,Recaudos_SAP!G:G,Recaudos_SAP!G:G)-Y6</f>
        <v>0</v>
      </c>
      <c r="AA6" s="9" t="s">
        <v>189</v>
      </c>
      <c r="AF6" s="9" t="s">
        <v>190</v>
      </c>
      <c r="AG6" s="9" t="s">
        <v>191</v>
      </c>
      <c r="AH6" s="9">
        <v>2</v>
      </c>
      <c r="AI6" s="9">
        <v>30</v>
      </c>
      <c r="AK6" s="9" t="s">
        <v>192</v>
      </c>
      <c r="AN6" s="9">
        <v>1.2019</v>
      </c>
      <c r="AO6" s="9">
        <v>3000000043395198</v>
      </c>
      <c r="AQ6" s="9" t="s">
        <v>188</v>
      </c>
      <c r="AR6" s="9" t="s">
        <v>193</v>
      </c>
      <c r="AS6" s="9" t="s">
        <v>194</v>
      </c>
      <c r="AT6" s="9" t="s">
        <v>194</v>
      </c>
      <c r="AU6" s="9" t="s">
        <v>194</v>
      </c>
      <c r="AX6" s="9">
        <v>0</v>
      </c>
      <c r="BE6" s="9">
        <v>21930002</v>
      </c>
      <c r="BF6" s="9" t="s">
        <v>195</v>
      </c>
      <c r="BG6" s="9" t="s">
        <v>196</v>
      </c>
      <c r="BH6" s="9">
        <v>4800279271</v>
      </c>
      <c r="BI6" s="9" t="s">
        <v>197</v>
      </c>
      <c r="BK6" s="9">
        <v>2019</v>
      </c>
      <c r="BL6" s="9">
        <v>0</v>
      </c>
      <c r="BM6" s="9">
        <v>2019</v>
      </c>
      <c r="BP6" s="9" t="s">
        <v>198</v>
      </c>
      <c r="BQ6" s="9" t="s">
        <v>199</v>
      </c>
      <c r="BR6" s="9" t="s">
        <v>200</v>
      </c>
      <c r="BS6" s="9" t="s">
        <v>200</v>
      </c>
      <c r="BT6" s="9">
        <v>0</v>
      </c>
      <c r="BU6" s="9">
        <v>-233265988</v>
      </c>
      <c r="BV6" s="9">
        <v>0</v>
      </c>
      <c r="BW6" s="9">
        <v>0</v>
      </c>
      <c r="CC6" s="9" t="s">
        <v>201</v>
      </c>
      <c r="CD6" s="8">
        <v>43496</v>
      </c>
      <c r="CE6" s="9">
        <v>1</v>
      </c>
      <c r="CF6" s="8">
        <v>43496</v>
      </c>
      <c r="CG6" s="8">
        <v>43519</v>
      </c>
      <c r="CH6" s="9" t="s">
        <v>207</v>
      </c>
      <c r="CJ6" s="9" t="s">
        <v>210</v>
      </c>
      <c r="CK6" s="9" t="s">
        <v>212</v>
      </c>
      <c r="CN6" s="9" t="s">
        <v>214</v>
      </c>
      <c r="CV6" s="9">
        <v>1</v>
      </c>
      <c r="DG6" s="9">
        <v>0</v>
      </c>
      <c r="DH6" s="9">
        <v>0</v>
      </c>
      <c r="EY6" s="9" t="s">
        <v>215</v>
      </c>
      <c r="EZ6" s="9">
        <v>0</v>
      </c>
      <c r="FB6" s="9">
        <v>104034030</v>
      </c>
      <c r="FC6" s="9">
        <v>4800279271</v>
      </c>
      <c r="FE6" s="8">
        <v>43519</v>
      </c>
      <c r="FF6" s="9">
        <v>0</v>
      </c>
      <c r="FJ6" s="9">
        <v>0</v>
      </c>
      <c r="FK6" s="9">
        <v>1</v>
      </c>
      <c r="FM6" s="9">
        <v>0</v>
      </c>
      <c r="FN6" s="9">
        <v>0</v>
      </c>
      <c r="FQ6" s="9" t="s">
        <v>215</v>
      </c>
      <c r="FX6" s="9">
        <v>0</v>
      </c>
      <c r="FY6" s="9">
        <v>0</v>
      </c>
      <c r="FZ6" s="9">
        <v>0</v>
      </c>
      <c r="GA6" s="9">
        <v>233265988</v>
      </c>
      <c r="GB6" s="9">
        <v>0</v>
      </c>
    </row>
    <row r="7" spans="1:184" s="6" customFormat="1">
      <c r="A7" s="6">
        <v>9900166480</v>
      </c>
      <c r="B7" s="7">
        <v>233265988</v>
      </c>
      <c r="C7" s="6">
        <v>9900166480</v>
      </c>
      <c r="D7" s="6">
        <v>1</v>
      </c>
      <c r="E7" s="6" t="s">
        <v>184</v>
      </c>
      <c r="F7" s="6" t="s">
        <v>185</v>
      </c>
      <c r="G7" s="6">
        <v>1</v>
      </c>
      <c r="I7" s="6">
        <v>0</v>
      </c>
      <c r="J7" s="6">
        <v>21930002</v>
      </c>
      <c r="K7" s="6">
        <v>57</v>
      </c>
      <c r="L7" s="6" t="s">
        <v>186</v>
      </c>
      <c r="M7" s="6">
        <v>250</v>
      </c>
      <c r="N7" s="6">
        <v>13120101</v>
      </c>
      <c r="O7" s="6">
        <v>10</v>
      </c>
      <c r="P7" s="6">
        <v>9999</v>
      </c>
      <c r="Q7" s="6">
        <v>9999999999</v>
      </c>
      <c r="R7" s="6" t="s">
        <v>185</v>
      </c>
      <c r="T7" s="6">
        <v>9999999992</v>
      </c>
      <c r="U7" s="6" t="s">
        <v>187</v>
      </c>
      <c r="V7" s="6">
        <v>2019</v>
      </c>
      <c r="Y7" s="7">
        <f>SUMAR.SI.CONJUNTO(Ingresos_SIGEP!B:B,Ingresos_SIGEP!A:A,Recaudos_SAP!A7,Ingresos_SIGEP!G:G,Recaudos_SAP!G:G)</f>
        <v>0</v>
      </c>
      <c r="Z7" s="7">
        <f>SUMAR.SI.CONJUNTO(Recaudos_SAP!B:B,Recaudos_SAP!A:A,Recaudos_SAP!A7,Recaudos_SAP!G:G,Recaudos_SAP!G:G)-Y7</f>
        <v>0</v>
      </c>
      <c r="AA7" s="6" t="s">
        <v>189</v>
      </c>
      <c r="AF7" s="6" t="s">
        <v>190</v>
      </c>
      <c r="AG7" s="6" t="s">
        <v>191</v>
      </c>
      <c r="AH7" s="6">
        <v>2</v>
      </c>
      <c r="AI7" s="6">
        <v>30</v>
      </c>
      <c r="AK7" s="6" t="s">
        <v>192</v>
      </c>
      <c r="AN7" s="6">
        <v>1.2019</v>
      </c>
      <c r="AO7" s="6">
        <v>3000000043397106</v>
      </c>
      <c r="AQ7" s="6" t="s">
        <v>188</v>
      </c>
      <c r="AR7" s="6" t="s">
        <v>193</v>
      </c>
      <c r="AS7" s="6" t="s">
        <v>194</v>
      </c>
      <c r="AT7" s="6" t="s">
        <v>194</v>
      </c>
      <c r="AU7" s="6" t="s">
        <v>194</v>
      </c>
      <c r="AX7" s="6">
        <v>0</v>
      </c>
      <c r="BE7" s="6">
        <v>21930002</v>
      </c>
      <c r="BF7" s="6" t="s">
        <v>195</v>
      </c>
      <c r="BG7" s="6" t="s">
        <v>196</v>
      </c>
      <c r="BH7" s="6">
        <v>9900166480</v>
      </c>
      <c r="BI7" s="6" t="s">
        <v>197</v>
      </c>
      <c r="BK7" s="6">
        <v>2019</v>
      </c>
      <c r="BL7" s="6">
        <v>0</v>
      </c>
      <c r="BM7" s="6">
        <v>2019</v>
      </c>
      <c r="BP7" s="6" t="s">
        <v>198</v>
      </c>
      <c r="BQ7" s="6" t="s">
        <v>199</v>
      </c>
      <c r="BR7" s="6" t="s">
        <v>200</v>
      </c>
      <c r="BS7" s="6" t="s">
        <v>200</v>
      </c>
      <c r="BT7" s="6">
        <v>0</v>
      </c>
      <c r="BU7" s="6">
        <v>233265988</v>
      </c>
      <c r="BV7" s="6">
        <v>0</v>
      </c>
      <c r="BW7" s="6">
        <v>0</v>
      </c>
      <c r="CC7" s="6" t="s">
        <v>202</v>
      </c>
      <c r="CD7" s="8">
        <v>43496</v>
      </c>
      <c r="CE7" s="6">
        <v>1</v>
      </c>
      <c r="CF7" s="8">
        <v>43496</v>
      </c>
      <c r="CG7" s="8">
        <v>43519</v>
      </c>
      <c r="CH7" s="6" t="s">
        <v>208</v>
      </c>
      <c r="CJ7" s="6" t="s">
        <v>210</v>
      </c>
      <c r="CK7" s="6" t="s">
        <v>213</v>
      </c>
      <c r="CN7" s="6" t="s">
        <v>214</v>
      </c>
      <c r="CV7" s="6">
        <v>1</v>
      </c>
      <c r="DG7" s="6">
        <v>0</v>
      </c>
      <c r="DH7" s="6">
        <v>0</v>
      </c>
      <c r="EY7" s="6" t="s">
        <v>215</v>
      </c>
      <c r="EZ7" s="6">
        <v>0</v>
      </c>
      <c r="FB7" s="6">
        <v>104034666</v>
      </c>
      <c r="FC7" s="6">
        <v>9900166480</v>
      </c>
      <c r="FE7" s="8">
        <v>43519</v>
      </c>
      <c r="FF7" s="6">
        <v>0</v>
      </c>
      <c r="FJ7" s="6">
        <v>0</v>
      </c>
      <c r="FK7" s="6">
        <v>1</v>
      </c>
      <c r="FM7" s="6">
        <v>0</v>
      </c>
      <c r="FN7" s="6">
        <v>0</v>
      </c>
      <c r="FQ7" s="6" t="s">
        <v>215</v>
      </c>
      <c r="FX7" s="6">
        <v>0</v>
      </c>
      <c r="FY7" s="6">
        <v>0</v>
      </c>
      <c r="FZ7" s="6">
        <v>0</v>
      </c>
      <c r="GA7" s="6">
        <v>233265988</v>
      </c>
      <c r="GB7" s="6">
        <v>0</v>
      </c>
    </row>
    <row r="8" spans="1:184" s="9" customFormat="1">
      <c r="A8" s="9">
        <v>4800279907</v>
      </c>
      <c r="B8" s="10">
        <v>-233265988</v>
      </c>
      <c r="C8" s="9">
        <v>4800279907</v>
      </c>
      <c r="D8" s="9">
        <v>1</v>
      </c>
      <c r="E8" s="9" t="s">
        <v>184</v>
      </c>
      <c r="F8" s="9" t="s">
        <v>185</v>
      </c>
      <c r="G8" s="9">
        <v>1</v>
      </c>
      <c r="I8" s="9">
        <v>0</v>
      </c>
      <c r="J8" s="9">
        <v>21930002</v>
      </c>
      <c r="K8" s="9">
        <v>57</v>
      </c>
      <c r="L8" s="9" t="s">
        <v>186</v>
      </c>
      <c r="M8" s="9">
        <v>250</v>
      </c>
      <c r="N8" s="9">
        <v>13120101</v>
      </c>
      <c r="O8" s="9">
        <v>10</v>
      </c>
      <c r="P8" s="9">
        <v>9999</v>
      </c>
      <c r="Q8" s="9">
        <v>9999999999</v>
      </c>
      <c r="R8" s="9" t="s">
        <v>185</v>
      </c>
      <c r="T8" s="9">
        <v>9999999992</v>
      </c>
      <c r="U8" s="9" t="s">
        <v>187</v>
      </c>
      <c r="V8" s="9">
        <v>2019</v>
      </c>
      <c r="Y8" s="10">
        <f>SUMAR.SI.CONJUNTO(Ingresos_SIGEP!B:B,Ingresos_SIGEP!A:A,Recaudos_SAP!A8,Ingresos_SIGEP!G:G,Recaudos_SAP!G:G)</f>
        <v>0</v>
      </c>
      <c r="Z8" s="10">
        <f>SUMAR.SI.CONJUNTO(Recaudos_SAP!B:B,Recaudos_SAP!A:A,Recaudos_SAP!A8,Recaudos_SAP!G:G,Recaudos_SAP!G:G)-Y8</f>
        <v>0</v>
      </c>
      <c r="AA8" s="9" t="s">
        <v>189</v>
      </c>
      <c r="AF8" s="9" t="s">
        <v>190</v>
      </c>
      <c r="AG8" s="9" t="s">
        <v>191</v>
      </c>
      <c r="AH8" s="9">
        <v>2</v>
      </c>
      <c r="AI8" s="9">
        <v>30</v>
      </c>
      <c r="AK8" s="9" t="s">
        <v>192</v>
      </c>
      <c r="AN8" s="9">
        <v>1.2019</v>
      </c>
      <c r="AO8" s="9">
        <v>3000000043399014</v>
      </c>
      <c r="AQ8" s="9" t="s">
        <v>188</v>
      </c>
      <c r="AR8" s="9" t="s">
        <v>193</v>
      </c>
      <c r="AS8" s="9" t="s">
        <v>194</v>
      </c>
      <c r="AT8" s="9" t="s">
        <v>194</v>
      </c>
      <c r="AU8" s="9" t="s">
        <v>194</v>
      </c>
      <c r="AX8" s="9">
        <v>0</v>
      </c>
      <c r="BE8" s="9">
        <v>21930002</v>
      </c>
      <c r="BF8" s="9" t="s">
        <v>195</v>
      </c>
      <c r="BG8" s="9" t="s">
        <v>196</v>
      </c>
      <c r="BH8" s="9">
        <v>4800279907</v>
      </c>
      <c r="BI8" s="9" t="s">
        <v>197</v>
      </c>
      <c r="BK8" s="9">
        <v>2019</v>
      </c>
      <c r="BL8" s="9">
        <v>0</v>
      </c>
      <c r="BM8" s="9">
        <v>2019</v>
      </c>
      <c r="BP8" s="9" t="s">
        <v>198</v>
      </c>
      <c r="BQ8" s="9" t="s">
        <v>199</v>
      </c>
      <c r="BR8" s="9" t="s">
        <v>200</v>
      </c>
      <c r="BS8" s="9" t="s">
        <v>200</v>
      </c>
      <c r="BT8" s="9">
        <v>0</v>
      </c>
      <c r="BU8" s="9">
        <v>-233265988</v>
      </c>
      <c r="BV8" s="9">
        <v>0</v>
      </c>
      <c r="BW8" s="9">
        <v>0</v>
      </c>
      <c r="CC8" s="9" t="s">
        <v>201</v>
      </c>
      <c r="CD8" s="8">
        <v>43496</v>
      </c>
      <c r="CE8" s="9">
        <v>1</v>
      </c>
      <c r="CF8" s="8">
        <v>43496</v>
      </c>
      <c r="CG8" s="8">
        <v>43519</v>
      </c>
      <c r="CH8" s="9" t="s">
        <v>209</v>
      </c>
      <c r="CJ8" s="9" t="s">
        <v>210</v>
      </c>
      <c r="CK8" s="9" t="s">
        <v>212</v>
      </c>
      <c r="CN8" s="9" t="s">
        <v>214</v>
      </c>
      <c r="DG8" s="9">
        <v>0</v>
      </c>
      <c r="DH8" s="9">
        <v>0</v>
      </c>
      <c r="EY8" s="9" t="s">
        <v>215</v>
      </c>
      <c r="EZ8" s="9">
        <v>0</v>
      </c>
      <c r="FB8" s="9">
        <v>104035302</v>
      </c>
      <c r="FC8" s="9">
        <v>4800279907</v>
      </c>
      <c r="FE8" s="8">
        <v>43519</v>
      </c>
      <c r="FF8" s="9">
        <v>0</v>
      </c>
      <c r="FJ8" s="9">
        <v>0</v>
      </c>
      <c r="FK8" s="9">
        <v>1</v>
      </c>
      <c r="FM8" s="9">
        <v>0</v>
      </c>
      <c r="FN8" s="9">
        <v>0</v>
      </c>
      <c r="FX8" s="9">
        <v>0</v>
      </c>
      <c r="FY8" s="9">
        <v>0</v>
      </c>
      <c r="FZ8" s="9">
        <v>0</v>
      </c>
      <c r="GA8" s="9">
        <v>233265988</v>
      </c>
      <c r="GB8" s="9">
        <v>0</v>
      </c>
    </row>
    <row r="9" spans="1:184">
      <c r="B9" s="2">
        <f>SUM(B2:B8)</f>
        <v>0</v>
      </c>
      <c r="Y9" s="2">
        <f>SUM(Y2:Y8)</f>
        <v>0</v>
      </c>
      <c r="Z9" s="2">
        <f>SUM(Z2:Z8)</f>
        <v>0</v>
      </c>
    </row>
  </sheetData>
  <autoFilter ref="A1:AB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14" width="20.7109375" customWidth="1"/>
  </cols>
  <sheetData>
    <row r="1" spans="1:14" s="4" customFormat="1" ht="30" customHeight="1">
      <c r="A1" s="5" t="s">
        <v>216</v>
      </c>
      <c r="B1" s="5" t="s">
        <v>217</v>
      </c>
      <c r="C1" s="5" t="s">
        <v>218</v>
      </c>
      <c r="D1" s="5" t="s">
        <v>219</v>
      </c>
      <c r="E1" s="5" t="s">
        <v>220</v>
      </c>
      <c r="F1" s="5" t="s">
        <v>221</v>
      </c>
      <c r="G1" s="5" t="s">
        <v>222</v>
      </c>
      <c r="H1" s="5" t="s">
        <v>4</v>
      </c>
      <c r="I1" s="5" t="s">
        <v>223</v>
      </c>
      <c r="J1" s="5" t="s">
        <v>224</v>
      </c>
      <c r="K1" s="5" t="s">
        <v>225</v>
      </c>
      <c r="L1" s="5" t="s">
        <v>226</v>
      </c>
      <c r="M1" s="5" t="s">
        <v>182</v>
      </c>
      <c r="N1" s="5" t="s">
        <v>183</v>
      </c>
    </row>
    <row r="2" spans="1:14">
      <c r="B2" s="2">
        <f>SUM(B2:B1)</f>
        <v>0</v>
      </c>
      <c r="L2" s="2">
        <f>SUM(L2:L1)</f>
        <v>0</v>
      </c>
      <c r="M2" s="2">
        <f>SUM(M2:M1)</f>
        <v>0</v>
      </c>
    </row>
  </sheetData>
  <autoFilter ref="A1:N1"/>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C13"/>
  <sheetViews>
    <sheetView workbookViewId="0"/>
  </sheetViews>
  <sheetFormatPr defaultRowHeight="15"/>
  <cols>
    <col min="1" max="28" width="20.7109375" customWidth="1"/>
    <col min="3" max="4" width="0" hidden="1" customWidth="1"/>
    <col min="8" max="9" width="0" hidden="1" customWidth="1"/>
    <col min="11" max="20" width="0" hidden="1" customWidth="1"/>
    <col min="23" max="23" width="0" hidden="1" customWidth="1"/>
  </cols>
  <sheetData>
    <row r="1" spans="1:185" s="4" customFormat="1" ht="30" customHeight="1">
      <c r="A1" s="5" t="s">
        <v>7</v>
      </c>
      <c r="B1" s="5" t="s">
        <v>1</v>
      </c>
      <c r="C1" s="5" t="s">
        <v>2</v>
      </c>
      <c r="D1" s="5" t="s">
        <v>3</v>
      </c>
      <c r="E1" s="5" t="s">
        <v>4</v>
      </c>
      <c r="F1" s="5" t="s">
        <v>5</v>
      </c>
      <c r="G1" s="5" t="s">
        <v>6</v>
      </c>
      <c r="H1" s="5" t="s">
        <v>0</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5" t="s">
        <v>90</v>
      </c>
      <c r="CN1" s="5" t="s">
        <v>91</v>
      </c>
      <c r="CO1" s="5" t="s">
        <v>92</v>
      </c>
      <c r="CP1" s="5" t="s">
        <v>93</v>
      </c>
      <c r="CQ1" s="5" t="s">
        <v>94</v>
      </c>
      <c r="CR1" s="5" t="s">
        <v>95</v>
      </c>
      <c r="CS1" s="5" t="s">
        <v>96</v>
      </c>
      <c r="CT1" s="5" t="s">
        <v>97</v>
      </c>
      <c r="CU1" s="5" t="s">
        <v>98</v>
      </c>
      <c r="CV1" s="5" t="s">
        <v>99</v>
      </c>
      <c r="CW1" s="5" t="s">
        <v>100</v>
      </c>
      <c r="CX1" s="5" t="s">
        <v>101</v>
      </c>
      <c r="CY1" s="5" t="s">
        <v>102</v>
      </c>
      <c r="CZ1" s="5" t="s">
        <v>103</v>
      </c>
      <c r="DA1" s="5" t="s">
        <v>104</v>
      </c>
      <c r="DB1" s="5" t="s">
        <v>105</v>
      </c>
      <c r="DC1" s="5" t="s">
        <v>106</v>
      </c>
      <c r="DD1" s="5" t="s">
        <v>107</v>
      </c>
      <c r="DE1" s="5" t="s">
        <v>108</v>
      </c>
      <c r="DF1" s="5" t="s">
        <v>109</v>
      </c>
      <c r="DG1" s="5" t="s">
        <v>110</v>
      </c>
      <c r="DH1" s="5" t="s">
        <v>111</v>
      </c>
      <c r="DI1" s="5" t="s">
        <v>112</v>
      </c>
      <c r="DJ1" s="5" t="s">
        <v>113</v>
      </c>
      <c r="DK1" s="5" t="s">
        <v>114</v>
      </c>
      <c r="DL1" s="5" t="s">
        <v>115</v>
      </c>
      <c r="DM1" s="5" t="s">
        <v>116</v>
      </c>
      <c r="DN1" s="5" t="s">
        <v>117</v>
      </c>
      <c r="DO1" s="5" t="s">
        <v>118</v>
      </c>
      <c r="DP1" s="5" t="s">
        <v>119</v>
      </c>
      <c r="DQ1" s="5" t="s">
        <v>120</v>
      </c>
      <c r="DR1" s="5" t="s">
        <v>121</v>
      </c>
      <c r="DS1" s="5" t="s">
        <v>122</v>
      </c>
      <c r="DT1" s="5" t="s">
        <v>123</v>
      </c>
      <c r="DU1" s="5" t="s">
        <v>124</v>
      </c>
      <c r="DV1" s="5" t="s">
        <v>125</v>
      </c>
      <c r="DW1" s="5" t="s">
        <v>126</v>
      </c>
      <c r="DX1" s="5" t="s">
        <v>127</v>
      </c>
      <c r="DY1" s="5" t="s">
        <v>128</v>
      </c>
      <c r="DZ1" s="5" t="s">
        <v>129</v>
      </c>
      <c r="EA1" s="5" t="s">
        <v>130</v>
      </c>
      <c r="EB1" s="5" t="s">
        <v>131</v>
      </c>
      <c r="EC1" s="5" t="s">
        <v>132</v>
      </c>
      <c r="ED1" s="5" t="s">
        <v>133</v>
      </c>
      <c r="EE1" s="5" t="s">
        <v>134</v>
      </c>
      <c r="EF1" s="5" t="s">
        <v>135</v>
      </c>
      <c r="EG1" s="5" t="s">
        <v>136</v>
      </c>
      <c r="EH1" s="5" t="s">
        <v>137</v>
      </c>
      <c r="EI1" s="5" t="s">
        <v>138</v>
      </c>
      <c r="EJ1" s="5" t="s">
        <v>139</v>
      </c>
      <c r="EK1" s="5" t="s">
        <v>140</v>
      </c>
      <c r="EL1" s="5" t="s">
        <v>141</v>
      </c>
      <c r="EM1" s="5" t="s">
        <v>142</v>
      </c>
      <c r="EN1" s="5" t="s">
        <v>143</v>
      </c>
      <c r="EO1" s="5" t="s">
        <v>144</v>
      </c>
      <c r="EP1" s="5" t="s">
        <v>145</v>
      </c>
      <c r="EQ1" s="5" t="s">
        <v>146</v>
      </c>
      <c r="ER1" s="5" t="s">
        <v>147</v>
      </c>
      <c r="ES1" s="5" t="s">
        <v>148</v>
      </c>
      <c r="ET1" s="5" t="s">
        <v>149</v>
      </c>
      <c r="EU1" s="5" t="s">
        <v>150</v>
      </c>
      <c r="EV1" s="5" t="s">
        <v>151</v>
      </c>
      <c r="EW1" s="5" t="s">
        <v>152</v>
      </c>
      <c r="EX1" s="5" t="s">
        <v>153</v>
      </c>
      <c r="EY1" s="5" t="s">
        <v>154</v>
      </c>
      <c r="EZ1" s="5" t="s">
        <v>155</v>
      </c>
      <c r="FA1" s="5" t="s">
        <v>156</v>
      </c>
      <c r="FB1" s="5" t="s">
        <v>157</v>
      </c>
      <c r="FC1" s="5" t="s">
        <v>158</v>
      </c>
      <c r="FD1" s="5" t="s">
        <v>159</v>
      </c>
      <c r="FE1" s="5" t="s">
        <v>160</v>
      </c>
      <c r="FF1" s="5" t="s">
        <v>161</v>
      </c>
      <c r="FG1" s="5" t="s">
        <v>162</v>
      </c>
      <c r="FH1" s="5" t="s">
        <v>163</v>
      </c>
      <c r="FI1" s="5" t="s">
        <v>164</v>
      </c>
      <c r="FJ1" s="5" t="s">
        <v>165</v>
      </c>
      <c r="FK1" s="5" t="s">
        <v>166</v>
      </c>
      <c r="FL1" s="5" t="s">
        <v>167</v>
      </c>
      <c r="FM1" s="5" t="s">
        <v>168</v>
      </c>
      <c r="FN1" s="5" t="s">
        <v>169</v>
      </c>
      <c r="FO1" s="5" t="s">
        <v>170</v>
      </c>
      <c r="FP1" s="5" t="s">
        <v>171</v>
      </c>
      <c r="FQ1" s="5" t="s">
        <v>172</v>
      </c>
      <c r="FR1" s="5" t="s">
        <v>173</v>
      </c>
      <c r="FS1" s="5" t="s">
        <v>174</v>
      </c>
      <c r="FT1" s="5" t="s">
        <v>175</v>
      </c>
      <c r="FU1" s="5" t="s">
        <v>176</v>
      </c>
      <c r="FV1" s="5" t="s">
        <v>177</v>
      </c>
      <c r="FW1" s="5" t="s">
        <v>178</v>
      </c>
      <c r="FX1" s="5" t="s">
        <v>179</v>
      </c>
      <c r="FY1" s="5" t="s">
        <v>180</v>
      </c>
      <c r="FZ1" s="5" t="s">
        <v>181</v>
      </c>
      <c r="GA1" s="5" t="s">
        <v>182</v>
      </c>
      <c r="GB1" s="5" t="s">
        <v>227</v>
      </c>
      <c r="GC1" s="5" t="s">
        <v>183</v>
      </c>
    </row>
    <row r="2" spans="1:185" s="4" customFormat="1">
      <c r="A2" s="4">
        <v>2000477481</v>
      </c>
      <c r="B2" s="11">
        <v>106904</v>
      </c>
      <c r="C2" s="4">
        <v>2600135027</v>
      </c>
      <c r="D2" s="4">
        <v>1</v>
      </c>
      <c r="E2" s="4" t="s">
        <v>228</v>
      </c>
      <c r="F2" s="4" t="s">
        <v>185</v>
      </c>
      <c r="G2" s="4">
        <v>1</v>
      </c>
      <c r="H2" s="4">
        <v>2600135027</v>
      </c>
      <c r="I2" s="4">
        <v>1</v>
      </c>
      <c r="J2" s="4">
        <v>21930002</v>
      </c>
      <c r="K2" s="4">
        <v>57</v>
      </c>
      <c r="L2" s="4" t="s">
        <v>186</v>
      </c>
      <c r="M2" s="4">
        <v>250</v>
      </c>
      <c r="N2" s="4">
        <v>21220801</v>
      </c>
      <c r="O2" s="4">
        <v>10</v>
      </c>
      <c r="P2" s="4" t="s">
        <v>233</v>
      </c>
      <c r="Q2" s="4">
        <v>9999999999</v>
      </c>
      <c r="R2" s="4" t="s">
        <v>185</v>
      </c>
      <c r="T2" s="4">
        <v>7208020712</v>
      </c>
      <c r="U2" s="4" t="s">
        <v>236</v>
      </c>
      <c r="V2" s="4">
        <v>2019</v>
      </c>
      <c r="Y2" s="11">
        <f>SUMAR.SI.CONJUNTO(Egresos_SIGEP!B:B,Egresos_SIGEP!A:A,Pagos_SAP!A2,Egresos_SIGEP!G:G,Pagos_SAP!G:G)</f>
        <v>0</v>
      </c>
      <c r="Z2" s="11">
        <f>SUMAR.SI.CONJUNTO(Pagos_SAP!B:B,Pagos_SAP!A:A,Pagos_SAP!A2,Pagos_SAP!G:G,Pagos_SAP!G:G)-Y2</f>
        <v>0</v>
      </c>
      <c r="AA2" s="11">
        <f>SUMAR.SI.CONJUNTO(Pagos_SAP!B:B,Pagos_SAP!A:A,Pagos_SAP!A2,Pagos_SAP!G:G,Pagos_SAP!G:G)*24.023%</f>
        <v>0</v>
      </c>
      <c r="AF2" s="4" t="s">
        <v>190</v>
      </c>
      <c r="AG2" s="4" t="s">
        <v>191</v>
      </c>
      <c r="AH2" s="4">
        <v>3</v>
      </c>
      <c r="AI2" s="4">
        <v>30</v>
      </c>
      <c r="AK2" s="4" t="s">
        <v>192</v>
      </c>
      <c r="AN2" s="4">
        <v>1.2019</v>
      </c>
      <c r="AO2" s="4">
        <v>3000000042987549</v>
      </c>
      <c r="AQ2" s="4" t="s">
        <v>188</v>
      </c>
      <c r="AR2" s="4" t="s">
        <v>242</v>
      </c>
      <c r="AS2" s="4" t="s">
        <v>194</v>
      </c>
      <c r="AT2" s="4" t="s">
        <v>194</v>
      </c>
      <c r="AU2" s="4" t="s">
        <v>194</v>
      </c>
      <c r="AX2" s="4">
        <v>110</v>
      </c>
      <c r="AZ2" s="4">
        <v>21930002</v>
      </c>
      <c r="BA2" s="4" t="s">
        <v>195</v>
      </c>
      <c r="BE2" s="4">
        <v>21930002</v>
      </c>
      <c r="BF2" s="4" t="s">
        <v>195</v>
      </c>
      <c r="BG2" s="4" t="s">
        <v>196</v>
      </c>
      <c r="BH2" s="4">
        <v>2600135027</v>
      </c>
      <c r="BI2" s="4" t="s">
        <v>197</v>
      </c>
      <c r="BK2" s="4">
        <v>2019</v>
      </c>
      <c r="BL2" s="4">
        <v>0</v>
      </c>
      <c r="BM2" s="4">
        <v>2019</v>
      </c>
      <c r="BP2" s="4" t="s">
        <v>198</v>
      </c>
      <c r="BQ2" s="4" t="s">
        <v>199</v>
      </c>
      <c r="BR2" s="4" t="s">
        <v>200</v>
      </c>
      <c r="BS2" s="4" t="s">
        <v>200</v>
      </c>
      <c r="BT2" s="4">
        <v>0</v>
      </c>
      <c r="BU2" s="4">
        <v>106904</v>
      </c>
      <c r="BV2" s="4">
        <v>0</v>
      </c>
      <c r="BW2" s="4">
        <v>0</v>
      </c>
      <c r="CC2" s="4" t="s">
        <v>255</v>
      </c>
      <c r="CD2" s="8">
        <v>43496</v>
      </c>
      <c r="CE2" s="4">
        <v>1</v>
      </c>
      <c r="CF2" s="8">
        <v>43496</v>
      </c>
      <c r="CG2" s="8">
        <v>43503</v>
      </c>
      <c r="CH2" s="4" t="s">
        <v>259</v>
      </c>
      <c r="CJ2" s="4" t="s">
        <v>270</v>
      </c>
      <c r="CN2" s="4" t="s">
        <v>273</v>
      </c>
      <c r="DG2" s="4">
        <v>0</v>
      </c>
      <c r="DH2" s="4">
        <v>0</v>
      </c>
      <c r="EY2" s="4" t="s">
        <v>215</v>
      </c>
      <c r="EZ2" s="4">
        <v>0</v>
      </c>
      <c r="FB2" s="4">
        <v>103988384</v>
      </c>
      <c r="FC2" s="4">
        <v>2600135027</v>
      </c>
      <c r="FE2" s="8">
        <v>43503</v>
      </c>
      <c r="FF2" s="4">
        <v>0</v>
      </c>
      <c r="FJ2" s="4">
        <v>0</v>
      </c>
      <c r="FK2" s="4">
        <v>1</v>
      </c>
      <c r="FM2" s="4">
        <v>0</v>
      </c>
      <c r="FN2" s="4">
        <v>0</v>
      </c>
      <c r="FX2" s="4">
        <v>0</v>
      </c>
      <c r="FY2" s="4">
        <v>0</v>
      </c>
      <c r="FZ2" s="4">
        <v>106904</v>
      </c>
      <c r="GA2" s="4">
        <v>0</v>
      </c>
      <c r="GB2" s="4">
        <v>0</v>
      </c>
      <c r="GC2" s="4">
        <v>0</v>
      </c>
    </row>
    <row r="3" spans="1:185" s="4" customFormat="1">
      <c r="A3" s="4">
        <v>2000477483</v>
      </c>
      <c r="B3" s="11">
        <v>46480</v>
      </c>
      <c r="C3" s="4">
        <v>2600135029</v>
      </c>
      <c r="D3" s="4">
        <v>1</v>
      </c>
      <c r="E3" s="4" t="s">
        <v>228</v>
      </c>
      <c r="F3" s="4" t="s">
        <v>185</v>
      </c>
      <c r="G3" s="4">
        <v>1</v>
      </c>
      <c r="H3" s="4">
        <v>2600135029</v>
      </c>
      <c r="I3" s="4">
        <v>1</v>
      </c>
      <c r="J3" s="4">
        <v>21930002</v>
      </c>
      <c r="K3" s="4">
        <v>57</v>
      </c>
      <c r="L3" s="4" t="s">
        <v>186</v>
      </c>
      <c r="M3" s="4">
        <v>250</v>
      </c>
      <c r="N3" s="4">
        <v>21220801</v>
      </c>
      <c r="O3" s="4">
        <v>10</v>
      </c>
      <c r="P3" s="4" t="s">
        <v>233</v>
      </c>
      <c r="Q3" s="4">
        <v>9999999999</v>
      </c>
      <c r="R3" s="4" t="s">
        <v>185</v>
      </c>
      <c r="T3" s="4">
        <v>7208020712</v>
      </c>
      <c r="U3" s="4" t="s">
        <v>236</v>
      </c>
      <c r="V3" s="4">
        <v>2019</v>
      </c>
      <c r="Y3" s="11">
        <f>SUMAR.SI.CONJUNTO(Egresos_SIGEP!B:B,Egresos_SIGEP!A:A,Pagos_SAP!A3,Egresos_SIGEP!G:G,Pagos_SAP!G:G)</f>
        <v>0</v>
      </c>
      <c r="Z3" s="11">
        <f>SUMAR.SI.CONJUNTO(Pagos_SAP!B:B,Pagos_SAP!A:A,Pagos_SAP!A3,Pagos_SAP!G:G,Pagos_SAP!G:G)-Y3</f>
        <v>0</v>
      </c>
      <c r="AA3" s="11">
        <f>SUMAR.SI.CONJUNTO(Pagos_SAP!B:B,Pagos_SAP!A:A,Pagos_SAP!A3,Pagos_SAP!G:G,Pagos_SAP!G:G)*24.023%</f>
        <v>0</v>
      </c>
      <c r="AF3" s="4" t="s">
        <v>190</v>
      </c>
      <c r="AG3" s="4" t="s">
        <v>191</v>
      </c>
      <c r="AH3" s="4">
        <v>3</v>
      </c>
      <c r="AI3" s="4">
        <v>30</v>
      </c>
      <c r="AK3" s="4" t="s">
        <v>192</v>
      </c>
      <c r="AN3" s="4">
        <v>1.2019</v>
      </c>
      <c r="AO3" s="4">
        <v>3000000042987557</v>
      </c>
      <c r="AQ3" s="4" t="s">
        <v>188</v>
      </c>
      <c r="AR3" s="4" t="s">
        <v>243</v>
      </c>
      <c r="AS3" s="4" t="s">
        <v>194</v>
      </c>
      <c r="AT3" s="4" t="s">
        <v>194</v>
      </c>
      <c r="AU3" s="4" t="s">
        <v>194</v>
      </c>
      <c r="AX3" s="4">
        <v>110</v>
      </c>
      <c r="AZ3" s="4">
        <v>21930002</v>
      </c>
      <c r="BA3" s="4" t="s">
        <v>195</v>
      </c>
      <c r="BE3" s="4">
        <v>21930002</v>
      </c>
      <c r="BF3" s="4" t="s">
        <v>195</v>
      </c>
      <c r="BG3" s="4" t="s">
        <v>196</v>
      </c>
      <c r="BH3" s="4">
        <v>2600135029</v>
      </c>
      <c r="BI3" s="4" t="s">
        <v>197</v>
      </c>
      <c r="BK3" s="4">
        <v>2019</v>
      </c>
      <c r="BL3" s="4">
        <v>0</v>
      </c>
      <c r="BM3" s="4">
        <v>2019</v>
      </c>
      <c r="BP3" s="4" t="s">
        <v>198</v>
      </c>
      <c r="BQ3" s="4" t="s">
        <v>199</v>
      </c>
      <c r="BR3" s="4" t="s">
        <v>200</v>
      </c>
      <c r="BS3" s="4" t="s">
        <v>200</v>
      </c>
      <c r="BT3" s="4">
        <v>0</v>
      </c>
      <c r="BU3" s="4">
        <v>46480</v>
      </c>
      <c r="BV3" s="4">
        <v>0</v>
      </c>
      <c r="BW3" s="4">
        <v>0</v>
      </c>
      <c r="CC3" s="4" t="s">
        <v>255</v>
      </c>
      <c r="CD3" s="8">
        <v>43496</v>
      </c>
      <c r="CE3" s="4">
        <v>1</v>
      </c>
      <c r="CF3" s="8">
        <v>43496</v>
      </c>
      <c r="CG3" s="8">
        <v>43503</v>
      </c>
      <c r="CH3" s="4" t="s">
        <v>260</v>
      </c>
      <c r="CJ3" s="4" t="s">
        <v>270</v>
      </c>
      <c r="CN3" s="4" t="s">
        <v>274</v>
      </c>
      <c r="DG3" s="4">
        <v>0</v>
      </c>
      <c r="DH3" s="4">
        <v>0</v>
      </c>
      <c r="EY3" s="4" t="s">
        <v>215</v>
      </c>
      <c r="EZ3" s="4">
        <v>0</v>
      </c>
      <c r="FB3" s="4">
        <v>103988386</v>
      </c>
      <c r="FC3" s="4">
        <v>2600135029</v>
      </c>
      <c r="FE3" s="8">
        <v>43503</v>
      </c>
      <c r="FF3" s="4">
        <v>0</v>
      </c>
      <c r="FJ3" s="4">
        <v>0</v>
      </c>
      <c r="FK3" s="4">
        <v>1</v>
      </c>
      <c r="FM3" s="4">
        <v>0</v>
      </c>
      <c r="FN3" s="4">
        <v>0</v>
      </c>
      <c r="FX3" s="4">
        <v>0</v>
      </c>
      <c r="FY3" s="4">
        <v>0</v>
      </c>
      <c r="FZ3" s="4">
        <v>46480</v>
      </c>
      <c r="GA3" s="4">
        <v>0</v>
      </c>
      <c r="GB3" s="4">
        <v>0</v>
      </c>
      <c r="GC3" s="4">
        <v>0</v>
      </c>
    </row>
    <row r="4" spans="1:185" s="4" customFormat="1">
      <c r="A4" s="4">
        <v>2000395353</v>
      </c>
      <c r="B4" s="11">
        <v>787500</v>
      </c>
      <c r="C4" s="4">
        <v>2500131080</v>
      </c>
      <c r="D4" s="4">
        <v>1</v>
      </c>
      <c r="E4" s="4" t="s">
        <v>229</v>
      </c>
      <c r="F4" s="4" t="s">
        <v>185</v>
      </c>
      <c r="G4" s="4">
        <v>1</v>
      </c>
      <c r="H4" s="4">
        <v>2500131080</v>
      </c>
      <c r="I4" s="4">
        <v>1</v>
      </c>
      <c r="J4" s="4">
        <v>21930002</v>
      </c>
      <c r="K4" s="4">
        <v>57</v>
      </c>
      <c r="L4" s="4" t="s">
        <v>186</v>
      </c>
      <c r="M4" s="4">
        <v>250</v>
      </c>
      <c r="N4" s="4">
        <v>21170201</v>
      </c>
      <c r="O4" s="4">
        <v>10</v>
      </c>
      <c r="P4" s="4" t="s">
        <v>234</v>
      </c>
      <c r="Q4" s="4">
        <v>9999999999</v>
      </c>
      <c r="R4" s="4" t="s">
        <v>185</v>
      </c>
      <c r="T4" s="4">
        <v>7221020103</v>
      </c>
      <c r="U4" s="4" t="s">
        <v>237</v>
      </c>
      <c r="V4" s="4">
        <v>2019</v>
      </c>
      <c r="Y4" s="11">
        <f>SUMAR.SI.CONJUNTO(Egresos_SIGEP!B:B,Egresos_SIGEP!A:A,Pagos_SAP!A4,Egresos_SIGEP!G:G,Pagos_SAP!G:G)</f>
        <v>0</v>
      </c>
      <c r="Z4" s="11">
        <f>SUMAR.SI.CONJUNTO(Pagos_SAP!B:B,Pagos_SAP!A:A,Pagos_SAP!A4,Pagos_SAP!G:G,Pagos_SAP!G:G)-Y4</f>
        <v>0</v>
      </c>
      <c r="AA4" s="11">
        <f>SUMAR.SI.CONJUNTO(Pagos_SAP!B:B,Pagos_SAP!A:A,Pagos_SAP!A4,Pagos_SAP!G:G,Pagos_SAP!G:G)*24.023%</f>
        <v>0</v>
      </c>
      <c r="AF4" s="4" t="s">
        <v>190</v>
      </c>
      <c r="AG4" s="4" t="s">
        <v>191</v>
      </c>
      <c r="AH4" s="4">
        <v>3</v>
      </c>
      <c r="AI4" s="4">
        <v>30</v>
      </c>
      <c r="AK4" s="4" t="s">
        <v>192</v>
      </c>
      <c r="AN4" s="4">
        <v>1.2019</v>
      </c>
      <c r="AO4" s="4">
        <v>3000000042797681</v>
      </c>
      <c r="AQ4" s="4" t="s">
        <v>188</v>
      </c>
      <c r="AR4" s="4" t="s">
        <v>244</v>
      </c>
      <c r="AS4" s="4" t="s">
        <v>253</v>
      </c>
      <c r="AT4" s="4" t="s">
        <v>194</v>
      </c>
      <c r="AU4" s="4" t="s">
        <v>194</v>
      </c>
      <c r="AV4" s="4" t="s">
        <v>215</v>
      </c>
      <c r="AX4" s="4">
        <v>110</v>
      </c>
      <c r="AZ4" s="4">
        <v>21930002</v>
      </c>
      <c r="BA4" s="4" t="s">
        <v>195</v>
      </c>
      <c r="BE4" s="4">
        <v>21930002</v>
      </c>
      <c r="BF4" s="4" t="s">
        <v>195</v>
      </c>
      <c r="BG4" s="4" t="s">
        <v>196</v>
      </c>
      <c r="BH4" s="4">
        <v>2500131080</v>
      </c>
      <c r="BI4" s="4" t="s">
        <v>197</v>
      </c>
      <c r="BK4" s="4">
        <v>2019</v>
      </c>
      <c r="BL4" s="4">
        <v>0</v>
      </c>
      <c r="BM4" s="4">
        <v>2019</v>
      </c>
      <c r="BP4" s="4" t="s">
        <v>198</v>
      </c>
      <c r="BQ4" s="4" t="s">
        <v>199</v>
      </c>
      <c r="BR4" s="4" t="s">
        <v>200</v>
      </c>
      <c r="BS4" s="4" t="s">
        <v>200</v>
      </c>
      <c r="BT4" s="4">
        <v>0</v>
      </c>
      <c r="BU4" s="4">
        <v>787500</v>
      </c>
      <c r="BV4" s="4">
        <v>0</v>
      </c>
      <c r="BW4" s="4">
        <v>0</v>
      </c>
      <c r="CC4" s="4" t="s">
        <v>256</v>
      </c>
      <c r="CD4" s="8">
        <v>43496</v>
      </c>
      <c r="CE4" s="4">
        <v>1</v>
      </c>
      <c r="CF4" s="8">
        <v>43496</v>
      </c>
      <c r="CG4" s="8">
        <v>43495</v>
      </c>
      <c r="CH4" s="4" t="s">
        <v>261</v>
      </c>
      <c r="CJ4" s="4" t="s">
        <v>270</v>
      </c>
      <c r="CN4" s="4" t="s">
        <v>275</v>
      </c>
      <c r="DG4" s="4">
        <v>0</v>
      </c>
      <c r="DH4" s="4">
        <v>0</v>
      </c>
      <c r="EY4" s="4" t="s">
        <v>215</v>
      </c>
      <c r="EZ4" s="4">
        <v>0</v>
      </c>
      <c r="FB4" s="4">
        <v>103974342</v>
      </c>
      <c r="FC4" s="4">
        <v>2500131080</v>
      </c>
      <c r="FE4" s="8">
        <v>43495</v>
      </c>
      <c r="FF4" s="4">
        <v>0</v>
      </c>
      <c r="FJ4" s="4">
        <v>0</v>
      </c>
      <c r="FK4" s="4">
        <v>1</v>
      </c>
      <c r="FM4" s="4">
        <v>0</v>
      </c>
      <c r="FN4" s="4">
        <v>0</v>
      </c>
      <c r="FX4" s="4">
        <v>0</v>
      </c>
      <c r="FY4" s="4">
        <v>0</v>
      </c>
      <c r="FZ4" s="4">
        <v>787500</v>
      </c>
      <c r="GA4" s="4">
        <v>0</v>
      </c>
      <c r="GB4" s="4">
        <v>0</v>
      </c>
      <c r="GC4" s="4">
        <v>0</v>
      </c>
    </row>
    <row r="5" spans="1:185" s="4" customFormat="1">
      <c r="A5" s="4">
        <v>2000457773</v>
      </c>
      <c r="B5" s="11">
        <v>7777776</v>
      </c>
      <c r="C5" s="4">
        <v>2500131546</v>
      </c>
      <c r="D5" s="4">
        <v>1</v>
      </c>
      <c r="E5" s="4" t="s">
        <v>229</v>
      </c>
      <c r="F5" s="4" t="s">
        <v>185</v>
      </c>
      <c r="G5" s="4">
        <v>1</v>
      </c>
      <c r="H5" s="4">
        <v>2500131546</v>
      </c>
      <c r="I5" s="4">
        <v>1</v>
      </c>
      <c r="J5" s="4">
        <v>21930002</v>
      </c>
      <c r="K5" s="4">
        <v>57</v>
      </c>
      <c r="L5" s="4" t="s">
        <v>186</v>
      </c>
      <c r="M5" s="4">
        <v>250</v>
      </c>
      <c r="N5" s="4">
        <v>21170201</v>
      </c>
      <c r="O5" s="4">
        <v>10</v>
      </c>
      <c r="P5" s="4" t="s">
        <v>234</v>
      </c>
      <c r="Q5" s="4">
        <v>9999999999</v>
      </c>
      <c r="R5" s="4" t="s">
        <v>185</v>
      </c>
      <c r="T5" s="4">
        <v>7221020103</v>
      </c>
      <c r="U5" s="4" t="s">
        <v>237</v>
      </c>
      <c r="V5" s="4">
        <v>2019</v>
      </c>
      <c r="Y5" s="11">
        <f>SUMAR.SI.CONJUNTO(Egresos_SIGEP!B:B,Egresos_SIGEP!A:A,Pagos_SAP!A5,Egresos_SIGEP!G:G,Pagos_SAP!G:G)</f>
        <v>0</v>
      </c>
      <c r="Z5" s="11">
        <f>SUMAR.SI.CONJUNTO(Pagos_SAP!B:B,Pagos_SAP!A:A,Pagos_SAP!A5,Pagos_SAP!G:G,Pagos_SAP!G:G)-Y5</f>
        <v>0</v>
      </c>
      <c r="AA5" s="11">
        <f>SUMAR.SI.CONJUNTO(Pagos_SAP!B:B,Pagos_SAP!A:A,Pagos_SAP!A5,Pagos_SAP!G:G,Pagos_SAP!G:G)*24.023%</f>
        <v>0</v>
      </c>
      <c r="AF5" s="4" t="s">
        <v>190</v>
      </c>
      <c r="AG5" s="4" t="s">
        <v>191</v>
      </c>
      <c r="AH5" s="4">
        <v>3</v>
      </c>
      <c r="AI5" s="4">
        <v>30</v>
      </c>
      <c r="AK5" s="4" t="s">
        <v>192</v>
      </c>
      <c r="AN5" s="4">
        <v>1.2019</v>
      </c>
      <c r="AO5" s="4">
        <v>3000000042799764</v>
      </c>
      <c r="AQ5" s="4" t="s">
        <v>188</v>
      </c>
      <c r="AR5" s="4" t="s">
        <v>245</v>
      </c>
      <c r="AS5" s="4" t="s">
        <v>253</v>
      </c>
      <c r="AT5" s="4" t="s">
        <v>194</v>
      </c>
      <c r="AU5" s="4" t="s">
        <v>194</v>
      </c>
      <c r="AV5" s="4" t="s">
        <v>215</v>
      </c>
      <c r="AX5" s="4">
        <v>110</v>
      </c>
      <c r="AZ5" s="4">
        <v>21930002</v>
      </c>
      <c r="BA5" s="4" t="s">
        <v>195</v>
      </c>
      <c r="BE5" s="4">
        <v>21930002</v>
      </c>
      <c r="BF5" s="4" t="s">
        <v>195</v>
      </c>
      <c r="BG5" s="4" t="s">
        <v>196</v>
      </c>
      <c r="BH5" s="4">
        <v>2500131546</v>
      </c>
      <c r="BI5" s="4" t="s">
        <v>197</v>
      </c>
      <c r="BK5" s="4">
        <v>2019</v>
      </c>
      <c r="BL5" s="4">
        <v>0</v>
      </c>
      <c r="BM5" s="4">
        <v>2019</v>
      </c>
      <c r="BP5" s="4" t="s">
        <v>198</v>
      </c>
      <c r="BQ5" s="4" t="s">
        <v>199</v>
      </c>
      <c r="BR5" s="4" t="s">
        <v>200</v>
      </c>
      <c r="BS5" s="4" t="s">
        <v>200</v>
      </c>
      <c r="BT5" s="4">
        <v>0</v>
      </c>
      <c r="BU5" s="4">
        <v>7777776</v>
      </c>
      <c r="BV5" s="4">
        <v>0</v>
      </c>
      <c r="BW5" s="4">
        <v>0</v>
      </c>
      <c r="CC5" s="4" t="s">
        <v>256</v>
      </c>
      <c r="CD5" s="8">
        <v>43496</v>
      </c>
      <c r="CE5" s="4">
        <v>1</v>
      </c>
      <c r="CF5" s="8">
        <v>43496</v>
      </c>
      <c r="CG5" s="8">
        <v>43495</v>
      </c>
      <c r="CH5" s="4" t="s">
        <v>262</v>
      </c>
      <c r="CJ5" s="4" t="s">
        <v>270</v>
      </c>
      <c r="CN5" s="4" t="s">
        <v>276</v>
      </c>
      <c r="DG5" s="4">
        <v>0</v>
      </c>
      <c r="DH5" s="4">
        <v>0</v>
      </c>
      <c r="EY5" s="4" t="s">
        <v>215</v>
      </c>
      <c r="EZ5" s="4">
        <v>0</v>
      </c>
      <c r="FB5" s="4">
        <v>103974810</v>
      </c>
      <c r="FC5" s="4">
        <v>2500131546</v>
      </c>
      <c r="FE5" s="8">
        <v>43495</v>
      </c>
      <c r="FF5" s="4">
        <v>0</v>
      </c>
      <c r="FJ5" s="4">
        <v>0</v>
      </c>
      <c r="FK5" s="4">
        <v>1</v>
      </c>
      <c r="FM5" s="4">
        <v>0</v>
      </c>
      <c r="FN5" s="4">
        <v>0</v>
      </c>
      <c r="FX5" s="4">
        <v>0</v>
      </c>
      <c r="FY5" s="4">
        <v>0</v>
      </c>
      <c r="FZ5" s="4">
        <v>7777776</v>
      </c>
      <c r="GA5" s="4">
        <v>0</v>
      </c>
      <c r="GB5" s="4">
        <v>0</v>
      </c>
      <c r="GC5" s="4">
        <v>0</v>
      </c>
    </row>
    <row r="6" spans="1:185" s="4" customFormat="1">
      <c r="A6" s="4">
        <v>2000366438</v>
      </c>
      <c r="B6" s="11">
        <v>184432</v>
      </c>
      <c r="C6" s="4">
        <v>2700010572</v>
      </c>
      <c r="D6" s="4">
        <v>1</v>
      </c>
      <c r="E6" s="4" t="s">
        <v>230</v>
      </c>
      <c r="F6" s="4" t="s">
        <v>185</v>
      </c>
      <c r="G6" s="4">
        <v>1</v>
      </c>
      <c r="H6" s="4">
        <v>2700010572</v>
      </c>
      <c r="I6" s="4">
        <v>1</v>
      </c>
      <c r="J6" s="4">
        <v>21930002</v>
      </c>
      <c r="K6" s="4">
        <v>57</v>
      </c>
      <c r="L6" s="4" t="s">
        <v>186</v>
      </c>
      <c r="M6" s="4">
        <v>250</v>
      </c>
      <c r="N6" s="4">
        <v>21220802</v>
      </c>
      <c r="O6" s="4">
        <v>10</v>
      </c>
      <c r="P6" s="4" t="s">
        <v>234</v>
      </c>
      <c r="Q6" s="4">
        <v>9999999999</v>
      </c>
      <c r="R6" s="4" t="s">
        <v>185</v>
      </c>
      <c r="T6" s="4">
        <v>7208020702</v>
      </c>
      <c r="U6" s="4" t="s">
        <v>238</v>
      </c>
      <c r="V6" s="4">
        <v>2019</v>
      </c>
      <c r="Y6" s="11">
        <f>SUMAR.SI.CONJUNTO(Egresos_SIGEP!B:B,Egresos_SIGEP!A:A,Pagos_SAP!A6,Egresos_SIGEP!G:G,Pagos_SAP!G:G)</f>
        <v>0</v>
      </c>
      <c r="Z6" s="11">
        <f>SUMAR.SI.CONJUNTO(Pagos_SAP!B:B,Pagos_SAP!A:A,Pagos_SAP!A6,Pagos_SAP!G:G,Pagos_SAP!G:G)-Y6</f>
        <v>0</v>
      </c>
      <c r="AA6" s="11">
        <f>SUMAR.SI.CONJUNTO(Pagos_SAP!B:B,Pagos_SAP!A:A,Pagos_SAP!A6,Pagos_SAP!G:G,Pagos_SAP!G:G)*24.023%</f>
        <v>0</v>
      </c>
      <c r="AF6" s="4" t="s">
        <v>190</v>
      </c>
      <c r="AG6" s="4" t="s">
        <v>191</v>
      </c>
      <c r="AH6" s="4">
        <v>3</v>
      </c>
      <c r="AI6" s="4">
        <v>30</v>
      </c>
      <c r="AK6" s="4" t="s">
        <v>192</v>
      </c>
      <c r="AN6" s="4">
        <v>1.2019</v>
      </c>
      <c r="AO6" s="4">
        <v>3000000042788670</v>
      </c>
      <c r="AQ6" s="4" t="s">
        <v>188</v>
      </c>
      <c r="AR6" s="4" t="s">
        <v>246</v>
      </c>
      <c r="AS6" s="4" t="s">
        <v>253</v>
      </c>
      <c r="AT6" s="4" t="s">
        <v>194</v>
      </c>
      <c r="AU6" s="4" t="s">
        <v>194</v>
      </c>
      <c r="AV6" s="4" t="s">
        <v>215</v>
      </c>
      <c r="AX6" s="4">
        <v>110</v>
      </c>
      <c r="AZ6" s="4">
        <v>21930002</v>
      </c>
      <c r="BA6" s="4" t="s">
        <v>195</v>
      </c>
      <c r="BE6" s="4">
        <v>21930002</v>
      </c>
      <c r="BF6" s="4" t="s">
        <v>195</v>
      </c>
      <c r="BG6" s="4" t="s">
        <v>196</v>
      </c>
      <c r="BH6" s="4">
        <v>2700010572</v>
      </c>
      <c r="BI6" s="4" t="s">
        <v>197</v>
      </c>
      <c r="BK6" s="4">
        <v>2019</v>
      </c>
      <c r="BL6" s="4">
        <v>0</v>
      </c>
      <c r="BM6" s="4">
        <v>2019</v>
      </c>
      <c r="BP6" s="4" t="s">
        <v>198</v>
      </c>
      <c r="BQ6" s="4" t="s">
        <v>199</v>
      </c>
      <c r="BR6" s="4" t="s">
        <v>200</v>
      </c>
      <c r="BS6" s="4" t="s">
        <v>200</v>
      </c>
      <c r="BT6" s="4">
        <v>0</v>
      </c>
      <c r="BU6" s="4">
        <v>184432</v>
      </c>
      <c r="BV6" s="4">
        <v>0</v>
      </c>
      <c r="BW6" s="4">
        <v>0</v>
      </c>
      <c r="CC6" s="4" t="s">
        <v>257</v>
      </c>
      <c r="CD6" s="8">
        <v>43496</v>
      </c>
      <c r="CE6" s="4">
        <v>1</v>
      </c>
      <c r="CF6" s="8">
        <v>43496</v>
      </c>
      <c r="CG6" s="8">
        <v>43494</v>
      </c>
      <c r="CH6" s="4" t="s">
        <v>263</v>
      </c>
      <c r="CJ6" s="4" t="s">
        <v>270</v>
      </c>
      <c r="CN6" s="4" t="s">
        <v>277</v>
      </c>
      <c r="DG6" s="4">
        <v>0</v>
      </c>
      <c r="DH6" s="4">
        <v>0</v>
      </c>
      <c r="EY6" s="4" t="s">
        <v>215</v>
      </c>
      <c r="EZ6" s="4">
        <v>0</v>
      </c>
      <c r="FB6" s="4">
        <v>103973921</v>
      </c>
      <c r="FC6" s="4">
        <v>2700010572</v>
      </c>
      <c r="FE6" s="8">
        <v>43494</v>
      </c>
      <c r="FF6" s="4">
        <v>0</v>
      </c>
      <c r="FJ6" s="4">
        <v>0</v>
      </c>
      <c r="FK6" s="4">
        <v>1</v>
      </c>
      <c r="FM6" s="4">
        <v>0</v>
      </c>
      <c r="FN6" s="4">
        <v>0</v>
      </c>
      <c r="FX6" s="4">
        <v>0</v>
      </c>
      <c r="FY6" s="4">
        <v>0</v>
      </c>
      <c r="FZ6" s="4">
        <v>184432</v>
      </c>
      <c r="GA6" s="4">
        <v>0</v>
      </c>
      <c r="GB6" s="4">
        <v>0</v>
      </c>
      <c r="GC6" s="4">
        <v>0</v>
      </c>
    </row>
    <row r="7" spans="1:185" s="4" customFormat="1">
      <c r="A7" s="4">
        <v>2000399447</v>
      </c>
      <c r="B7" s="11">
        <v>185000</v>
      </c>
      <c r="C7" s="4">
        <v>2700010692</v>
      </c>
      <c r="D7" s="4">
        <v>1</v>
      </c>
      <c r="E7" s="4" t="s">
        <v>230</v>
      </c>
      <c r="F7" s="4" t="s">
        <v>185</v>
      </c>
      <c r="G7" s="4">
        <v>1</v>
      </c>
      <c r="H7" s="4">
        <v>2700010692</v>
      </c>
      <c r="I7" s="4">
        <v>1</v>
      </c>
      <c r="J7" s="4">
        <v>21930002</v>
      </c>
      <c r="K7" s="4">
        <v>57</v>
      </c>
      <c r="L7" s="4" t="s">
        <v>186</v>
      </c>
      <c r="M7" s="4">
        <v>250</v>
      </c>
      <c r="N7" s="4">
        <v>21220802</v>
      </c>
      <c r="O7" s="4">
        <v>10</v>
      </c>
      <c r="P7" s="4" t="s">
        <v>234</v>
      </c>
      <c r="Q7" s="4">
        <v>9999999999</v>
      </c>
      <c r="R7" s="4" t="s">
        <v>185</v>
      </c>
      <c r="T7" s="4">
        <v>7208020702</v>
      </c>
      <c r="U7" s="4" t="s">
        <v>238</v>
      </c>
      <c r="V7" s="4">
        <v>2019</v>
      </c>
      <c r="Y7" s="11">
        <f>SUMAR.SI.CONJUNTO(Egresos_SIGEP!B:B,Egresos_SIGEP!A:A,Pagos_SAP!A7,Egresos_SIGEP!G:G,Pagos_SAP!G:G)</f>
        <v>0</v>
      </c>
      <c r="Z7" s="11">
        <f>SUMAR.SI.CONJUNTO(Pagos_SAP!B:B,Pagos_SAP!A:A,Pagos_SAP!A7,Pagos_SAP!G:G,Pagos_SAP!G:G)-Y7</f>
        <v>0</v>
      </c>
      <c r="AA7" s="11">
        <f>SUMAR.SI.CONJUNTO(Pagos_SAP!B:B,Pagos_SAP!A:A,Pagos_SAP!A7,Pagos_SAP!G:G,Pagos_SAP!G:G)*24.023%</f>
        <v>0</v>
      </c>
      <c r="AF7" s="4" t="s">
        <v>190</v>
      </c>
      <c r="AG7" s="4" t="s">
        <v>191</v>
      </c>
      <c r="AH7" s="4">
        <v>3</v>
      </c>
      <c r="AI7" s="4">
        <v>30</v>
      </c>
      <c r="AK7" s="4" t="s">
        <v>192</v>
      </c>
      <c r="AN7" s="4">
        <v>1.2019</v>
      </c>
      <c r="AO7" s="4">
        <v>3000000042789369</v>
      </c>
      <c r="AQ7" s="4" t="s">
        <v>188</v>
      </c>
      <c r="AR7" s="4" t="s">
        <v>247</v>
      </c>
      <c r="AS7" s="4" t="s">
        <v>253</v>
      </c>
      <c r="AT7" s="4" t="s">
        <v>194</v>
      </c>
      <c r="AU7" s="4" t="s">
        <v>194</v>
      </c>
      <c r="AV7" s="4" t="s">
        <v>215</v>
      </c>
      <c r="AX7" s="4">
        <v>110</v>
      </c>
      <c r="AZ7" s="4">
        <v>21930002</v>
      </c>
      <c r="BA7" s="4" t="s">
        <v>195</v>
      </c>
      <c r="BE7" s="4">
        <v>21930002</v>
      </c>
      <c r="BF7" s="4" t="s">
        <v>195</v>
      </c>
      <c r="BG7" s="4" t="s">
        <v>196</v>
      </c>
      <c r="BH7" s="4">
        <v>2700010692</v>
      </c>
      <c r="BI7" s="4" t="s">
        <v>197</v>
      </c>
      <c r="BK7" s="4">
        <v>2019</v>
      </c>
      <c r="BL7" s="4">
        <v>0</v>
      </c>
      <c r="BM7" s="4">
        <v>2019</v>
      </c>
      <c r="BP7" s="4" t="s">
        <v>198</v>
      </c>
      <c r="BQ7" s="4" t="s">
        <v>199</v>
      </c>
      <c r="BR7" s="4" t="s">
        <v>200</v>
      </c>
      <c r="BS7" s="4" t="s">
        <v>200</v>
      </c>
      <c r="BT7" s="4">
        <v>0</v>
      </c>
      <c r="BU7" s="4">
        <v>185000</v>
      </c>
      <c r="BV7" s="4">
        <v>0</v>
      </c>
      <c r="BW7" s="4">
        <v>0</v>
      </c>
      <c r="CC7" s="4" t="s">
        <v>257</v>
      </c>
      <c r="CD7" s="8">
        <v>43496</v>
      </c>
      <c r="CE7" s="4">
        <v>1</v>
      </c>
      <c r="CF7" s="8">
        <v>43496</v>
      </c>
      <c r="CG7" s="8">
        <v>43494</v>
      </c>
      <c r="CH7" s="4" t="s">
        <v>264</v>
      </c>
      <c r="CJ7" s="4" t="s">
        <v>270</v>
      </c>
      <c r="CN7" s="4" t="s">
        <v>278</v>
      </c>
      <c r="DG7" s="4">
        <v>0</v>
      </c>
      <c r="DH7" s="4">
        <v>0</v>
      </c>
      <c r="EY7" s="4" t="s">
        <v>215</v>
      </c>
      <c r="EZ7" s="4">
        <v>0</v>
      </c>
      <c r="FB7" s="4">
        <v>103974042</v>
      </c>
      <c r="FC7" s="4">
        <v>2700010692</v>
      </c>
      <c r="FE7" s="8">
        <v>43494</v>
      </c>
      <c r="FF7" s="4">
        <v>0</v>
      </c>
      <c r="FJ7" s="4">
        <v>0</v>
      </c>
      <c r="FK7" s="4">
        <v>1</v>
      </c>
      <c r="FM7" s="4">
        <v>0</v>
      </c>
      <c r="FN7" s="4">
        <v>0</v>
      </c>
      <c r="FX7" s="4">
        <v>0</v>
      </c>
      <c r="FY7" s="4">
        <v>0</v>
      </c>
      <c r="FZ7" s="4">
        <v>185000</v>
      </c>
      <c r="GA7" s="4">
        <v>0</v>
      </c>
      <c r="GB7" s="4">
        <v>0</v>
      </c>
      <c r="GC7" s="4">
        <v>0</v>
      </c>
    </row>
    <row r="8" spans="1:185" s="4" customFormat="1">
      <c r="A8" s="4">
        <v>2000462815</v>
      </c>
      <c r="B8" s="11">
        <v>737720</v>
      </c>
      <c r="C8" s="4">
        <v>2700010722</v>
      </c>
      <c r="D8" s="4">
        <v>1</v>
      </c>
      <c r="E8" s="4" t="s">
        <v>230</v>
      </c>
      <c r="F8" s="4" t="s">
        <v>185</v>
      </c>
      <c r="G8" s="4">
        <v>1</v>
      </c>
      <c r="H8" s="4">
        <v>2700010722</v>
      </c>
      <c r="I8" s="4">
        <v>1</v>
      </c>
      <c r="J8" s="4">
        <v>21930002</v>
      </c>
      <c r="K8" s="4">
        <v>57</v>
      </c>
      <c r="L8" s="4" t="s">
        <v>186</v>
      </c>
      <c r="M8" s="4">
        <v>250</v>
      </c>
      <c r="N8" s="4">
        <v>21220802</v>
      </c>
      <c r="O8" s="4">
        <v>10</v>
      </c>
      <c r="P8" s="4" t="s">
        <v>234</v>
      </c>
      <c r="Q8" s="4">
        <v>9999999999</v>
      </c>
      <c r="R8" s="4" t="s">
        <v>185</v>
      </c>
      <c r="T8" s="4">
        <v>7208020702</v>
      </c>
      <c r="U8" s="4" t="s">
        <v>238</v>
      </c>
      <c r="V8" s="4">
        <v>2019</v>
      </c>
      <c r="Y8" s="11">
        <f>SUMAR.SI.CONJUNTO(Egresos_SIGEP!B:B,Egresos_SIGEP!A:A,Pagos_SAP!A8,Egresos_SIGEP!G:G,Pagos_SAP!G:G)</f>
        <v>0</v>
      </c>
      <c r="Z8" s="11">
        <f>SUMAR.SI.CONJUNTO(Pagos_SAP!B:B,Pagos_SAP!A:A,Pagos_SAP!A8,Pagos_SAP!G:G,Pagos_SAP!G:G)-Y8</f>
        <v>0</v>
      </c>
      <c r="AA8" s="11">
        <f>SUMAR.SI.CONJUNTO(Pagos_SAP!B:B,Pagos_SAP!A:A,Pagos_SAP!A8,Pagos_SAP!G:G,Pagos_SAP!G:G)*24.023%</f>
        <v>0</v>
      </c>
      <c r="AF8" s="4" t="s">
        <v>190</v>
      </c>
      <c r="AG8" s="4" t="s">
        <v>191</v>
      </c>
      <c r="AH8" s="4">
        <v>3</v>
      </c>
      <c r="AI8" s="4">
        <v>30</v>
      </c>
      <c r="AK8" s="4" t="s">
        <v>192</v>
      </c>
      <c r="AN8" s="4">
        <v>1.2019</v>
      </c>
      <c r="AO8" s="4">
        <v>3000000042789555</v>
      </c>
      <c r="AQ8" s="4" t="s">
        <v>188</v>
      </c>
      <c r="AR8" s="4" t="s">
        <v>248</v>
      </c>
      <c r="AS8" s="4" t="s">
        <v>253</v>
      </c>
      <c r="AT8" s="4" t="s">
        <v>194</v>
      </c>
      <c r="AU8" s="4" t="s">
        <v>194</v>
      </c>
      <c r="AV8" s="4" t="s">
        <v>215</v>
      </c>
      <c r="AX8" s="4">
        <v>110</v>
      </c>
      <c r="AZ8" s="4">
        <v>21930002</v>
      </c>
      <c r="BA8" s="4" t="s">
        <v>195</v>
      </c>
      <c r="BE8" s="4">
        <v>21930002</v>
      </c>
      <c r="BF8" s="4" t="s">
        <v>195</v>
      </c>
      <c r="BG8" s="4" t="s">
        <v>196</v>
      </c>
      <c r="BH8" s="4">
        <v>2700010722</v>
      </c>
      <c r="BI8" s="4" t="s">
        <v>197</v>
      </c>
      <c r="BK8" s="4">
        <v>2019</v>
      </c>
      <c r="BL8" s="4">
        <v>0</v>
      </c>
      <c r="BM8" s="4">
        <v>2019</v>
      </c>
      <c r="BP8" s="4" t="s">
        <v>198</v>
      </c>
      <c r="BQ8" s="4" t="s">
        <v>199</v>
      </c>
      <c r="BR8" s="4" t="s">
        <v>200</v>
      </c>
      <c r="BS8" s="4" t="s">
        <v>200</v>
      </c>
      <c r="BT8" s="4">
        <v>0</v>
      </c>
      <c r="BU8" s="4">
        <v>737720</v>
      </c>
      <c r="BV8" s="4">
        <v>0</v>
      </c>
      <c r="BW8" s="4">
        <v>0</v>
      </c>
      <c r="CC8" s="4" t="s">
        <v>257</v>
      </c>
      <c r="CD8" s="8">
        <v>43496</v>
      </c>
      <c r="CE8" s="4">
        <v>1</v>
      </c>
      <c r="CF8" s="8">
        <v>43496</v>
      </c>
      <c r="CG8" s="8">
        <v>43494</v>
      </c>
      <c r="CH8" s="4" t="s">
        <v>265</v>
      </c>
      <c r="CJ8" s="4" t="s">
        <v>270</v>
      </c>
      <c r="CN8" s="4" t="s">
        <v>279</v>
      </c>
      <c r="DG8" s="4">
        <v>0</v>
      </c>
      <c r="DH8" s="4">
        <v>0</v>
      </c>
      <c r="EY8" s="4" t="s">
        <v>215</v>
      </c>
      <c r="EZ8" s="4">
        <v>0</v>
      </c>
      <c r="FB8" s="4">
        <v>103974073</v>
      </c>
      <c r="FC8" s="4">
        <v>2700010722</v>
      </c>
      <c r="FE8" s="8">
        <v>43494</v>
      </c>
      <c r="FF8" s="4">
        <v>0</v>
      </c>
      <c r="FJ8" s="4">
        <v>0</v>
      </c>
      <c r="FK8" s="4">
        <v>1</v>
      </c>
      <c r="FM8" s="4">
        <v>0</v>
      </c>
      <c r="FN8" s="4">
        <v>0</v>
      </c>
      <c r="FX8" s="4">
        <v>0</v>
      </c>
      <c r="FY8" s="4">
        <v>0</v>
      </c>
      <c r="FZ8" s="4">
        <v>737720</v>
      </c>
      <c r="GA8" s="4">
        <v>0</v>
      </c>
      <c r="GB8" s="4">
        <v>0</v>
      </c>
      <c r="GC8" s="4">
        <v>0</v>
      </c>
    </row>
    <row r="9" spans="1:185" s="4" customFormat="1">
      <c r="A9" s="4">
        <v>2000468121</v>
      </c>
      <c r="B9" s="11">
        <v>390620</v>
      </c>
      <c r="C9" s="4">
        <v>2700010725</v>
      </c>
      <c r="D9" s="4">
        <v>1</v>
      </c>
      <c r="E9" s="4" t="s">
        <v>230</v>
      </c>
      <c r="F9" s="4" t="s">
        <v>185</v>
      </c>
      <c r="G9" s="4">
        <v>1</v>
      </c>
      <c r="H9" s="4">
        <v>2700010725</v>
      </c>
      <c r="I9" s="4">
        <v>1</v>
      </c>
      <c r="J9" s="4">
        <v>21930002</v>
      </c>
      <c r="K9" s="4">
        <v>57</v>
      </c>
      <c r="L9" s="4" t="s">
        <v>186</v>
      </c>
      <c r="M9" s="4">
        <v>250</v>
      </c>
      <c r="N9" s="4">
        <v>21220802</v>
      </c>
      <c r="O9" s="4">
        <v>10</v>
      </c>
      <c r="P9" s="4" t="s">
        <v>234</v>
      </c>
      <c r="Q9" s="4">
        <v>9999999999</v>
      </c>
      <c r="R9" s="4" t="s">
        <v>185</v>
      </c>
      <c r="T9" s="4">
        <v>7208020702</v>
      </c>
      <c r="U9" s="4" t="s">
        <v>238</v>
      </c>
      <c r="V9" s="4">
        <v>2019</v>
      </c>
      <c r="Y9" s="11">
        <f>SUMAR.SI.CONJUNTO(Egresos_SIGEP!B:B,Egresos_SIGEP!A:A,Pagos_SAP!A9,Egresos_SIGEP!G:G,Pagos_SAP!G:G)</f>
        <v>0</v>
      </c>
      <c r="Z9" s="11">
        <f>SUMAR.SI.CONJUNTO(Pagos_SAP!B:B,Pagos_SAP!A:A,Pagos_SAP!A9,Pagos_SAP!G:G,Pagos_SAP!G:G)-Y9</f>
        <v>0</v>
      </c>
      <c r="AA9" s="11">
        <f>SUMAR.SI.CONJUNTO(Pagos_SAP!B:B,Pagos_SAP!A:A,Pagos_SAP!A9,Pagos_SAP!G:G,Pagos_SAP!G:G)*24.023%</f>
        <v>0</v>
      </c>
      <c r="AF9" s="4" t="s">
        <v>190</v>
      </c>
      <c r="AG9" s="4" t="s">
        <v>191</v>
      </c>
      <c r="AH9" s="4">
        <v>3</v>
      </c>
      <c r="AI9" s="4">
        <v>30</v>
      </c>
      <c r="AK9" s="4" t="s">
        <v>192</v>
      </c>
      <c r="AN9" s="4">
        <v>1.2019</v>
      </c>
      <c r="AO9" s="4">
        <v>3000000042789579</v>
      </c>
      <c r="AQ9" s="4" t="s">
        <v>188</v>
      </c>
      <c r="AR9" s="4" t="s">
        <v>249</v>
      </c>
      <c r="AS9" s="4" t="s">
        <v>253</v>
      </c>
      <c r="AT9" s="4" t="s">
        <v>194</v>
      </c>
      <c r="AU9" s="4" t="s">
        <v>194</v>
      </c>
      <c r="AV9" s="4" t="s">
        <v>215</v>
      </c>
      <c r="AX9" s="4">
        <v>110</v>
      </c>
      <c r="AZ9" s="4">
        <v>21930002</v>
      </c>
      <c r="BA9" s="4" t="s">
        <v>195</v>
      </c>
      <c r="BE9" s="4">
        <v>21930002</v>
      </c>
      <c r="BF9" s="4" t="s">
        <v>195</v>
      </c>
      <c r="BG9" s="4" t="s">
        <v>196</v>
      </c>
      <c r="BH9" s="4">
        <v>2700010725</v>
      </c>
      <c r="BI9" s="4" t="s">
        <v>197</v>
      </c>
      <c r="BK9" s="4">
        <v>2019</v>
      </c>
      <c r="BL9" s="4">
        <v>0</v>
      </c>
      <c r="BM9" s="4">
        <v>2019</v>
      </c>
      <c r="BP9" s="4" t="s">
        <v>198</v>
      </c>
      <c r="BQ9" s="4" t="s">
        <v>199</v>
      </c>
      <c r="BR9" s="4" t="s">
        <v>200</v>
      </c>
      <c r="BS9" s="4" t="s">
        <v>200</v>
      </c>
      <c r="BT9" s="4">
        <v>0</v>
      </c>
      <c r="BU9" s="4">
        <v>390620</v>
      </c>
      <c r="BV9" s="4">
        <v>0</v>
      </c>
      <c r="BW9" s="4">
        <v>0</v>
      </c>
      <c r="CC9" s="4" t="s">
        <v>257</v>
      </c>
      <c r="CD9" s="8">
        <v>43496</v>
      </c>
      <c r="CE9" s="4">
        <v>1</v>
      </c>
      <c r="CF9" s="8">
        <v>43496</v>
      </c>
      <c r="CG9" s="8">
        <v>43494</v>
      </c>
      <c r="CH9" s="4" t="s">
        <v>266</v>
      </c>
      <c r="CJ9" s="4" t="s">
        <v>270</v>
      </c>
      <c r="CN9" s="4" t="s">
        <v>280</v>
      </c>
      <c r="DG9" s="4">
        <v>0</v>
      </c>
      <c r="DH9" s="4">
        <v>0</v>
      </c>
      <c r="EY9" s="4" t="s">
        <v>215</v>
      </c>
      <c r="EZ9" s="4">
        <v>0</v>
      </c>
      <c r="FB9" s="4">
        <v>103974076</v>
      </c>
      <c r="FC9" s="4">
        <v>2700010725</v>
      </c>
      <c r="FE9" s="8">
        <v>43494</v>
      </c>
      <c r="FF9" s="4">
        <v>0</v>
      </c>
      <c r="FJ9" s="4">
        <v>0</v>
      </c>
      <c r="FK9" s="4">
        <v>1</v>
      </c>
      <c r="FM9" s="4">
        <v>0</v>
      </c>
      <c r="FN9" s="4">
        <v>0</v>
      </c>
      <c r="FX9" s="4">
        <v>0</v>
      </c>
      <c r="FY9" s="4">
        <v>0</v>
      </c>
      <c r="FZ9" s="4">
        <v>390620</v>
      </c>
      <c r="GA9" s="4">
        <v>0</v>
      </c>
      <c r="GB9" s="4">
        <v>0</v>
      </c>
      <c r="GC9" s="4">
        <v>0</v>
      </c>
    </row>
    <row r="10" spans="1:185" s="4" customFormat="1">
      <c r="A10" s="4">
        <v>2000468122</v>
      </c>
      <c r="B10" s="11">
        <v>390620</v>
      </c>
      <c r="C10" s="4">
        <v>2700010726</v>
      </c>
      <c r="D10" s="4">
        <v>1</v>
      </c>
      <c r="E10" s="4" t="s">
        <v>230</v>
      </c>
      <c r="F10" s="4" t="s">
        <v>185</v>
      </c>
      <c r="G10" s="4">
        <v>1</v>
      </c>
      <c r="H10" s="4">
        <v>2700010726</v>
      </c>
      <c r="I10" s="4">
        <v>1</v>
      </c>
      <c r="J10" s="4">
        <v>21930002</v>
      </c>
      <c r="K10" s="4">
        <v>57</v>
      </c>
      <c r="L10" s="4" t="s">
        <v>186</v>
      </c>
      <c r="M10" s="4">
        <v>250</v>
      </c>
      <c r="N10" s="4">
        <v>21220802</v>
      </c>
      <c r="O10" s="4">
        <v>10</v>
      </c>
      <c r="P10" s="4" t="s">
        <v>234</v>
      </c>
      <c r="Q10" s="4">
        <v>9999999999</v>
      </c>
      <c r="R10" s="4" t="s">
        <v>185</v>
      </c>
      <c r="T10" s="4">
        <v>7208020702</v>
      </c>
      <c r="U10" s="4" t="s">
        <v>238</v>
      </c>
      <c r="V10" s="4">
        <v>2019</v>
      </c>
      <c r="Y10" s="11">
        <f>SUMAR.SI.CONJUNTO(Egresos_SIGEP!B:B,Egresos_SIGEP!A:A,Pagos_SAP!A10,Egresos_SIGEP!G:G,Pagos_SAP!G:G)</f>
        <v>0</v>
      </c>
      <c r="Z10" s="11">
        <f>SUMAR.SI.CONJUNTO(Pagos_SAP!B:B,Pagos_SAP!A:A,Pagos_SAP!A10,Pagos_SAP!G:G,Pagos_SAP!G:G)-Y10</f>
        <v>0</v>
      </c>
      <c r="AA10" s="11">
        <f>SUMAR.SI.CONJUNTO(Pagos_SAP!B:B,Pagos_SAP!A:A,Pagos_SAP!A10,Pagos_SAP!G:G,Pagos_SAP!G:G)*24.023%</f>
        <v>0</v>
      </c>
      <c r="AF10" s="4" t="s">
        <v>190</v>
      </c>
      <c r="AG10" s="4" t="s">
        <v>191</v>
      </c>
      <c r="AH10" s="4">
        <v>3</v>
      </c>
      <c r="AI10" s="4">
        <v>30</v>
      </c>
      <c r="AK10" s="4" t="s">
        <v>192</v>
      </c>
      <c r="AN10" s="4">
        <v>1.2019</v>
      </c>
      <c r="AO10" s="4">
        <v>3000000042789586</v>
      </c>
      <c r="AQ10" s="4" t="s">
        <v>188</v>
      </c>
      <c r="AR10" s="4" t="s">
        <v>250</v>
      </c>
      <c r="AS10" s="4" t="s">
        <v>253</v>
      </c>
      <c r="AT10" s="4" t="s">
        <v>194</v>
      </c>
      <c r="AU10" s="4" t="s">
        <v>194</v>
      </c>
      <c r="AV10" s="4" t="s">
        <v>215</v>
      </c>
      <c r="AX10" s="4">
        <v>110</v>
      </c>
      <c r="AZ10" s="4">
        <v>21930002</v>
      </c>
      <c r="BA10" s="4" t="s">
        <v>195</v>
      </c>
      <c r="BE10" s="4">
        <v>21930002</v>
      </c>
      <c r="BF10" s="4" t="s">
        <v>195</v>
      </c>
      <c r="BG10" s="4" t="s">
        <v>196</v>
      </c>
      <c r="BH10" s="4">
        <v>2700010726</v>
      </c>
      <c r="BI10" s="4" t="s">
        <v>197</v>
      </c>
      <c r="BK10" s="4">
        <v>2019</v>
      </c>
      <c r="BL10" s="4">
        <v>0</v>
      </c>
      <c r="BM10" s="4">
        <v>2019</v>
      </c>
      <c r="BP10" s="4" t="s">
        <v>198</v>
      </c>
      <c r="BQ10" s="4" t="s">
        <v>199</v>
      </c>
      <c r="BR10" s="4" t="s">
        <v>200</v>
      </c>
      <c r="BS10" s="4" t="s">
        <v>200</v>
      </c>
      <c r="BT10" s="4">
        <v>0</v>
      </c>
      <c r="BU10" s="4">
        <v>390620</v>
      </c>
      <c r="BV10" s="4">
        <v>0</v>
      </c>
      <c r="BW10" s="4">
        <v>0</v>
      </c>
      <c r="CC10" s="4" t="s">
        <v>257</v>
      </c>
      <c r="CD10" s="8">
        <v>43496</v>
      </c>
      <c r="CE10" s="4">
        <v>1</v>
      </c>
      <c r="CF10" s="8">
        <v>43496</v>
      </c>
      <c r="CG10" s="8">
        <v>43494</v>
      </c>
      <c r="CH10" s="4" t="s">
        <v>267</v>
      </c>
      <c r="CJ10" s="4" t="s">
        <v>270</v>
      </c>
      <c r="CN10" s="4" t="s">
        <v>281</v>
      </c>
      <c r="DG10" s="4">
        <v>0</v>
      </c>
      <c r="DH10" s="4">
        <v>0</v>
      </c>
      <c r="EY10" s="4" t="s">
        <v>215</v>
      </c>
      <c r="EZ10" s="4">
        <v>0</v>
      </c>
      <c r="FB10" s="4">
        <v>103974077</v>
      </c>
      <c r="FC10" s="4">
        <v>2700010726</v>
      </c>
      <c r="FE10" s="8">
        <v>43494</v>
      </c>
      <c r="FF10" s="4">
        <v>0</v>
      </c>
      <c r="FJ10" s="4">
        <v>0</v>
      </c>
      <c r="FK10" s="4">
        <v>1</v>
      </c>
      <c r="FM10" s="4">
        <v>0</v>
      </c>
      <c r="FN10" s="4">
        <v>0</v>
      </c>
      <c r="FX10" s="4">
        <v>0</v>
      </c>
      <c r="FY10" s="4">
        <v>0</v>
      </c>
      <c r="FZ10" s="4">
        <v>390620</v>
      </c>
      <c r="GA10" s="4">
        <v>0</v>
      </c>
      <c r="GB10" s="4">
        <v>0</v>
      </c>
      <c r="GC10" s="4">
        <v>0</v>
      </c>
    </row>
    <row r="11" spans="1:185" s="4" customFormat="1">
      <c r="A11" s="4">
        <v>2000419112</v>
      </c>
      <c r="B11" s="11">
        <v>1378908</v>
      </c>
      <c r="C11" s="4">
        <v>1400219670</v>
      </c>
      <c r="D11" s="4">
        <v>2</v>
      </c>
      <c r="E11" s="4" t="s">
        <v>231</v>
      </c>
      <c r="F11" s="4" t="s">
        <v>185</v>
      </c>
      <c r="G11" s="4">
        <v>1</v>
      </c>
      <c r="H11" s="4">
        <v>7100280625</v>
      </c>
      <c r="I11" s="4">
        <v>1</v>
      </c>
      <c r="J11" s="4">
        <v>21930002</v>
      </c>
      <c r="K11" s="4">
        <v>57</v>
      </c>
      <c r="L11" s="4" t="s">
        <v>186</v>
      </c>
      <c r="M11" s="4">
        <v>250</v>
      </c>
      <c r="N11" s="4">
        <v>21450104</v>
      </c>
      <c r="O11" s="4">
        <v>10</v>
      </c>
      <c r="P11" s="4" t="s">
        <v>234</v>
      </c>
      <c r="Q11" s="4">
        <v>9999999999</v>
      </c>
      <c r="R11" s="4" t="s">
        <v>235</v>
      </c>
      <c r="S11" s="4">
        <v>2001507</v>
      </c>
      <c r="T11" s="4">
        <v>7208020703</v>
      </c>
      <c r="U11" s="4" t="s">
        <v>239</v>
      </c>
      <c r="V11" s="4">
        <v>2019</v>
      </c>
      <c r="X11" s="4" t="s">
        <v>240</v>
      </c>
      <c r="Y11" s="11">
        <f>SUMAR.SI.CONJUNTO(Egresos_SIGEP!B:B,Egresos_SIGEP!A:A,Pagos_SAP!A11,Egresos_SIGEP!G:G,Pagos_SAP!G:G)</f>
        <v>0</v>
      </c>
      <c r="Z11" s="11">
        <f>SUMAR.SI.CONJUNTO(Pagos_SAP!B:B,Pagos_SAP!A:A,Pagos_SAP!A11,Pagos_SAP!G:G,Pagos_SAP!G:G)-Y11</f>
        <v>0</v>
      </c>
      <c r="AA11" s="11">
        <f>SUMAR.SI.CONJUNTO(Pagos_SAP!B:B,Pagos_SAP!A:A,Pagos_SAP!A11,Pagos_SAP!G:G,Pagos_SAP!G:G)*24.023%</f>
        <v>0</v>
      </c>
      <c r="AF11" s="4" t="s">
        <v>190</v>
      </c>
      <c r="AG11" s="4" t="s">
        <v>191</v>
      </c>
      <c r="AH11" s="4">
        <v>3</v>
      </c>
      <c r="AI11" s="4">
        <v>30</v>
      </c>
      <c r="AK11" s="4" t="s">
        <v>192</v>
      </c>
      <c r="AN11" s="4">
        <v>1.2019</v>
      </c>
      <c r="AO11" s="4">
        <v>3000000042824474</v>
      </c>
      <c r="AQ11" s="4" t="s">
        <v>188</v>
      </c>
      <c r="AR11" s="4" t="s">
        <v>251</v>
      </c>
      <c r="AS11" s="4" t="s">
        <v>253</v>
      </c>
      <c r="AT11" s="4" t="s">
        <v>194</v>
      </c>
      <c r="AU11" s="4" t="s">
        <v>194</v>
      </c>
      <c r="AV11" s="4" t="s">
        <v>215</v>
      </c>
      <c r="AX11" s="4">
        <v>110</v>
      </c>
      <c r="AZ11" s="4">
        <v>21930002</v>
      </c>
      <c r="BA11" s="4" t="s">
        <v>195</v>
      </c>
      <c r="BE11" s="4">
        <v>21930002</v>
      </c>
      <c r="BF11" s="4" t="s">
        <v>195</v>
      </c>
      <c r="BG11" s="4" t="s">
        <v>254</v>
      </c>
      <c r="BH11" s="4">
        <v>1400219670</v>
      </c>
      <c r="BI11" s="4" t="s">
        <v>197</v>
      </c>
      <c r="BK11" s="4">
        <v>2019</v>
      </c>
      <c r="BL11" s="4">
        <v>0</v>
      </c>
      <c r="BM11" s="4">
        <v>2019</v>
      </c>
      <c r="BP11" s="4" t="s">
        <v>198</v>
      </c>
      <c r="BQ11" s="4" t="s">
        <v>199</v>
      </c>
      <c r="BR11" s="4" t="s">
        <v>200</v>
      </c>
      <c r="BS11" s="4" t="s">
        <v>200</v>
      </c>
      <c r="BT11" s="4">
        <v>0</v>
      </c>
      <c r="BU11" s="4">
        <v>1378908</v>
      </c>
      <c r="BV11" s="4">
        <v>0</v>
      </c>
      <c r="BW11" s="4">
        <v>0</v>
      </c>
      <c r="BX11" s="4">
        <v>1036397889</v>
      </c>
      <c r="BZ11" s="4">
        <v>1036397889</v>
      </c>
      <c r="CC11" s="4" t="s">
        <v>258</v>
      </c>
      <c r="CD11" s="8">
        <v>43494</v>
      </c>
      <c r="CE11" s="4">
        <v>1</v>
      </c>
      <c r="CF11" s="8">
        <v>43495</v>
      </c>
      <c r="CG11" s="8">
        <v>43495</v>
      </c>
      <c r="CH11" s="4" t="s">
        <v>268</v>
      </c>
      <c r="CI11" s="8">
        <v>43496</v>
      </c>
      <c r="CJ11" s="4" t="s">
        <v>271</v>
      </c>
      <c r="CK11" s="4" t="s">
        <v>272</v>
      </c>
      <c r="CN11" s="4" t="s">
        <v>282</v>
      </c>
      <c r="DG11" s="4">
        <v>0</v>
      </c>
      <c r="DH11" s="4">
        <v>0</v>
      </c>
      <c r="DQ11" s="8">
        <v>43465</v>
      </c>
      <c r="DX11" s="4" t="s">
        <v>283</v>
      </c>
      <c r="EA11" s="4" t="s">
        <v>284</v>
      </c>
      <c r="EB11" s="4" t="s">
        <v>286</v>
      </c>
      <c r="ED11" s="4" t="s">
        <v>288</v>
      </c>
      <c r="EF11" s="4">
        <v>7</v>
      </c>
      <c r="EG11" s="4" t="s">
        <v>288</v>
      </c>
      <c r="EH11" s="4">
        <v>5</v>
      </c>
      <c r="EI11" s="4">
        <v>31192320596</v>
      </c>
      <c r="EJ11" s="4" t="s">
        <v>289</v>
      </c>
      <c r="EK11" s="4" t="s">
        <v>290</v>
      </c>
      <c r="EL11" s="4">
        <v>1036397889</v>
      </c>
      <c r="EN11" s="4" t="s">
        <v>292</v>
      </c>
      <c r="EY11" s="4" t="s">
        <v>215</v>
      </c>
      <c r="EZ11" s="4">
        <v>0</v>
      </c>
      <c r="FB11" s="4">
        <v>103976286</v>
      </c>
      <c r="FC11" s="4">
        <v>1400219670</v>
      </c>
      <c r="FE11" s="8">
        <v>43496</v>
      </c>
      <c r="FF11" s="4">
        <v>0</v>
      </c>
      <c r="FJ11" s="4">
        <v>0</v>
      </c>
      <c r="FK11" s="4">
        <v>2</v>
      </c>
      <c r="FM11" s="4">
        <v>0</v>
      </c>
      <c r="FN11" s="4">
        <v>0</v>
      </c>
      <c r="FR11" s="4">
        <v>2</v>
      </c>
      <c r="FX11" s="4">
        <v>0</v>
      </c>
      <c r="FY11" s="4">
        <v>0</v>
      </c>
      <c r="FZ11" s="4">
        <v>1378908</v>
      </c>
      <c r="GA11" s="4">
        <v>0</v>
      </c>
      <c r="GB11" s="4">
        <v>0</v>
      </c>
      <c r="GC11" s="4">
        <v>0</v>
      </c>
    </row>
    <row r="12" spans="1:185" s="4" customFormat="1">
      <c r="A12" s="4">
        <v>2000375694</v>
      </c>
      <c r="B12" s="11">
        <v>1000000</v>
      </c>
      <c r="C12" s="4">
        <v>1400219679</v>
      </c>
      <c r="D12" s="4">
        <v>2</v>
      </c>
      <c r="E12" s="4" t="s">
        <v>232</v>
      </c>
      <c r="F12" s="4" t="s">
        <v>185</v>
      </c>
      <c r="G12" s="4">
        <v>1</v>
      </c>
      <c r="H12" s="4">
        <v>7100280642</v>
      </c>
      <c r="I12" s="4">
        <v>1</v>
      </c>
      <c r="J12" s="4">
        <v>21930002</v>
      </c>
      <c r="K12" s="4">
        <v>57</v>
      </c>
      <c r="L12" s="4" t="s">
        <v>186</v>
      </c>
      <c r="M12" s="4">
        <v>250</v>
      </c>
      <c r="N12" s="4">
        <v>21450104</v>
      </c>
      <c r="O12" s="4">
        <v>10</v>
      </c>
      <c r="P12" s="4" t="s">
        <v>234</v>
      </c>
      <c r="Q12" s="4">
        <v>9999999999</v>
      </c>
      <c r="R12" s="4" t="s">
        <v>235</v>
      </c>
      <c r="S12" s="4">
        <v>2080469</v>
      </c>
      <c r="T12" s="4">
        <v>7208020703</v>
      </c>
      <c r="U12" s="4" t="s">
        <v>239</v>
      </c>
      <c r="V12" s="4">
        <v>2019</v>
      </c>
      <c r="X12" s="4" t="s">
        <v>241</v>
      </c>
      <c r="Y12" s="11">
        <f>SUMAR.SI.CONJUNTO(Egresos_SIGEP!B:B,Egresos_SIGEP!A:A,Pagos_SAP!A12,Egresos_SIGEP!G:G,Pagos_SAP!G:G)</f>
        <v>0</v>
      </c>
      <c r="Z12" s="11">
        <f>SUMAR.SI.CONJUNTO(Pagos_SAP!B:B,Pagos_SAP!A:A,Pagos_SAP!A12,Pagos_SAP!G:G,Pagos_SAP!G:G)-Y12</f>
        <v>0</v>
      </c>
      <c r="AA12" s="11">
        <f>SUMAR.SI.CONJUNTO(Pagos_SAP!B:B,Pagos_SAP!A:A,Pagos_SAP!A12,Pagos_SAP!G:G,Pagos_SAP!G:G)*24.023%</f>
        <v>0</v>
      </c>
      <c r="AF12" s="4" t="s">
        <v>190</v>
      </c>
      <c r="AG12" s="4" t="s">
        <v>191</v>
      </c>
      <c r="AH12" s="4">
        <v>3</v>
      </c>
      <c r="AI12" s="4">
        <v>30</v>
      </c>
      <c r="AK12" s="4" t="s">
        <v>192</v>
      </c>
      <c r="AN12" s="4">
        <v>1.2019</v>
      </c>
      <c r="AO12" s="4">
        <v>3000000042824522</v>
      </c>
      <c r="AQ12" s="4" t="s">
        <v>188</v>
      </c>
      <c r="AR12" s="4" t="s">
        <v>252</v>
      </c>
      <c r="AS12" s="4" t="s">
        <v>253</v>
      </c>
      <c r="AT12" s="4" t="s">
        <v>194</v>
      </c>
      <c r="AU12" s="4" t="s">
        <v>194</v>
      </c>
      <c r="AV12" s="4" t="s">
        <v>215</v>
      </c>
      <c r="AX12" s="4">
        <v>110</v>
      </c>
      <c r="AZ12" s="4">
        <v>21930002</v>
      </c>
      <c r="BA12" s="4" t="s">
        <v>195</v>
      </c>
      <c r="BE12" s="4">
        <v>21930002</v>
      </c>
      <c r="BF12" s="4" t="s">
        <v>195</v>
      </c>
      <c r="BG12" s="4" t="s">
        <v>254</v>
      </c>
      <c r="BH12" s="4">
        <v>1400219679</v>
      </c>
      <c r="BI12" s="4" t="s">
        <v>197</v>
      </c>
      <c r="BK12" s="4">
        <v>2019</v>
      </c>
      <c r="BL12" s="4">
        <v>0</v>
      </c>
      <c r="BM12" s="4">
        <v>2019</v>
      </c>
      <c r="BP12" s="4" t="s">
        <v>198</v>
      </c>
      <c r="BQ12" s="4" t="s">
        <v>199</v>
      </c>
      <c r="BR12" s="4" t="s">
        <v>200</v>
      </c>
      <c r="BS12" s="4" t="s">
        <v>200</v>
      </c>
      <c r="BT12" s="4">
        <v>0</v>
      </c>
      <c r="BU12" s="4">
        <v>1000000</v>
      </c>
      <c r="BV12" s="4">
        <v>0</v>
      </c>
      <c r="BW12" s="4">
        <v>0</v>
      </c>
      <c r="BX12" s="4">
        <v>11284253495</v>
      </c>
      <c r="BZ12" s="4">
        <v>1128425349</v>
      </c>
      <c r="CC12" s="4" t="s">
        <v>258</v>
      </c>
      <c r="CD12" s="8">
        <v>43493</v>
      </c>
      <c r="CE12" s="4">
        <v>1</v>
      </c>
      <c r="CF12" s="8">
        <v>43495</v>
      </c>
      <c r="CG12" s="8">
        <v>43495</v>
      </c>
      <c r="CH12" s="4" t="s">
        <v>269</v>
      </c>
      <c r="CI12" s="8">
        <v>43496</v>
      </c>
      <c r="CJ12" s="4" t="s">
        <v>271</v>
      </c>
      <c r="CK12" s="4" t="s">
        <v>272</v>
      </c>
      <c r="CN12" s="4" t="s">
        <v>282</v>
      </c>
      <c r="DG12" s="4">
        <v>0</v>
      </c>
      <c r="DH12" s="4">
        <v>0</v>
      </c>
      <c r="DQ12" s="8">
        <v>43465</v>
      </c>
      <c r="DX12" s="4" t="s">
        <v>283</v>
      </c>
      <c r="EA12" s="4" t="s">
        <v>285</v>
      </c>
      <c r="EB12" s="4" t="s">
        <v>287</v>
      </c>
      <c r="ED12" s="4" t="s">
        <v>288</v>
      </c>
      <c r="EF12" s="4">
        <v>1</v>
      </c>
      <c r="EG12" s="4" t="s">
        <v>288</v>
      </c>
      <c r="EH12" s="4">
        <v>5</v>
      </c>
      <c r="EI12" s="4">
        <v>914021050</v>
      </c>
      <c r="EJ12" s="4" t="s">
        <v>289</v>
      </c>
      <c r="EK12" s="4" t="s">
        <v>291</v>
      </c>
      <c r="EL12" s="4">
        <v>11284253495</v>
      </c>
      <c r="EN12" s="4" t="s">
        <v>241</v>
      </c>
      <c r="EY12" s="4" t="s">
        <v>215</v>
      </c>
      <c r="EZ12" s="4">
        <v>0</v>
      </c>
      <c r="FB12" s="4">
        <v>103976678</v>
      </c>
      <c r="FC12" s="4">
        <v>1400219679</v>
      </c>
      <c r="FE12" s="8">
        <v>43496</v>
      </c>
      <c r="FF12" s="4">
        <v>0</v>
      </c>
      <c r="FJ12" s="4">
        <v>0</v>
      </c>
      <c r="FK12" s="4">
        <v>2</v>
      </c>
      <c r="FM12" s="4">
        <v>0</v>
      </c>
      <c r="FN12" s="4">
        <v>0</v>
      </c>
      <c r="FR12" s="4">
        <v>2</v>
      </c>
      <c r="FX12" s="4">
        <v>0</v>
      </c>
      <c r="FY12" s="4">
        <v>0</v>
      </c>
      <c r="FZ12" s="4">
        <v>1000000</v>
      </c>
      <c r="GA12" s="4">
        <v>0</v>
      </c>
      <c r="GB12" s="4">
        <v>0</v>
      </c>
      <c r="GC12" s="4">
        <v>0</v>
      </c>
    </row>
    <row r="13" spans="1:185">
      <c r="B13" s="2">
        <f>SUM(B2:B12)</f>
        <v>0</v>
      </c>
      <c r="Y13" s="2">
        <f>SUM(Y2:Y12)</f>
        <v>0</v>
      </c>
      <c r="Z13" s="2">
        <f>SUM(Z2:Z12)</f>
        <v>0</v>
      </c>
      <c r="AA13" s="2">
        <f>SUM(AA2:AA12)</f>
        <v>0</v>
      </c>
    </row>
  </sheetData>
  <autoFilter ref="A1:AB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13"/>
  <sheetViews>
    <sheetView workbookViewId="0"/>
  </sheetViews>
  <sheetFormatPr defaultRowHeight="15"/>
  <cols>
    <col min="1" max="14" width="20.7109375" customWidth="1"/>
  </cols>
  <sheetData>
    <row r="1" spans="1:14" s="4" customFormat="1" ht="30" customHeight="1">
      <c r="A1" s="5" t="s">
        <v>216</v>
      </c>
      <c r="B1" s="5" t="s">
        <v>217</v>
      </c>
      <c r="C1" s="5" t="s">
        <v>218</v>
      </c>
      <c r="D1" s="5" t="s">
        <v>219</v>
      </c>
      <c r="E1" s="5" t="s">
        <v>220</v>
      </c>
      <c r="F1" s="5" t="s">
        <v>221</v>
      </c>
      <c r="G1" s="5" t="s">
        <v>222</v>
      </c>
      <c r="H1" s="5" t="s">
        <v>4</v>
      </c>
      <c r="I1" s="5" t="s">
        <v>223</v>
      </c>
      <c r="J1" s="5" t="s">
        <v>224</v>
      </c>
      <c r="K1" s="5" t="s">
        <v>225</v>
      </c>
      <c r="L1" s="5" t="s">
        <v>226</v>
      </c>
      <c r="M1" s="5" t="s">
        <v>182</v>
      </c>
      <c r="N1" s="5" t="s">
        <v>183</v>
      </c>
    </row>
    <row r="2" spans="1:14" s="4" customFormat="1">
      <c r="A2" s="4">
        <v>2000477483</v>
      </c>
      <c r="B2" s="11">
        <v>46480</v>
      </c>
      <c r="C2" s="4" t="s">
        <v>293</v>
      </c>
      <c r="D2" s="4">
        <v>51226</v>
      </c>
      <c r="E2" s="4" t="s">
        <v>301</v>
      </c>
      <c r="F2" s="4">
        <v>1.5488928e+18</v>
      </c>
      <c r="G2" s="4">
        <v>1</v>
      </c>
      <c r="H2" s="4">
        <v>51225</v>
      </c>
      <c r="I2" s="4" t="s">
        <v>302</v>
      </c>
      <c r="J2" s="4" t="s">
        <v>313</v>
      </c>
      <c r="K2" s="4" t="s">
        <v>324</v>
      </c>
      <c r="L2" s="11">
        <f>SUMAR.SI.CONJUNTO(Pagos_SAP!B:B,Pagos_SAP!A:A,Egresos_SIGEP!A2,Pagos_SAP!G:G,Egresos_SIGEP!G:G)</f>
        <v>0</v>
      </c>
      <c r="M2" s="11">
        <f>SUMAR.SI.CONJUNTO(Egresos_SIGEP!B:B,Egresos_SIGEP!A:A,Egresos_SIGEP!A2,Egresos_SIGEP!G:G,Egresos_SIGEP!G:G)-L2</f>
        <v>0</v>
      </c>
      <c r="N2" s="4">
        <v>0</v>
      </c>
    </row>
    <row r="3" spans="1:14" s="4" customFormat="1">
      <c r="A3" s="4">
        <v>2000477481</v>
      </c>
      <c r="B3" s="11">
        <v>106904</v>
      </c>
      <c r="C3" s="4" t="s">
        <v>293</v>
      </c>
      <c r="D3" s="4">
        <v>51227</v>
      </c>
      <c r="E3" s="4" t="s">
        <v>301</v>
      </c>
      <c r="F3" s="4">
        <v>1.5488928e+18</v>
      </c>
      <c r="G3" s="4">
        <v>1</v>
      </c>
      <c r="H3" s="4">
        <v>51224</v>
      </c>
      <c r="I3" s="4" t="s">
        <v>303</v>
      </c>
      <c r="J3" s="4" t="s">
        <v>314</v>
      </c>
      <c r="K3" s="4" t="s">
        <v>324</v>
      </c>
      <c r="L3" s="11">
        <f>SUMAR.SI.CONJUNTO(Pagos_SAP!B:B,Pagos_SAP!A:A,Egresos_SIGEP!A3,Pagos_SAP!G:G,Egresos_SIGEP!G:G)</f>
        <v>0</v>
      </c>
      <c r="M3" s="11">
        <f>SUMAR.SI.CONJUNTO(Egresos_SIGEP!B:B,Egresos_SIGEP!A:A,Egresos_SIGEP!A3,Egresos_SIGEP!G:G,Egresos_SIGEP!G:G)-L3</f>
        <v>0</v>
      </c>
      <c r="N3" s="4">
        <v>0</v>
      </c>
    </row>
    <row r="4" spans="1:14" s="4" customFormat="1">
      <c r="A4" s="4">
        <v>2000399447</v>
      </c>
      <c r="B4" s="11">
        <v>185000</v>
      </c>
      <c r="C4" s="4" t="s">
        <v>294</v>
      </c>
      <c r="D4" s="4">
        <v>49315</v>
      </c>
      <c r="E4" s="4" t="s">
        <v>301</v>
      </c>
      <c r="F4" s="4">
        <v>1.54872e+18</v>
      </c>
      <c r="G4" s="4">
        <v>1</v>
      </c>
      <c r="H4" s="4">
        <v>40918</v>
      </c>
      <c r="I4" s="4" t="s">
        <v>304</v>
      </c>
      <c r="J4" s="4" t="s">
        <v>315</v>
      </c>
      <c r="K4" s="4" t="s">
        <v>324</v>
      </c>
      <c r="L4" s="11">
        <f>SUMAR.SI.CONJUNTO(Pagos_SAP!B:B,Pagos_SAP!A:A,Egresos_SIGEP!A4,Pagos_SAP!G:G,Egresos_SIGEP!G:G)</f>
        <v>0</v>
      </c>
      <c r="M4" s="11">
        <f>SUMAR.SI.CONJUNTO(Egresos_SIGEP!B:B,Egresos_SIGEP!A:A,Egresos_SIGEP!A4,Egresos_SIGEP!G:G,Egresos_SIGEP!G:G)-L4</f>
        <v>0</v>
      </c>
      <c r="N4" s="4">
        <v>0</v>
      </c>
    </row>
    <row r="5" spans="1:14" s="4" customFormat="1">
      <c r="A5" s="4">
        <v>2000375694</v>
      </c>
      <c r="B5" s="11">
        <v>1000000</v>
      </c>
      <c r="C5" s="4" t="s">
        <v>295</v>
      </c>
      <c r="D5" s="4">
        <v>48936</v>
      </c>
      <c r="E5" s="4" t="s">
        <v>301</v>
      </c>
      <c r="F5" s="4">
        <v>1.5486336e+18</v>
      </c>
      <c r="G5" s="4">
        <v>1</v>
      </c>
      <c r="H5" s="4">
        <v>39280</v>
      </c>
      <c r="I5" s="4" t="s">
        <v>305</v>
      </c>
      <c r="J5" s="4" t="s">
        <v>316</v>
      </c>
      <c r="K5" s="4" t="s">
        <v>324</v>
      </c>
      <c r="L5" s="11">
        <f>SUMAR.SI.CONJUNTO(Pagos_SAP!B:B,Pagos_SAP!A:A,Egresos_SIGEP!A5,Pagos_SAP!G:G,Egresos_SIGEP!G:G)</f>
        <v>0</v>
      </c>
      <c r="M5" s="11">
        <f>SUMAR.SI.CONJUNTO(Egresos_SIGEP!B:B,Egresos_SIGEP!A:A,Egresos_SIGEP!A5,Egresos_SIGEP!G:G,Egresos_SIGEP!G:G)-L5</f>
        <v>0</v>
      </c>
      <c r="N5" s="4">
        <v>0</v>
      </c>
    </row>
    <row r="6" spans="1:14" s="4" customFormat="1">
      <c r="A6" s="4">
        <v>2000395353</v>
      </c>
      <c r="B6" s="11">
        <v>787500</v>
      </c>
      <c r="C6" s="4" t="s">
        <v>295</v>
      </c>
      <c r="D6" s="4">
        <v>49665</v>
      </c>
      <c r="E6" s="4" t="s">
        <v>301</v>
      </c>
      <c r="F6" s="4">
        <v>1.5488928e+18</v>
      </c>
      <c r="G6" s="4">
        <v>1</v>
      </c>
      <c r="H6" s="4">
        <v>39667</v>
      </c>
      <c r="I6" s="4" t="s">
        <v>306</v>
      </c>
      <c r="J6" s="4" t="s">
        <v>317</v>
      </c>
      <c r="K6" s="4" t="s">
        <v>324</v>
      </c>
      <c r="L6" s="11">
        <f>SUMAR.SI.CONJUNTO(Pagos_SAP!B:B,Pagos_SAP!A:A,Egresos_SIGEP!A6,Pagos_SAP!G:G,Egresos_SIGEP!G:G)</f>
        <v>0</v>
      </c>
      <c r="M6" s="11">
        <f>SUMAR.SI.CONJUNTO(Egresos_SIGEP!B:B,Egresos_SIGEP!A:A,Egresos_SIGEP!A6,Egresos_SIGEP!G:G,Egresos_SIGEP!G:G)-L6</f>
        <v>0</v>
      </c>
      <c r="N6" s="4">
        <v>0</v>
      </c>
    </row>
    <row r="7" spans="1:14" s="4" customFormat="1">
      <c r="A7" s="4">
        <v>2000366438</v>
      </c>
      <c r="B7" s="11">
        <v>184432</v>
      </c>
      <c r="C7" s="4" t="s">
        <v>296</v>
      </c>
      <c r="D7" s="4">
        <v>49667</v>
      </c>
      <c r="E7" s="4" t="s">
        <v>301</v>
      </c>
      <c r="F7" s="4">
        <v>1.5488928e+18</v>
      </c>
      <c r="G7" s="4">
        <v>1</v>
      </c>
      <c r="H7" s="4">
        <v>36999</v>
      </c>
      <c r="I7" s="4" t="s">
        <v>307</v>
      </c>
      <c r="J7" s="4" t="s">
        <v>318</v>
      </c>
      <c r="K7" s="4" t="s">
        <v>324</v>
      </c>
      <c r="L7" s="11">
        <f>SUMAR.SI.CONJUNTO(Pagos_SAP!B:B,Pagos_SAP!A:A,Egresos_SIGEP!A7,Pagos_SAP!G:G,Egresos_SIGEP!G:G)</f>
        <v>0</v>
      </c>
      <c r="M7" s="11">
        <f>SUMAR.SI.CONJUNTO(Egresos_SIGEP!B:B,Egresos_SIGEP!A:A,Egresos_SIGEP!A7,Egresos_SIGEP!G:G,Egresos_SIGEP!G:G)-L7</f>
        <v>0</v>
      </c>
      <c r="N7" s="4">
        <v>0</v>
      </c>
    </row>
    <row r="8" spans="1:14" s="4" customFormat="1">
      <c r="A8" s="4">
        <v>2000468122</v>
      </c>
      <c r="B8" s="11">
        <v>390620</v>
      </c>
      <c r="C8" s="4" t="s">
        <v>297</v>
      </c>
      <c r="D8" s="4">
        <v>50814</v>
      </c>
      <c r="E8" s="4" t="s">
        <v>301</v>
      </c>
      <c r="F8" s="4">
        <v>1.5488928e+18</v>
      </c>
      <c r="G8" s="4">
        <v>1</v>
      </c>
      <c r="H8" s="4">
        <v>47555</v>
      </c>
      <c r="I8" s="4" t="s">
        <v>308</v>
      </c>
      <c r="J8" s="4" t="s">
        <v>319</v>
      </c>
      <c r="K8" s="4" t="s">
        <v>324</v>
      </c>
      <c r="L8" s="11">
        <f>SUMAR.SI.CONJUNTO(Pagos_SAP!B:B,Pagos_SAP!A:A,Egresos_SIGEP!A8,Pagos_SAP!G:G,Egresos_SIGEP!G:G)</f>
        <v>0</v>
      </c>
      <c r="M8" s="11">
        <f>SUMAR.SI.CONJUNTO(Egresos_SIGEP!B:B,Egresos_SIGEP!A:A,Egresos_SIGEP!A8,Egresos_SIGEP!G:G,Egresos_SIGEP!G:G)-L8</f>
        <v>0</v>
      </c>
      <c r="N8" s="4">
        <v>0</v>
      </c>
    </row>
    <row r="9" spans="1:14" s="4" customFormat="1">
      <c r="A9" s="4">
        <v>2000468121</v>
      </c>
      <c r="B9" s="11">
        <v>390620</v>
      </c>
      <c r="C9" s="4" t="s">
        <v>297</v>
      </c>
      <c r="D9" s="4">
        <v>50817</v>
      </c>
      <c r="E9" s="4" t="s">
        <v>301</v>
      </c>
      <c r="F9" s="4">
        <v>1.5488928e+18</v>
      </c>
      <c r="G9" s="4">
        <v>1</v>
      </c>
      <c r="H9" s="4">
        <v>47556</v>
      </c>
      <c r="I9" s="4" t="s">
        <v>309</v>
      </c>
      <c r="J9" s="4" t="s">
        <v>320</v>
      </c>
      <c r="K9" s="4" t="s">
        <v>324</v>
      </c>
      <c r="L9" s="11">
        <f>SUMAR.SI.CONJUNTO(Pagos_SAP!B:B,Pagos_SAP!A:A,Egresos_SIGEP!A9,Pagos_SAP!G:G,Egresos_SIGEP!G:G)</f>
        <v>0</v>
      </c>
      <c r="M9" s="11">
        <f>SUMAR.SI.CONJUNTO(Egresos_SIGEP!B:B,Egresos_SIGEP!A:A,Egresos_SIGEP!A9,Egresos_SIGEP!G:G,Egresos_SIGEP!G:G)-L9</f>
        <v>0</v>
      </c>
      <c r="N9" s="4">
        <v>0</v>
      </c>
    </row>
    <row r="10" spans="1:14" s="4" customFormat="1">
      <c r="A10" s="4">
        <v>2000462815</v>
      </c>
      <c r="B10" s="11">
        <v>737720</v>
      </c>
      <c r="C10" s="4" t="s">
        <v>298</v>
      </c>
      <c r="D10" s="4">
        <v>49668</v>
      </c>
      <c r="E10" s="4" t="s">
        <v>301</v>
      </c>
      <c r="F10" s="4">
        <v>1.5488928e+18</v>
      </c>
      <c r="G10" s="4">
        <v>1</v>
      </c>
      <c r="H10" s="4">
        <v>47047</v>
      </c>
      <c r="I10" s="4" t="s">
        <v>310</v>
      </c>
      <c r="J10" s="4" t="s">
        <v>321</v>
      </c>
      <c r="K10" s="4" t="s">
        <v>324</v>
      </c>
      <c r="L10" s="11">
        <f>SUMAR.SI.CONJUNTO(Pagos_SAP!B:B,Pagos_SAP!A:A,Egresos_SIGEP!A10,Pagos_SAP!G:G,Egresos_SIGEP!G:G)</f>
        <v>0</v>
      </c>
      <c r="M10" s="11">
        <f>SUMAR.SI.CONJUNTO(Egresos_SIGEP!B:B,Egresos_SIGEP!A:A,Egresos_SIGEP!A10,Egresos_SIGEP!G:G,Egresos_SIGEP!G:G)-L10</f>
        <v>0</v>
      </c>
      <c r="N10" s="4">
        <v>0</v>
      </c>
    </row>
    <row r="11" spans="1:14" s="4" customFormat="1">
      <c r="A11" s="4">
        <v>2000419112</v>
      </c>
      <c r="B11" s="11">
        <v>1378908</v>
      </c>
      <c r="C11" s="4" t="s">
        <v>299</v>
      </c>
      <c r="D11" s="4">
        <v>48858</v>
      </c>
      <c r="E11" s="4" t="s">
        <v>301</v>
      </c>
      <c r="F11" s="4">
        <v>1.5483744e+18</v>
      </c>
      <c r="G11" s="4">
        <v>1</v>
      </c>
      <c r="H11" s="4">
        <v>42813</v>
      </c>
      <c r="I11" s="4" t="s">
        <v>311</v>
      </c>
      <c r="J11" s="4" t="s">
        <v>322</v>
      </c>
      <c r="K11" s="4" t="s">
        <v>324</v>
      </c>
      <c r="L11" s="11">
        <f>SUMAR.SI.CONJUNTO(Pagos_SAP!B:B,Pagos_SAP!A:A,Egresos_SIGEP!A11,Pagos_SAP!G:G,Egresos_SIGEP!G:G)</f>
        <v>0</v>
      </c>
      <c r="M11" s="11">
        <f>SUMAR.SI.CONJUNTO(Egresos_SIGEP!B:B,Egresos_SIGEP!A:A,Egresos_SIGEP!A11,Egresos_SIGEP!G:G,Egresos_SIGEP!G:G)-L11</f>
        <v>0</v>
      </c>
      <c r="N11" s="4">
        <v>0</v>
      </c>
    </row>
    <row r="12" spans="1:14" s="4" customFormat="1">
      <c r="A12" s="4">
        <v>2000457773</v>
      </c>
      <c r="B12" s="11">
        <v>7777776</v>
      </c>
      <c r="C12" s="4" t="s">
        <v>300</v>
      </c>
      <c r="D12" s="4">
        <v>49666</v>
      </c>
      <c r="E12" s="4" t="s">
        <v>301</v>
      </c>
      <c r="F12" s="4">
        <v>1.5488928e+18</v>
      </c>
      <c r="G12" s="4">
        <v>1</v>
      </c>
      <c r="H12" s="4">
        <v>45844</v>
      </c>
      <c r="I12" s="4" t="s">
        <v>312</v>
      </c>
      <c r="J12" s="4" t="s">
        <v>323</v>
      </c>
      <c r="K12" s="4" t="s">
        <v>324</v>
      </c>
      <c r="L12" s="11">
        <f>SUMAR.SI.CONJUNTO(Pagos_SAP!B:B,Pagos_SAP!A:A,Egresos_SIGEP!A12,Pagos_SAP!G:G,Egresos_SIGEP!G:G)</f>
        <v>0</v>
      </c>
      <c r="M12" s="11">
        <f>SUMAR.SI.CONJUNTO(Egresos_SIGEP!B:B,Egresos_SIGEP!A:A,Egresos_SIGEP!A12,Egresos_SIGEP!G:G,Egresos_SIGEP!G:G)-L12</f>
        <v>0</v>
      </c>
      <c r="N12" s="4">
        <v>0</v>
      </c>
    </row>
    <row r="13" spans="1:14">
      <c r="B13" s="2">
        <f>SUM(B2:B12)</f>
        <v>0</v>
      </c>
      <c r="L13" s="2">
        <f>SUM(L2:L12)</f>
        <v>0</v>
      </c>
      <c r="M13" s="2">
        <f>SUM(M2:M12)</f>
        <v>0</v>
      </c>
    </row>
  </sheetData>
  <autoFilter ref="A1:N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0"/>
  <sheetViews>
    <sheetView workbookViewId="0"/>
  </sheetViews>
  <sheetFormatPr defaultRowHeight="15"/>
  <cols>
    <col min="1" max="28" width="20.7109375" customWidth="1"/>
    <col min="2" max="2" width="9.140625" style="2"/>
  </cols>
  <sheetData>
    <row r="1" spans="1:2">
      <c r="A1" s="1" t="s">
        <v>335</v>
      </c>
    </row>
    <row r="2" spans="1:2">
      <c r="B2" s="3">
        <f>SUM(B2:B1)</f>
        <v>0</v>
      </c>
    </row>
    <row r="5" spans="1:2">
      <c r="A5" s="1" t="s">
        <v>336</v>
      </c>
    </row>
    <row r="6" spans="1:2">
      <c r="B6" s="3">
        <f>SUM(B6:B5)</f>
        <v>0</v>
      </c>
    </row>
    <row r="8" spans="1:2">
      <c r="A8" t="s">
        <v>327</v>
      </c>
      <c r="B8" s="2">
        <f>B2</f>
        <v>0</v>
      </c>
    </row>
    <row r="9" spans="1:2">
      <c r="A9" t="s">
        <v>328</v>
      </c>
      <c r="B9" s="2">
        <f>B6</f>
        <v>0</v>
      </c>
    </row>
    <row r="10" spans="1:2">
      <c r="A10" t="s">
        <v>182</v>
      </c>
      <c r="B10" s="3">
        <f>B8-B9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Conciliación</vt:lpstr>
      <vt:lpstr>Recaudos_SAP</vt:lpstr>
      <vt:lpstr>Ingresos_SIGEP</vt:lpstr>
      <vt:lpstr>Pagos_SAP</vt:lpstr>
      <vt:lpstr>Egresos_SIGEP</vt:lpstr>
      <vt:lpstr>SS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2019-04-08T18:44:55Z</dcterms:created>
  <dcterms:modified xsi:type="dcterms:W3CDTF">2019-04-08T18:44:55Z</dcterms:modified>
</cp:coreProperties>
</file>