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wald David\Documents\0. Trabajos UdeA\0. Técnicas\"/>
    </mc:Choice>
  </mc:AlternateContent>
  <xr:revisionPtr revIDLastSave="0" documentId="13_ncr:1_{F83BF147-79AB-4D79-888D-9DDAC664A2AD}" xr6:coauthVersionLast="47" xr6:coauthVersionMax="47" xr10:uidLastSave="{00000000-0000-0000-0000-000000000000}"/>
  <bookViews>
    <workbookView xWindow="-120" yWindow="-120" windowWidth="29040" windowHeight="15720" xr2:uid="{AA23B056-7573-46D8-9571-B2AB16DB57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I19" i="1"/>
  <c r="I7" i="1"/>
  <c r="G13" i="1"/>
  <c r="H15" i="1"/>
  <c r="I10" i="1"/>
  <c r="I13" i="1" l="1"/>
  <c r="G18" i="1" l="1"/>
  <c r="M7" i="1" s="1"/>
  <c r="H22" i="1" s="1"/>
  <c r="H23" i="1" l="1"/>
  <c r="M11" i="1" s="1"/>
  <c r="H24" i="1" s="1"/>
</calcChain>
</file>

<file path=xl/sharedStrings.xml><?xml version="1.0" encoding="utf-8"?>
<sst xmlns="http://schemas.openxmlformats.org/spreadsheetml/2006/main" count="26" uniqueCount="24">
  <si>
    <t>Infraestructura</t>
  </si>
  <si>
    <t># de personas</t>
  </si>
  <si>
    <t>horas día</t>
  </si>
  <si>
    <t># de días</t>
  </si>
  <si>
    <t>Valor x hora</t>
  </si>
  <si>
    <t>Riesgos</t>
  </si>
  <si>
    <t>Total</t>
  </si>
  <si>
    <t>Gastos</t>
  </si>
  <si>
    <t>COSTOS</t>
  </si>
  <si>
    <t>GASTOS</t>
  </si>
  <si>
    <t>RIESGOS</t>
  </si>
  <si>
    <t>IMPUESTOS</t>
  </si>
  <si>
    <t>RTI</t>
  </si>
  <si>
    <t>Reteica</t>
  </si>
  <si>
    <t>IVA</t>
  </si>
  <si>
    <t>TOTAL COSTOS</t>
  </si>
  <si>
    <t>Costos + gastos + ganancia + Riesgo</t>
  </si>
  <si>
    <t>GANANCIAS</t>
  </si>
  <si>
    <t>costos + gastos + riesgos</t>
  </si>
  <si>
    <t>Contador</t>
  </si>
  <si>
    <r>
      <t xml:space="preserve">Valor de hora x </t>
    </r>
    <r>
      <rPr>
        <b/>
        <sz val="12"/>
        <color rgb="FFFF0000"/>
        <rFont val="Arial"/>
        <family val="2"/>
      </rPr>
      <t>personal completo</t>
    </r>
  </si>
  <si>
    <r>
      <t xml:space="preserve">Cantidad de </t>
    </r>
    <r>
      <rPr>
        <b/>
        <sz val="12"/>
        <color rgb="FFFF0000"/>
        <rFont val="Arial"/>
        <family val="2"/>
      </rPr>
      <t>horas x proyecto</t>
    </r>
  </si>
  <si>
    <r>
      <rPr>
        <b/>
        <sz val="12"/>
        <color rgb="FFFF0000"/>
        <rFont val="Arial"/>
        <family val="2"/>
      </rPr>
      <t>Costo</t>
    </r>
    <r>
      <rPr>
        <sz val="12"/>
        <color theme="1"/>
        <rFont val="Arial"/>
        <family val="2"/>
      </rPr>
      <t xml:space="preserve"> total del </t>
    </r>
    <r>
      <rPr>
        <b/>
        <sz val="12"/>
        <color rgb="FFFF0000"/>
        <rFont val="Arial"/>
        <family val="2"/>
      </rPr>
      <t>personal</t>
    </r>
  </si>
  <si>
    <t>Costos + gastos + Riesgo + retenciones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</si>
</sst>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14" borderId="1" xfId="0" applyFill="1" applyBorder="1"/>
    <xf numFmtId="9" fontId="0" fillId="15" borderId="1" xfId="0" applyNumberFormat="1" applyFill="1" applyBorder="1"/>
    <xf numFmtId="164" fontId="0" fillId="11" borderId="1" xfId="0" applyNumberForma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/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/>
    </xf>
    <xf numFmtId="164" fontId="0" fillId="13" borderId="7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Fill="1" applyBorder="1" applyAlignment="1"/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A3AD-2974-4F18-BE65-B54714D80F0C}">
  <dimension ref="A1:P36"/>
  <sheetViews>
    <sheetView tabSelected="1" zoomScaleNormal="100" workbookViewId="0">
      <selection activeCell="I18" sqref="I18:K18"/>
    </sheetView>
  </sheetViews>
  <sheetFormatPr baseColWidth="10" defaultRowHeight="15" x14ac:dyDescent="0.2"/>
  <cols>
    <col min="6" max="6" width="17.7773437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/>
      <c r="B5" s="1"/>
      <c r="C5" s="1"/>
      <c r="D5" s="1"/>
      <c r="E5" s="1"/>
      <c r="F5" s="1"/>
      <c r="G5" s="1"/>
      <c r="H5" s="1"/>
      <c r="J5" s="1"/>
      <c r="K5" s="1"/>
      <c r="L5" s="1"/>
      <c r="M5" s="30" t="s">
        <v>12</v>
      </c>
      <c r="N5" s="30"/>
      <c r="O5" s="30"/>
      <c r="P5" s="1"/>
    </row>
    <row r="6" spans="1:16" ht="15.75" x14ac:dyDescent="0.2">
      <c r="A6" s="1"/>
      <c r="B6" s="30" t="s">
        <v>6</v>
      </c>
      <c r="C6" s="30"/>
      <c r="D6" s="3"/>
      <c r="E6" s="24" t="s">
        <v>8</v>
      </c>
      <c r="F6" s="6" t="s">
        <v>1</v>
      </c>
      <c r="G6" s="2">
        <v>7</v>
      </c>
      <c r="I6" s="30" t="s">
        <v>20</v>
      </c>
      <c r="J6" s="30"/>
      <c r="K6" s="30"/>
      <c r="L6" s="1"/>
      <c r="M6" s="27" t="s">
        <v>16</v>
      </c>
      <c r="N6" s="28"/>
      <c r="O6" s="29"/>
      <c r="P6" s="1"/>
    </row>
    <row r="7" spans="1:16" x14ac:dyDescent="0.2">
      <c r="A7" s="1"/>
      <c r="B7" s="41">
        <f>G13+H15+G18+G20+H22+H23+H24</f>
        <v>75023489.780000001</v>
      </c>
      <c r="C7" s="41"/>
      <c r="D7" s="3"/>
      <c r="E7" s="25"/>
      <c r="F7" s="6" t="s">
        <v>2</v>
      </c>
      <c r="G7" s="2">
        <v>8</v>
      </c>
      <c r="H7" s="1"/>
      <c r="I7" s="42">
        <f>G6*G9</f>
        <v>89600</v>
      </c>
      <c r="J7" s="42"/>
      <c r="K7" s="42"/>
      <c r="L7" s="1"/>
      <c r="M7" s="31">
        <f>G13+H15+G18+G20</f>
        <v>58420000</v>
      </c>
      <c r="N7" s="32"/>
      <c r="O7" s="33"/>
      <c r="P7" s="1"/>
    </row>
    <row r="8" spans="1:16" x14ac:dyDescent="0.2">
      <c r="A8" s="1"/>
      <c r="B8" s="1"/>
      <c r="C8" s="1"/>
      <c r="D8" s="1"/>
      <c r="E8" s="25"/>
      <c r="F8" s="6" t="s">
        <v>3</v>
      </c>
      <c r="G8" s="2">
        <v>20</v>
      </c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">
      <c r="A9" s="1"/>
      <c r="B9" s="1"/>
      <c r="C9" s="1"/>
      <c r="D9" s="1"/>
      <c r="E9" s="25"/>
      <c r="F9" s="6" t="s">
        <v>4</v>
      </c>
      <c r="G9" s="4">
        <v>12800</v>
      </c>
      <c r="H9" s="1"/>
      <c r="I9" s="30" t="s">
        <v>21</v>
      </c>
      <c r="J9" s="30"/>
      <c r="K9" s="30"/>
      <c r="L9" s="1"/>
      <c r="M9" s="27" t="s">
        <v>14</v>
      </c>
      <c r="N9" s="28"/>
      <c r="O9" s="29"/>
      <c r="P9" s="1"/>
    </row>
    <row r="10" spans="1:16" x14ac:dyDescent="0.2">
      <c r="A10" s="3"/>
      <c r="B10" s="1"/>
      <c r="C10" s="1"/>
      <c r="D10" s="1"/>
      <c r="E10" s="25"/>
      <c r="F10" s="7"/>
      <c r="G10" s="5"/>
      <c r="H10" s="1"/>
      <c r="I10" s="30">
        <f>G7*G8</f>
        <v>160</v>
      </c>
      <c r="J10" s="30"/>
      <c r="K10" s="30"/>
      <c r="L10" s="1"/>
      <c r="M10" s="27" t="s">
        <v>23</v>
      </c>
      <c r="N10" s="28"/>
      <c r="O10" s="29"/>
      <c r="P10" s="1"/>
    </row>
    <row r="11" spans="1:16" x14ac:dyDescent="0.2">
      <c r="A11" s="3"/>
      <c r="B11" s="1"/>
      <c r="C11" s="1"/>
      <c r="D11" s="1"/>
      <c r="E11" s="25"/>
      <c r="F11" s="6"/>
      <c r="G11" s="4"/>
      <c r="H11" s="1"/>
      <c r="I11" s="1"/>
      <c r="J11" s="1"/>
      <c r="K11" s="1"/>
      <c r="L11" s="1"/>
      <c r="M11" s="31">
        <f>G13+H15+G20+H22+H23</f>
        <v>53226462</v>
      </c>
      <c r="N11" s="32"/>
      <c r="O11" s="33"/>
      <c r="P11" s="1"/>
    </row>
    <row r="12" spans="1:16" ht="15.75" x14ac:dyDescent="0.2">
      <c r="A12" s="3"/>
      <c r="B12" s="1"/>
      <c r="C12" s="1"/>
      <c r="D12" s="1"/>
      <c r="E12" s="25"/>
      <c r="F12" s="6" t="s">
        <v>0</v>
      </c>
      <c r="G12" s="4">
        <v>17200000</v>
      </c>
      <c r="H12" s="1"/>
      <c r="I12" s="30" t="s">
        <v>22</v>
      </c>
      <c r="J12" s="30"/>
      <c r="K12" s="30"/>
      <c r="L12" s="1"/>
      <c r="M12" s="1"/>
      <c r="N12" s="1"/>
      <c r="O12" s="1"/>
      <c r="P12" s="1"/>
    </row>
    <row r="13" spans="1:16" x14ac:dyDescent="0.2">
      <c r="A13" s="1"/>
      <c r="B13" s="1"/>
      <c r="C13" s="1"/>
      <c r="D13" s="1"/>
      <c r="E13" s="26"/>
      <c r="F13" s="13" t="s">
        <v>15</v>
      </c>
      <c r="G13" s="14">
        <f>I13+G12</f>
        <v>31536000</v>
      </c>
      <c r="H13" s="1"/>
      <c r="I13" s="36">
        <f>I7*I10</f>
        <v>14336000</v>
      </c>
      <c r="J13" s="36"/>
      <c r="K13" s="36"/>
      <c r="L13" s="1"/>
      <c r="M13" s="1"/>
      <c r="N13" s="1"/>
      <c r="O13" s="1"/>
      <c r="P13" s="1"/>
    </row>
    <row r="14" spans="1:1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/>
      <c r="B15" s="1"/>
      <c r="C15" s="1"/>
      <c r="D15" s="1"/>
      <c r="E15" s="37" t="s">
        <v>9</v>
      </c>
      <c r="F15" s="8" t="s">
        <v>19</v>
      </c>
      <c r="G15" s="4">
        <v>1700000</v>
      </c>
      <c r="H15" s="39">
        <f>G16+G15</f>
        <v>7700000</v>
      </c>
      <c r="L15" s="1"/>
      <c r="M15" s="1"/>
      <c r="N15" s="1"/>
      <c r="O15" s="1"/>
      <c r="P15" s="1"/>
    </row>
    <row r="16" spans="1:16" x14ac:dyDescent="0.2">
      <c r="A16" s="1"/>
      <c r="B16" s="1"/>
      <c r="C16" s="1"/>
      <c r="D16" s="1"/>
      <c r="E16" s="38"/>
      <c r="F16" s="8" t="s">
        <v>7</v>
      </c>
      <c r="G16" s="4">
        <v>6000000</v>
      </c>
      <c r="H16" s="40"/>
      <c r="L16" s="1"/>
      <c r="M16" s="1"/>
      <c r="N16" s="1"/>
      <c r="O16" s="1"/>
      <c r="P16" s="1"/>
    </row>
    <row r="17" spans="1:16" x14ac:dyDescent="0.2">
      <c r="A17" s="1"/>
      <c r="B17" s="1"/>
      <c r="C17" s="1"/>
      <c r="D17" s="1"/>
      <c r="E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/>
      <c r="B18" s="1"/>
      <c r="C18" s="1"/>
      <c r="D18" s="1"/>
      <c r="E18" s="16" t="s">
        <v>17</v>
      </c>
      <c r="F18" s="17">
        <v>0.25</v>
      </c>
      <c r="G18" s="20">
        <f>(0.25)*I19</f>
        <v>11684000</v>
      </c>
      <c r="H18" s="1"/>
      <c r="I18" s="34" t="s">
        <v>18</v>
      </c>
      <c r="J18" s="34"/>
      <c r="K18" s="34"/>
      <c r="L18" s="1"/>
      <c r="M18" s="1"/>
      <c r="N18" s="1"/>
      <c r="O18" s="1"/>
      <c r="P18" s="1"/>
    </row>
    <row r="19" spans="1:16" x14ac:dyDescent="0.2">
      <c r="A19" s="1"/>
      <c r="B19" s="1"/>
      <c r="C19" s="1"/>
      <c r="D19" s="1"/>
      <c r="H19" s="1"/>
      <c r="I19" s="35">
        <f>G13+H15+G20</f>
        <v>46736000</v>
      </c>
      <c r="J19" s="30"/>
      <c r="K19" s="30"/>
      <c r="L19" s="1"/>
      <c r="M19" s="15"/>
      <c r="N19" s="1"/>
      <c r="O19" s="1"/>
      <c r="P19" s="1"/>
    </row>
    <row r="20" spans="1:16" x14ac:dyDescent="0.2">
      <c r="A20" s="1"/>
      <c r="B20" s="1"/>
      <c r="C20" s="1"/>
      <c r="D20" s="1"/>
      <c r="E20" s="9" t="s">
        <v>10</v>
      </c>
      <c r="F20" s="10" t="s">
        <v>5</v>
      </c>
      <c r="G20" s="19">
        <v>7500000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5"/>
      <c r="N21" s="1"/>
      <c r="O21" s="1"/>
      <c r="P21" s="1"/>
    </row>
    <row r="22" spans="1:16" x14ac:dyDescent="0.2">
      <c r="A22" s="1"/>
      <c r="B22" s="1"/>
      <c r="C22" s="1"/>
      <c r="D22" s="1"/>
      <c r="E22" s="21" t="s">
        <v>11</v>
      </c>
      <c r="F22" s="12" t="s">
        <v>12</v>
      </c>
      <c r="G22" s="11">
        <v>0.11</v>
      </c>
      <c r="H22" s="18">
        <f>(0.11)*M7</f>
        <v>6426200</v>
      </c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/>
      <c r="B23" s="1"/>
      <c r="C23" s="1"/>
      <c r="D23" s="1"/>
      <c r="E23" s="22"/>
      <c r="F23" s="12" t="s">
        <v>13</v>
      </c>
      <c r="G23" s="11">
        <v>0.01</v>
      </c>
      <c r="H23" s="18">
        <f>0.01*H22</f>
        <v>64262</v>
      </c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/>
      <c r="B24" s="1"/>
      <c r="C24" s="1"/>
      <c r="D24" s="1"/>
      <c r="E24" s="23"/>
      <c r="F24" s="12" t="s">
        <v>14</v>
      </c>
      <c r="G24" s="11">
        <v>0.19</v>
      </c>
      <c r="H24" s="18">
        <f>(0.19)*M11</f>
        <v>10113027.779999999</v>
      </c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mergeCells count="20">
    <mergeCell ref="B6:C6"/>
    <mergeCell ref="B7:C7"/>
    <mergeCell ref="I6:K6"/>
    <mergeCell ref="I7:K7"/>
    <mergeCell ref="I9:K9"/>
    <mergeCell ref="E22:E24"/>
    <mergeCell ref="E6:E13"/>
    <mergeCell ref="M10:O10"/>
    <mergeCell ref="M5:O5"/>
    <mergeCell ref="M9:O9"/>
    <mergeCell ref="M11:O11"/>
    <mergeCell ref="I18:K18"/>
    <mergeCell ref="I19:K19"/>
    <mergeCell ref="M6:O6"/>
    <mergeCell ref="M7:O7"/>
    <mergeCell ref="I10:K10"/>
    <mergeCell ref="I12:K12"/>
    <mergeCell ref="I13:K13"/>
    <mergeCell ref="E15:E16"/>
    <mergeCell ref="H15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 DAVID GUTIERREZ CORTINA</dc:creator>
  <cp:lastModifiedBy>OSWALD DAVID GUTIERREZ CORTINA</cp:lastModifiedBy>
  <dcterms:created xsi:type="dcterms:W3CDTF">2024-02-15T23:08:13Z</dcterms:created>
  <dcterms:modified xsi:type="dcterms:W3CDTF">2024-02-17T04:44:30Z</dcterms:modified>
</cp:coreProperties>
</file>