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U41" i="1"/>
  <c r="S41" i="1"/>
  <c r="R4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10" i="1"/>
  <c r="Q41" i="1"/>
  <c r="P4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0" i="1"/>
  <c r="N11" i="1"/>
  <c r="N10" i="1"/>
  <c r="P9" i="1"/>
  <c r="I15" i="1"/>
  <c r="H11" i="1"/>
  <c r="I14" i="1" s="1"/>
  <c r="H12" i="1"/>
  <c r="H10" i="1"/>
  <c r="F40" i="1"/>
  <c r="C4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E12" i="1"/>
  <c r="E11" i="1"/>
  <c r="J11" i="1" l="1"/>
</calcChain>
</file>

<file path=xl/sharedStrings.xml><?xml version="1.0" encoding="utf-8"?>
<sst xmlns="http://schemas.openxmlformats.org/spreadsheetml/2006/main" count="26" uniqueCount="24">
  <si>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</si>
  <si>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</si>
  <si>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</si>
  <si>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</si>
  <si>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</si>
  <si>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</si>
  <si>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</si>
  <si>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</si>
  <si>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</si>
  <si>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</si>
  <si>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</si>
  <si>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Formula:</t>
  </si>
  <si>
    <t>n=</t>
  </si>
  <si>
    <t>x media=</t>
  </si>
  <si>
    <t>POTENCIA</t>
  </si>
  <si>
    <t>^</t>
  </si>
  <si>
    <t>N:</t>
  </si>
  <si>
    <t>X Media</t>
  </si>
  <si>
    <t>Xi - Xmedia</t>
  </si>
  <si>
    <t>al cubo</t>
  </si>
  <si>
    <t>X 1/n</t>
  </si>
  <si>
    <t>Al cuadrado</t>
  </si>
  <si>
    <t>X 1/(n-1)</t>
  </si>
  <si>
    <t>Raiz cúbica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</si>
</sst>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6606196-86F7-4021-ABBD-233D4B79DCE4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3F28D71-C8C5-4F6C-90C4-6F24AAFEE651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40</xdr:row>
      <xdr:rowOff>23812</xdr:rowOff>
    </xdr:from>
    <xdr:to>
      <xdr:col>7</xdr:col>
      <xdr:colOff>538162</xdr:colOff>
      <xdr:row>58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41</xdr:row>
      <xdr:rowOff>61912</xdr:rowOff>
    </xdr:from>
    <xdr:to>
      <xdr:col>18</xdr:col>
      <xdr:colOff>438150</xdr:colOff>
      <xdr:row>59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tabSelected="1" workbookViewId="0">
      <selection activeCell="T10" sqref="T10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11.42578125" style="1" bestFit="1" customWidth="1"/>
    <col min="4" max="4" width="8.85546875" style="1"/>
    <col min="5" max="5" width="11.42578125" style="1" bestFit="1" customWidth="1"/>
    <col min="6" max="7" width="8.85546875" style="1"/>
    <col min="8" max="8" width="11.42578125" style="1" bestFit="1" customWidth="1"/>
    <col min="9" max="15" width="8.85546875" style="1"/>
    <col min="16" max="16" width="12.5703125" style="1" bestFit="1" customWidth="1"/>
    <col min="17" max="16384" width="8.85546875" style="1"/>
  </cols>
  <sheetData>
    <row r="1" spans="2:20" ht="15.75" x14ac:dyDescent="0.25">
      <c r="B1" s="3" t="s">
        <v>0</v>
      </c>
    </row>
    <row r="3" spans="2:20" x14ac:dyDescent="0.2">
      <c r="B3" s="2" t="s">
        <v>1</v>
      </c>
      <c r="C3" s="1" t="s">
        <v>2</v>
      </c>
    </row>
    <row r="4" spans="2:20" x14ac:dyDescent="0.2">
      <c r="B4" s="2" t="s">
        <v>3</v>
      </c>
      <c r="C4" s="1" t="s">
        <v>9</v>
      </c>
    </row>
    <row r="5" spans="2:20" x14ac:dyDescent="0.2">
      <c r="B5" s="2" t="s">
        <v>6</v>
      </c>
      <c r="C5" s="1" t="s">
        <v>10</v>
      </c>
    </row>
    <row r="7" spans="2:20" x14ac:dyDescent="0.2">
      <c r="B7" s="2"/>
    </row>
    <row r="8" spans="2:20" x14ac:dyDescent="0.2">
      <c r="O8" s="1" t="s">
        <v>18</v>
      </c>
      <c r="P8" s="1" t="s">
        <v>19</v>
      </c>
      <c r="R8" s="1" t="s">
        <v>21</v>
      </c>
    </row>
    <row r="9" spans="2:20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  <c r="O9" s="1" t="s">
        <v>0</v>
      </c>
      <c r="P9" s="1">
        <f>SKEW(L10:L39)</f>
        <v>-0.37064131089909302</v>
      </c>
      <c r="T9" s="1">
        <f>Q41/U41</f>
        <v>-120325.91253685816</v>
      </c>
    </row>
    <row r="10" spans="2:20" x14ac:dyDescent="0.2">
      <c r="B10" s="1">
        <v>212</v>
      </c>
      <c r="C10" s="1">
        <f>POWER(B10-$E$12, 3)</f>
        <v>-3946808.9267037055</v>
      </c>
      <c r="D10" s="1" t="s">
        <v>11</v>
      </c>
      <c r="F10" s="1">
        <f>POWER(B10-$E$12,2)</f>
        <v>24974.534444444453</v>
      </c>
      <c r="H10" s="1">
        <f>1/E11*C40</f>
        <v>10470284.096740736</v>
      </c>
      <c r="L10" s="1">
        <v>586</v>
      </c>
      <c r="M10" s="6" t="s">
        <v>16</v>
      </c>
      <c r="N10" s="1">
        <f>COUNT(L10:L39)</f>
        <v>30</v>
      </c>
      <c r="O10" s="1">
        <f>L10-$N$11</f>
        <v>-17.733333333333348</v>
      </c>
      <c r="P10" s="1">
        <f>O10^3</f>
        <v>-5576.6210370370518</v>
      </c>
      <c r="R10" s="1">
        <f>O10^2</f>
        <v>314.47111111111167</v>
      </c>
    </row>
    <row r="11" spans="2:20" x14ac:dyDescent="0.2">
      <c r="B11" s="1">
        <v>869</v>
      </c>
      <c r="C11" s="1">
        <f t="shared" ref="C11:C39" si="0">POWER(B11-$E$12, 3)</f>
        <v>124226600.56329627</v>
      </c>
      <c r="D11" s="2" t="s">
        <v>12</v>
      </c>
      <c r="E11" s="5">
        <f>COUNT(B10:B39)</f>
        <v>30</v>
      </c>
      <c r="F11" s="1">
        <f t="shared" ref="F11:F39" si="1">POWER(B11-$E$12,2)</f>
        <v>248967.73444444442</v>
      </c>
      <c r="H11" s="1">
        <f>((1/(E11-1))*F40)^(1/3)</f>
        <v>41.149148505929006</v>
      </c>
      <c r="I11" s="1" t="s">
        <v>0</v>
      </c>
      <c r="J11" s="1">
        <f>H10/H11</f>
        <v>254447.16298885545</v>
      </c>
      <c r="L11" s="1">
        <v>760</v>
      </c>
      <c r="M11" s="1" t="s">
        <v>17</v>
      </c>
      <c r="N11" s="2">
        <f>SUM(L10:L39)/N10</f>
        <v>603.73333333333335</v>
      </c>
      <c r="O11" s="1">
        <f t="shared" ref="O11:O39" si="2">L11-$N$11</f>
        <v>156.26666666666665</v>
      </c>
      <c r="P11" s="1">
        <f t="shared" ref="P11:P39" si="3">O11^3</f>
        <v>3815918.0989629617</v>
      </c>
      <c r="R11" s="1">
        <f t="shared" ref="R11:R39" si="4">O11^2</f>
        <v>24419.271111111106</v>
      </c>
    </row>
    <row r="12" spans="2:20" x14ac:dyDescent="0.2">
      <c r="B12" s="1">
        <v>220</v>
      </c>
      <c r="C12" s="1">
        <f t="shared" si="0"/>
        <v>-3377250.5000370392</v>
      </c>
      <c r="D12" s="1" t="s">
        <v>13</v>
      </c>
      <c r="E12" s="1">
        <f>SUM(B10:B39)/E11</f>
        <v>370.03333333333336</v>
      </c>
      <c r="F12" s="1">
        <f t="shared" si="1"/>
        <v>22510.00111111112</v>
      </c>
      <c r="H12" s="1">
        <f>SKEW(B10:B39)</f>
        <v>0.63098801196505716</v>
      </c>
      <c r="L12" s="1">
        <v>495</v>
      </c>
      <c r="O12" s="1">
        <f t="shared" si="2"/>
        <v>-108.73333333333335</v>
      </c>
      <c r="P12" s="1">
        <f t="shared" si="3"/>
        <v>-1285547.4343703708</v>
      </c>
      <c r="R12" s="1">
        <f t="shared" si="4"/>
        <v>11822.937777777781</v>
      </c>
    </row>
    <row r="13" spans="2:20" x14ac:dyDescent="0.2">
      <c r="B13" s="1">
        <v>654</v>
      </c>
      <c r="C13" s="1">
        <f t="shared" si="0"/>
        <v>22898239.346629623</v>
      </c>
      <c r="F13" s="1">
        <f t="shared" si="1"/>
        <v>80637.06777777776</v>
      </c>
      <c r="L13" s="1">
        <v>678</v>
      </c>
      <c r="O13" s="1">
        <f t="shared" si="2"/>
        <v>74.266666666666652</v>
      </c>
      <c r="P13" s="1">
        <f t="shared" si="3"/>
        <v>409620.6056296294</v>
      </c>
      <c r="R13" s="1">
        <f t="shared" si="4"/>
        <v>5515.5377777777758</v>
      </c>
    </row>
    <row r="14" spans="2:20" x14ac:dyDescent="0.2">
      <c r="B14" s="1">
        <v>511</v>
      </c>
      <c r="C14" s="1">
        <f t="shared" si="0"/>
        <v>2801233.3699629614</v>
      </c>
      <c r="F14" s="1">
        <f t="shared" si="1"/>
        <v>19871.601111111104</v>
      </c>
      <c r="H14" s="1" t="s">
        <v>14</v>
      </c>
      <c r="I14" s="1">
        <f>POWER(H11,1/3)</f>
        <v>3.4523934523856221</v>
      </c>
      <c r="L14" s="1">
        <v>559</v>
      </c>
      <c r="O14" s="1">
        <f t="shared" si="2"/>
        <v>-44.733333333333348</v>
      </c>
      <c r="P14" s="1">
        <f t="shared" si="3"/>
        <v>-89514.581037037133</v>
      </c>
      <c r="R14" s="1">
        <f t="shared" si="4"/>
        <v>2001.0711111111125</v>
      </c>
    </row>
    <row r="15" spans="2:20" x14ac:dyDescent="0.2">
      <c r="B15" s="1">
        <v>624</v>
      </c>
      <c r="C15" s="1">
        <f t="shared" si="0"/>
        <v>16380613.246629626</v>
      </c>
      <c r="F15" s="1">
        <f t="shared" si="1"/>
        <v>64499.067777777767</v>
      </c>
      <c r="H15" s="1" t="s">
        <v>15</v>
      </c>
      <c r="I15" s="1">
        <f>H11^(1/3)</f>
        <v>3.4523934523856221</v>
      </c>
      <c r="L15" s="1">
        <v>415</v>
      </c>
      <c r="O15" s="1">
        <f t="shared" si="2"/>
        <v>-188.73333333333335</v>
      </c>
      <c r="P15" s="1">
        <f t="shared" si="3"/>
        <v>-6722732.5010370389</v>
      </c>
      <c r="R15" s="1">
        <f t="shared" si="4"/>
        <v>35620.27111111112</v>
      </c>
    </row>
    <row r="16" spans="2:20" x14ac:dyDescent="0.2">
      <c r="B16" s="1">
        <v>420</v>
      </c>
      <c r="C16" s="1">
        <f t="shared" si="0"/>
        <v>124750.16662962943</v>
      </c>
      <c r="F16" s="1">
        <f t="shared" si="1"/>
        <v>2496.667777777775</v>
      </c>
      <c r="L16" s="1">
        <v>370</v>
      </c>
      <c r="O16" s="1">
        <f t="shared" si="2"/>
        <v>-233.73333333333335</v>
      </c>
      <c r="P16" s="1">
        <f t="shared" si="3"/>
        <v>-12769149.10103704</v>
      </c>
      <c r="R16" s="1">
        <f t="shared" si="4"/>
        <v>54631.27111111112</v>
      </c>
    </row>
    <row r="17" spans="2:18" x14ac:dyDescent="0.2">
      <c r="B17" s="1">
        <v>121</v>
      </c>
      <c r="C17" s="1">
        <f t="shared" si="0"/>
        <v>-15444449.930037042</v>
      </c>
      <c r="F17" s="1">
        <f t="shared" si="1"/>
        <v>62017.601111111122</v>
      </c>
      <c r="L17" s="1">
        <v>659</v>
      </c>
      <c r="O17" s="1">
        <f t="shared" si="2"/>
        <v>55.266666666666652</v>
      </c>
      <c r="P17" s="1">
        <f t="shared" si="3"/>
        <v>168806.75229629615</v>
      </c>
      <c r="R17" s="1">
        <f t="shared" si="4"/>
        <v>3054.4044444444426</v>
      </c>
    </row>
    <row r="18" spans="2:18" x14ac:dyDescent="0.2">
      <c r="B18" s="1">
        <v>428</v>
      </c>
      <c r="C18" s="1">
        <f t="shared" si="0"/>
        <v>194775.79329629603</v>
      </c>
      <c r="F18" s="1">
        <f t="shared" si="1"/>
        <v>3360.1344444444412</v>
      </c>
      <c r="L18" s="1">
        <v>119</v>
      </c>
      <c r="O18" s="1">
        <f t="shared" si="2"/>
        <v>-484.73333333333335</v>
      </c>
      <c r="P18" s="1">
        <f t="shared" si="3"/>
        <v>-113896048.44770372</v>
      </c>
      <c r="R18" s="1">
        <f t="shared" si="4"/>
        <v>234966.40444444446</v>
      </c>
    </row>
    <row r="19" spans="2:18" x14ac:dyDescent="0.2">
      <c r="B19" s="1">
        <v>865</v>
      </c>
      <c r="C19" s="1">
        <f t="shared" si="0"/>
        <v>121262874.14996295</v>
      </c>
      <c r="F19" s="1">
        <f t="shared" si="1"/>
        <v>244992.00111111108</v>
      </c>
      <c r="L19" s="1">
        <v>288</v>
      </c>
      <c r="O19" s="1">
        <f t="shared" si="2"/>
        <v>-315.73333333333335</v>
      </c>
      <c r="P19" s="1">
        <f t="shared" si="3"/>
        <v>-31474678.594370376</v>
      </c>
      <c r="R19" s="1">
        <f t="shared" si="4"/>
        <v>99687.53777777779</v>
      </c>
    </row>
    <row r="20" spans="2:18" x14ac:dyDescent="0.2">
      <c r="B20" s="1">
        <v>799</v>
      </c>
      <c r="C20" s="1">
        <f t="shared" si="0"/>
        <v>78935186.329962939</v>
      </c>
      <c r="F20" s="1">
        <f t="shared" si="1"/>
        <v>184012.40111111107</v>
      </c>
      <c r="L20" s="1">
        <v>241</v>
      </c>
      <c r="O20" s="1">
        <f t="shared" si="2"/>
        <v>-362.73333333333335</v>
      </c>
      <c r="P20" s="1">
        <f t="shared" si="3"/>
        <v>-47726809.221037038</v>
      </c>
      <c r="R20" s="1">
        <f t="shared" si="4"/>
        <v>131575.47111111111</v>
      </c>
    </row>
    <row r="21" spans="2:18" x14ac:dyDescent="0.2">
      <c r="B21" s="1">
        <v>405</v>
      </c>
      <c r="C21" s="1">
        <f t="shared" si="0"/>
        <v>42752.616629629534</v>
      </c>
      <c r="F21" s="1">
        <f t="shared" si="1"/>
        <v>1222.6677777777759</v>
      </c>
      <c r="L21" s="1">
        <v>787</v>
      </c>
      <c r="O21" s="1">
        <f t="shared" si="2"/>
        <v>183.26666666666665</v>
      </c>
      <c r="P21" s="1">
        <f t="shared" si="3"/>
        <v>6155317.2589629618</v>
      </c>
      <c r="R21" s="1">
        <f t="shared" si="4"/>
        <v>33586.671111111107</v>
      </c>
    </row>
    <row r="22" spans="2:18" x14ac:dyDescent="0.2">
      <c r="B22" s="1">
        <v>230</v>
      </c>
      <c r="C22" s="1">
        <f t="shared" si="0"/>
        <v>-2745960.4667037055</v>
      </c>
      <c r="F22" s="1">
        <f t="shared" si="1"/>
        <v>19609.334444444452</v>
      </c>
      <c r="L22" s="1">
        <v>522</v>
      </c>
      <c r="O22" s="1">
        <f t="shared" si="2"/>
        <v>-81.733333333333348</v>
      </c>
      <c r="P22" s="1">
        <f t="shared" si="3"/>
        <v>-546006.27437037067</v>
      </c>
      <c r="R22" s="1">
        <f t="shared" si="4"/>
        <v>6680.3377777777805</v>
      </c>
    </row>
    <row r="23" spans="2:18" x14ac:dyDescent="0.2">
      <c r="B23" s="1">
        <v>670</v>
      </c>
      <c r="C23" s="1">
        <f t="shared" si="0"/>
        <v>26991000.999962956</v>
      </c>
      <c r="F23" s="1">
        <f t="shared" si="1"/>
        <v>89980.001111111094</v>
      </c>
      <c r="L23" s="1">
        <v>207</v>
      </c>
      <c r="O23" s="1">
        <f t="shared" si="2"/>
        <v>-396.73333333333335</v>
      </c>
      <c r="P23" s="1">
        <f t="shared" si="3"/>
        <v>-62444770.474370375</v>
      </c>
      <c r="R23" s="1">
        <f t="shared" si="4"/>
        <v>157397.33777777778</v>
      </c>
    </row>
    <row r="24" spans="2:18" x14ac:dyDescent="0.2">
      <c r="B24" s="1">
        <v>870</v>
      </c>
      <c r="C24" s="1">
        <f t="shared" si="0"/>
        <v>124975001.6666296</v>
      </c>
      <c r="F24" s="1">
        <f t="shared" si="1"/>
        <v>249966.66777777774</v>
      </c>
      <c r="L24" s="1">
        <v>160</v>
      </c>
      <c r="O24" s="1">
        <f t="shared" si="2"/>
        <v>-443.73333333333335</v>
      </c>
      <c r="P24" s="1">
        <f t="shared" si="3"/>
        <v>-87370769.901037052</v>
      </c>
      <c r="R24" s="1">
        <f t="shared" si="4"/>
        <v>196899.27111111113</v>
      </c>
    </row>
    <row r="25" spans="2:18" x14ac:dyDescent="0.2">
      <c r="B25" s="1">
        <v>366</v>
      </c>
      <c r="C25" s="1">
        <f t="shared" si="0"/>
        <v>-65.613370370371655</v>
      </c>
      <c r="F25" s="1">
        <f t="shared" si="1"/>
        <v>16.26777777777799</v>
      </c>
      <c r="L25" s="1">
        <v>526</v>
      </c>
      <c r="O25" s="1">
        <f t="shared" si="2"/>
        <v>-77.733333333333348</v>
      </c>
      <c r="P25" s="1">
        <f t="shared" si="3"/>
        <v>-469701.42103703733</v>
      </c>
      <c r="R25" s="1">
        <f t="shared" si="4"/>
        <v>6042.4711111111137</v>
      </c>
    </row>
    <row r="26" spans="2:18" x14ac:dyDescent="0.2">
      <c r="B26" s="1">
        <v>99</v>
      </c>
      <c r="C26" s="1">
        <f t="shared" si="0"/>
        <v>-19909856.003370374</v>
      </c>
      <c r="F26" s="1">
        <f t="shared" si="1"/>
        <v>73459.067777777789</v>
      </c>
      <c r="L26" s="1">
        <v>656</v>
      </c>
      <c r="O26" s="1">
        <f t="shared" si="2"/>
        <v>52.266666666666652</v>
      </c>
      <c r="P26" s="1">
        <f t="shared" si="3"/>
        <v>142782.31229629615</v>
      </c>
      <c r="R26" s="1">
        <f t="shared" si="4"/>
        <v>2731.8044444444427</v>
      </c>
    </row>
    <row r="27" spans="2:18" x14ac:dyDescent="0.2">
      <c r="B27" s="1">
        <v>55</v>
      </c>
      <c r="C27" s="1">
        <f t="shared" si="0"/>
        <v>-31265798.550037045</v>
      </c>
      <c r="F27" s="1">
        <f t="shared" si="1"/>
        <v>99246.001111111123</v>
      </c>
      <c r="L27" s="1">
        <v>848</v>
      </c>
      <c r="O27" s="1">
        <f t="shared" si="2"/>
        <v>244.26666666666665</v>
      </c>
      <c r="P27" s="1">
        <f t="shared" si="3"/>
        <v>14574464.872296294</v>
      </c>
      <c r="R27" s="1">
        <f t="shared" si="4"/>
        <v>59666.20444444444</v>
      </c>
    </row>
    <row r="28" spans="2:18" x14ac:dyDescent="0.2">
      <c r="B28" s="1">
        <v>489</v>
      </c>
      <c r="C28" s="1">
        <f t="shared" si="0"/>
        <v>1683743.2966296284</v>
      </c>
      <c r="F28" s="1">
        <f t="shared" si="1"/>
        <v>14153.067777777771</v>
      </c>
      <c r="L28" s="1">
        <v>720</v>
      </c>
      <c r="O28" s="1">
        <f t="shared" si="2"/>
        <v>116.26666666666665</v>
      </c>
      <c r="P28" s="1">
        <f t="shared" si="3"/>
        <v>1571685.565629629</v>
      </c>
      <c r="R28" s="1">
        <f t="shared" si="4"/>
        <v>13517.937777777774</v>
      </c>
    </row>
    <row r="29" spans="2:18" x14ac:dyDescent="0.2">
      <c r="B29" s="1">
        <v>312</v>
      </c>
      <c r="C29" s="1">
        <f t="shared" si="0"/>
        <v>-195448.59337037063</v>
      </c>
      <c r="F29" s="1">
        <f t="shared" si="1"/>
        <v>3367.8677777777807</v>
      </c>
      <c r="L29" s="1">
        <v>676</v>
      </c>
      <c r="O29" s="1">
        <f t="shared" si="2"/>
        <v>72.266666666666652</v>
      </c>
      <c r="P29" s="1">
        <f t="shared" si="3"/>
        <v>377410.57896296273</v>
      </c>
      <c r="R29" s="1">
        <f t="shared" si="4"/>
        <v>5222.4711111111092</v>
      </c>
    </row>
    <row r="30" spans="2:18" x14ac:dyDescent="0.2">
      <c r="B30" s="1">
        <v>493</v>
      </c>
      <c r="C30" s="1">
        <f t="shared" si="0"/>
        <v>1859354.5099629618</v>
      </c>
      <c r="F30" s="1">
        <f t="shared" si="1"/>
        <v>15120.801111111105</v>
      </c>
      <c r="L30" s="1">
        <v>581</v>
      </c>
      <c r="O30" s="1">
        <f t="shared" si="2"/>
        <v>-22.733333333333348</v>
      </c>
      <c r="P30" s="1">
        <f t="shared" si="3"/>
        <v>-11748.687703703728</v>
      </c>
      <c r="R30" s="1">
        <f t="shared" si="4"/>
        <v>516.80444444444515</v>
      </c>
    </row>
    <row r="31" spans="2:18" x14ac:dyDescent="0.2">
      <c r="B31" s="1">
        <v>163</v>
      </c>
      <c r="C31" s="1">
        <f t="shared" si="0"/>
        <v>-8874028.5900370404</v>
      </c>
      <c r="F31" s="1">
        <f t="shared" si="1"/>
        <v>42862.801111111119</v>
      </c>
      <c r="L31" s="1">
        <v>929</v>
      </c>
      <c r="O31" s="1">
        <f t="shared" si="2"/>
        <v>325.26666666666665</v>
      </c>
      <c r="P31" s="1">
        <f t="shared" si="3"/>
        <v>34412694.352296293</v>
      </c>
      <c r="R31" s="1">
        <f t="shared" si="4"/>
        <v>105798.40444444443</v>
      </c>
    </row>
    <row r="32" spans="2:18" x14ac:dyDescent="0.2">
      <c r="B32" s="1">
        <v>221</v>
      </c>
      <c r="C32" s="1">
        <f t="shared" si="0"/>
        <v>-3310169.5967037058</v>
      </c>
      <c r="F32" s="1">
        <f t="shared" si="1"/>
        <v>22210.934444444454</v>
      </c>
      <c r="L32" s="1">
        <v>653</v>
      </c>
      <c r="O32" s="1">
        <f t="shared" si="2"/>
        <v>49.266666666666652</v>
      </c>
      <c r="P32" s="1">
        <f t="shared" si="3"/>
        <v>119580.27229629617</v>
      </c>
      <c r="R32" s="1">
        <f t="shared" si="4"/>
        <v>2427.2044444444427</v>
      </c>
    </row>
    <row r="33" spans="2:21" x14ac:dyDescent="0.2">
      <c r="B33" s="1">
        <v>84</v>
      </c>
      <c r="C33" s="1">
        <f t="shared" si="0"/>
        <v>-23401836.553370375</v>
      </c>
      <c r="F33" s="1">
        <f t="shared" si="1"/>
        <v>81815.067777777789</v>
      </c>
      <c r="L33" s="1">
        <v>661</v>
      </c>
      <c r="O33" s="1">
        <f t="shared" si="2"/>
        <v>57.266666666666652</v>
      </c>
      <c r="P33" s="1">
        <f t="shared" si="3"/>
        <v>187804.3789629628</v>
      </c>
      <c r="R33" s="1">
        <f t="shared" si="4"/>
        <v>3279.4711111111092</v>
      </c>
    </row>
    <row r="34" spans="2:21" x14ac:dyDescent="0.2">
      <c r="B34" s="1">
        <v>144</v>
      </c>
      <c r="C34" s="1">
        <f t="shared" si="0"/>
        <v>-11548284.353370374</v>
      </c>
      <c r="F34" s="1">
        <f t="shared" si="1"/>
        <v>51091.067777777789</v>
      </c>
      <c r="L34" s="1">
        <v>770</v>
      </c>
      <c r="O34" s="1">
        <f t="shared" si="2"/>
        <v>166.26666666666665</v>
      </c>
      <c r="P34" s="1">
        <f t="shared" si="3"/>
        <v>4596376.2322962945</v>
      </c>
      <c r="R34" s="1">
        <f t="shared" si="4"/>
        <v>27644.604444444438</v>
      </c>
    </row>
    <row r="35" spans="2:21" x14ac:dyDescent="0.2">
      <c r="B35" s="1">
        <v>48</v>
      </c>
      <c r="C35" s="1">
        <f t="shared" si="0"/>
        <v>-33396617.473370381</v>
      </c>
      <c r="F35" s="1">
        <f t="shared" si="1"/>
        <v>103705.4677777778</v>
      </c>
      <c r="L35" s="1">
        <v>800</v>
      </c>
      <c r="O35" s="1">
        <f t="shared" si="2"/>
        <v>196.26666666666665</v>
      </c>
      <c r="P35" s="1">
        <f t="shared" si="3"/>
        <v>7560310.6322962949</v>
      </c>
      <c r="R35" s="1">
        <f t="shared" si="4"/>
        <v>38520.604444444441</v>
      </c>
    </row>
    <row r="36" spans="2:21" x14ac:dyDescent="0.2">
      <c r="B36" s="1">
        <v>375</v>
      </c>
      <c r="C36" s="1">
        <f t="shared" si="0"/>
        <v>122.51662962962766</v>
      </c>
      <c r="F36" s="1">
        <f t="shared" si="1"/>
        <v>24.667777777777513</v>
      </c>
      <c r="L36" s="1">
        <v>529</v>
      </c>
      <c r="O36" s="1">
        <f t="shared" si="2"/>
        <v>-74.733333333333348</v>
      </c>
      <c r="P36" s="1">
        <f t="shared" si="3"/>
        <v>-417390.98103703727</v>
      </c>
      <c r="R36" s="1">
        <f t="shared" si="4"/>
        <v>5585.0711111111132</v>
      </c>
    </row>
    <row r="37" spans="2:21" x14ac:dyDescent="0.2">
      <c r="B37" s="1">
        <v>86</v>
      </c>
      <c r="C37" s="1">
        <f t="shared" si="0"/>
        <v>-22914370.546703711</v>
      </c>
      <c r="F37" s="1">
        <f t="shared" si="1"/>
        <v>80674.934444444458</v>
      </c>
      <c r="L37" s="1">
        <v>975</v>
      </c>
      <c r="O37" s="1">
        <f t="shared" si="2"/>
        <v>371.26666666666665</v>
      </c>
      <c r="P37" s="1">
        <f t="shared" si="3"/>
        <v>51175002.965629622</v>
      </c>
      <c r="R37" s="1">
        <f t="shared" si="4"/>
        <v>137838.93777777776</v>
      </c>
    </row>
    <row r="38" spans="2:21" x14ac:dyDescent="0.2">
      <c r="B38" s="1">
        <v>168</v>
      </c>
      <c r="C38" s="1">
        <f t="shared" si="0"/>
        <v>-8246489.0733703738</v>
      </c>
      <c r="F38" s="1">
        <f t="shared" si="1"/>
        <v>40817.467777777791</v>
      </c>
      <c r="L38" s="1">
        <v>995</v>
      </c>
      <c r="O38" s="1">
        <f t="shared" si="2"/>
        <v>391.26666666666665</v>
      </c>
      <c r="P38" s="1">
        <f t="shared" si="3"/>
        <v>59898859.232296295</v>
      </c>
      <c r="R38" s="1">
        <f t="shared" si="4"/>
        <v>153089.60444444444</v>
      </c>
    </row>
    <row r="39" spans="2:21" x14ac:dyDescent="0.2">
      <c r="B39" s="1">
        <v>100</v>
      </c>
      <c r="C39" s="1">
        <f t="shared" si="0"/>
        <v>-19690290.900037043</v>
      </c>
      <c r="F39" s="1">
        <f t="shared" si="1"/>
        <v>72918.001111111123</v>
      </c>
      <c r="L39" s="1">
        <v>947</v>
      </c>
      <c r="O39" s="1">
        <f t="shared" si="2"/>
        <v>343.26666666666665</v>
      </c>
      <c r="P39" s="1">
        <f t="shared" si="3"/>
        <v>40447799.392296292</v>
      </c>
      <c r="R39" s="1">
        <f t="shared" si="4"/>
        <v>117832.00444444444</v>
      </c>
    </row>
    <row r="40" spans="2:21" x14ac:dyDescent="0.2">
      <c r="C40" s="1">
        <f>SUM(C10:C39)</f>
        <v>314108522.9022221</v>
      </c>
      <c r="F40" s="1">
        <f>SUM(F10:F39)</f>
        <v>2020600.9666666668</v>
      </c>
      <c r="P40" s="1">
        <f>SUM(P10:P39)</f>
        <v>-139616010.73777786</v>
      </c>
      <c r="R40" s="1">
        <f>SUM(R10:R39)</f>
        <v>1677885.8666666667</v>
      </c>
    </row>
    <row r="41" spans="2:21" x14ac:dyDescent="0.2">
      <c r="P41" s="1" t="s">
        <v>20</v>
      </c>
      <c r="Q41" s="1">
        <f>(1/N10)*P40</f>
        <v>-4653867.0245925952</v>
      </c>
      <c r="R41" s="1" t="s">
        <v>22</v>
      </c>
      <c r="S41" s="1">
        <f>(1/(N10-1)*R40)</f>
        <v>57858.133333333331</v>
      </c>
      <c r="T41" s="1" t="s">
        <v>23</v>
      </c>
      <c r="U41" s="1">
        <f>S41^(1/3)</f>
        <v>38.677180388447297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2025-08-29T10:53:24Z</dcterms:modified>
</cp:coreProperties>
</file>