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ju9001\Documents\Diplomado Ciencia de Datos\Modulo2\Examen\Examen_Zapata_Lopez_Juan_Manuel\"/>
    </mc:Choice>
  </mc:AlternateContent>
  <bookViews>
    <workbookView xWindow="0" yWindow="0" windowWidth="19200" windowHeight="8550"/>
  </bookViews>
  <sheets>
    <sheet name="Metricas_Clasificación" sheetId="1" r:id="rId1"/>
    <sheet name="Estabilidad KNN" sheetId="2" r:id="rId2"/>
    <sheet name="Estabilidad Arbol" sheetId="3" r:id="rId3"/>
    <sheet name="Estabilidad Random Forest" sheetId="4" r:id="rId4"/>
    <sheet name="Estabilidad Adaboost" sheetId="5" r:id="rId5"/>
    <sheet name="Metricas de Regresión" sheetId="6" r:id="rId6"/>
    <sheet name="Estabilidades Regresión" sheetId="7" r:id="rId7"/>
  </sheets>
  <calcPr calcId="152511"/>
  <extLst>
    <ext uri="GoogleSheetsCustomDataVersion1">
      <go:sheetsCustomData xmlns:go="http://customooxmlschemas.google.com/" r:id="rId11" roundtripDataSignature="AMtx7mjB0ydSBWZ+oykv+P0sv67RiOabUA=="/>
    </ext>
  </extLst>
</workbook>
</file>

<file path=xl/calcChain.xml><?xml version="1.0" encoding="utf-8"?>
<calcChain xmlns="http://schemas.openxmlformats.org/spreadsheetml/2006/main">
  <c r="C15" i="5" l="1"/>
  <c r="D15" i="5" s="1"/>
  <c r="B15" i="5"/>
  <c r="K14" i="5"/>
  <c r="I14" i="5"/>
  <c r="H14" i="5"/>
  <c r="J14" i="5" s="1"/>
  <c r="D14" i="5"/>
  <c r="G14" i="5" s="1"/>
  <c r="K13" i="5"/>
  <c r="I13" i="5"/>
  <c r="H13" i="5"/>
  <c r="J13" i="5" s="1"/>
  <c r="D13" i="5"/>
  <c r="G13" i="5" s="1"/>
  <c r="K12" i="5"/>
  <c r="I12" i="5"/>
  <c r="H12" i="5"/>
  <c r="J12" i="5" s="1"/>
  <c r="D12" i="5"/>
  <c r="G12" i="5" s="1"/>
  <c r="K11" i="5"/>
  <c r="I11" i="5"/>
  <c r="H11" i="5"/>
  <c r="J11" i="5" s="1"/>
  <c r="D11" i="5"/>
  <c r="G11" i="5" s="1"/>
  <c r="K10" i="5"/>
  <c r="I10" i="5"/>
  <c r="H10" i="5"/>
  <c r="J10" i="5" s="1"/>
  <c r="D10" i="5"/>
  <c r="G10" i="5" s="1"/>
  <c r="K9" i="5"/>
  <c r="I9" i="5"/>
  <c r="H9" i="5"/>
  <c r="J9" i="5" s="1"/>
  <c r="D9" i="5"/>
  <c r="G9" i="5" s="1"/>
  <c r="K8" i="5"/>
  <c r="I8" i="5"/>
  <c r="H8" i="5"/>
  <c r="J8" i="5" s="1"/>
  <c r="D8" i="5"/>
  <c r="G8" i="5" s="1"/>
  <c r="K7" i="5"/>
  <c r="I7" i="5"/>
  <c r="H7" i="5"/>
  <c r="J7" i="5" s="1"/>
  <c r="D7" i="5"/>
  <c r="G7" i="5" s="1"/>
  <c r="K6" i="5"/>
  <c r="I6" i="5"/>
  <c r="H6" i="5"/>
  <c r="J6" i="5" s="1"/>
  <c r="D6" i="5"/>
  <c r="G6" i="5" s="1"/>
  <c r="K5" i="5"/>
  <c r="I5" i="5"/>
  <c r="H5" i="5"/>
  <c r="J5" i="5" s="1"/>
  <c r="D5" i="5"/>
  <c r="G5" i="5" s="1"/>
  <c r="C15" i="4"/>
  <c r="I14" i="4" s="1"/>
  <c r="B15" i="4"/>
  <c r="H13" i="4" s="1"/>
  <c r="K14" i="4"/>
  <c r="D14" i="4"/>
  <c r="G14" i="4" s="1"/>
  <c r="K13" i="4"/>
  <c r="D13" i="4"/>
  <c r="G13" i="4" s="1"/>
  <c r="K12" i="4"/>
  <c r="D12" i="4"/>
  <c r="F12" i="4" s="1"/>
  <c r="K11" i="4"/>
  <c r="D11" i="4"/>
  <c r="G11" i="4" s="1"/>
  <c r="K10" i="4"/>
  <c r="D10" i="4"/>
  <c r="F10" i="4" s="1"/>
  <c r="K9" i="4"/>
  <c r="D9" i="4"/>
  <c r="G9" i="4" s="1"/>
  <c r="K8" i="4"/>
  <c r="D8" i="4"/>
  <c r="F8" i="4" s="1"/>
  <c r="K7" i="4"/>
  <c r="D7" i="4"/>
  <c r="G7" i="4" s="1"/>
  <c r="K6" i="4"/>
  <c r="D6" i="4"/>
  <c r="G6" i="4" s="1"/>
  <c r="K5" i="4"/>
  <c r="D5" i="4"/>
  <c r="F5" i="4" s="1"/>
  <c r="C15" i="3"/>
  <c r="D15" i="3" s="1"/>
  <c r="B15" i="3"/>
  <c r="K14" i="3"/>
  <c r="I14" i="3"/>
  <c r="H14" i="3"/>
  <c r="J14" i="3" s="1"/>
  <c r="D14" i="3"/>
  <c r="G14" i="3" s="1"/>
  <c r="K13" i="3"/>
  <c r="I13" i="3"/>
  <c r="H13" i="3"/>
  <c r="J13" i="3" s="1"/>
  <c r="D13" i="3"/>
  <c r="G13" i="3" s="1"/>
  <c r="K12" i="3"/>
  <c r="I12" i="3"/>
  <c r="H12" i="3"/>
  <c r="J12" i="3" s="1"/>
  <c r="D12" i="3"/>
  <c r="G12" i="3" s="1"/>
  <c r="K11" i="3"/>
  <c r="I11" i="3"/>
  <c r="H11" i="3"/>
  <c r="J11" i="3" s="1"/>
  <c r="D11" i="3"/>
  <c r="G11" i="3" s="1"/>
  <c r="K10" i="3"/>
  <c r="I10" i="3"/>
  <c r="H10" i="3"/>
  <c r="J10" i="3" s="1"/>
  <c r="D10" i="3"/>
  <c r="G10" i="3" s="1"/>
  <c r="K9" i="3"/>
  <c r="I9" i="3"/>
  <c r="H9" i="3"/>
  <c r="J9" i="3" s="1"/>
  <c r="D9" i="3"/>
  <c r="G9" i="3" s="1"/>
  <c r="K8" i="3"/>
  <c r="I8" i="3"/>
  <c r="H8" i="3"/>
  <c r="J8" i="3" s="1"/>
  <c r="D8" i="3"/>
  <c r="G8" i="3" s="1"/>
  <c r="K7" i="3"/>
  <c r="I7" i="3"/>
  <c r="H7" i="3"/>
  <c r="J7" i="3" s="1"/>
  <c r="D7" i="3"/>
  <c r="G7" i="3" s="1"/>
  <c r="K6" i="3"/>
  <c r="I6" i="3"/>
  <c r="H6" i="3"/>
  <c r="J6" i="3" s="1"/>
  <c r="D6" i="3"/>
  <c r="G6" i="3" s="1"/>
  <c r="K5" i="3"/>
  <c r="I5" i="3"/>
  <c r="H5" i="3"/>
  <c r="J5" i="3" s="1"/>
  <c r="D5" i="3"/>
  <c r="G5" i="3" s="1"/>
  <c r="C15" i="2"/>
  <c r="I12" i="2" s="1"/>
  <c r="B15" i="2"/>
  <c r="H13" i="2" s="1"/>
  <c r="K14" i="2"/>
  <c r="D14" i="2"/>
  <c r="G14" i="2" s="1"/>
  <c r="K13" i="2"/>
  <c r="D13" i="2"/>
  <c r="F13" i="2" s="1"/>
  <c r="K12" i="2"/>
  <c r="D12" i="2"/>
  <c r="F12" i="2" s="1"/>
  <c r="K11" i="2"/>
  <c r="D11" i="2"/>
  <c r="G11" i="2" s="1"/>
  <c r="K10" i="2"/>
  <c r="D10" i="2"/>
  <c r="G10" i="2" s="1"/>
  <c r="K9" i="2"/>
  <c r="D9" i="2"/>
  <c r="F9" i="2" s="1"/>
  <c r="K8" i="2"/>
  <c r="D8" i="2"/>
  <c r="F8" i="2" s="1"/>
  <c r="K7" i="2"/>
  <c r="D7" i="2"/>
  <c r="G7" i="2" s="1"/>
  <c r="K6" i="2"/>
  <c r="D6" i="2"/>
  <c r="F6" i="2" s="1"/>
  <c r="K5" i="2"/>
  <c r="D5" i="2"/>
  <c r="F5" i="2" s="1"/>
  <c r="E14" i="3" l="1"/>
  <c r="E13" i="3"/>
  <c r="E12" i="3"/>
  <c r="E11" i="3"/>
  <c r="E10" i="3"/>
  <c r="E9" i="3"/>
  <c r="E8" i="3"/>
  <c r="E7" i="3"/>
  <c r="E6" i="3"/>
  <c r="E5" i="3"/>
  <c r="E14" i="5"/>
  <c r="E13" i="5"/>
  <c r="E12" i="5"/>
  <c r="E11" i="5"/>
  <c r="E10" i="5"/>
  <c r="E9" i="5"/>
  <c r="E8" i="5"/>
  <c r="E7" i="5"/>
  <c r="E6" i="5"/>
  <c r="E5" i="5"/>
  <c r="F7" i="2"/>
  <c r="F10" i="2"/>
  <c r="F14" i="2"/>
  <c r="F7" i="4"/>
  <c r="F11" i="4"/>
  <c r="F13" i="4"/>
  <c r="G5" i="2"/>
  <c r="G9" i="2"/>
  <c r="G13" i="2"/>
  <c r="G5" i="4"/>
  <c r="G8" i="4"/>
  <c r="F11" i="2"/>
  <c r="D15" i="2"/>
  <c r="F6" i="4"/>
  <c r="F9" i="4"/>
  <c r="D15" i="4"/>
  <c r="G6" i="2"/>
  <c r="G10" i="4"/>
  <c r="G12" i="4"/>
  <c r="H5" i="2"/>
  <c r="H8" i="2"/>
  <c r="H11" i="2"/>
  <c r="J11" i="2" s="1"/>
  <c r="H14" i="2"/>
  <c r="H5" i="4"/>
  <c r="H8" i="4"/>
  <c r="J8" i="4" s="1"/>
  <c r="H9" i="4"/>
  <c r="J9" i="4" s="1"/>
  <c r="H12" i="4"/>
  <c r="H14" i="4"/>
  <c r="J14" i="4" s="1"/>
  <c r="I5" i="2"/>
  <c r="I8" i="2"/>
  <c r="I11" i="2"/>
  <c r="I14" i="2"/>
  <c r="I5" i="4"/>
  <c r="I6" i="4"/>
  <c r="I7" i="4"/>
  <c r="I8" i="4"/>
  <c r="I9" i="4"/>
  <c r="I10" i="4"/>
  <c r="I11" i="4"/>
  <c r="I12" i="4"/>
  <c r="I13" i="4"/>
  <c r="J13" i="4" s="1"/>
  <c r="F14" i="4"/>
  <c r="G8" i="2"/>
  <c r="G12" i="2"/>
  <c r="H7" i="2"/>
  <c r="H10" i="2"/>
  <c r="J10" i="2" s="1"/>
  <c r="H12" i="2"/>
  <c r="J12" i="2" s="1"/>
  <c r="H7" i="4"/>
  <c r="J7" i="4" s="1"/>
  <c r="H11" i="4"/>
  <c r="J11" i="4" s="1"/>
  <c r="I7" i="2"/>
  <c r="I10" i="2"/>
  <c r="I13" i="2"/>
  <c r="J13" i="2" s="1"/>
  <c r="F5" i="3"/>
  <c r="F6" i="3"/>
  <c r="F7" i="3"/>
  <c r="F8" i="3"/>
  <c r="F9" i="3"/>
  <c r="F10" i="3"/>
  <c r="F11" i="3"/>
  <c r="F12" i="3"/>
  <c r="F13" i="3"/>
  <c r="F14" i="3"/>
  <c r="F5" i="5"/>
  <c r="F6" i="5"/>
  <c r="F7" i="5"/>
  <c r="F8" i="5"/>
  <c r="F9" i="5"/>
  <c r="F10" i="5"/>
  <c r="F11" i="5"/>
  <c r="F12" i="5"/>
  <c r="F13" i="5"/>
  <c r="F14" i="5"/>
  <c r="H6" i="2"/>
  <c r="J6" i="2" s="1"/>
  <c r="H9" i="2"/>
  <c r="J9" i="2" s="1"/>
  <c r="H6" i="4"/>
  <c r="H10" i="4"/>
  <c r="I6" i="2"/>
  <c r="I9" i="2"/>
  <c r="E15" i="5" l="1"/>
  <c r="J5" i="4"/>
  <c r="J14" i="2"/>
  <c r="E15" i="3"/>
  <c r="E12" i="4"/>
  <c r="E9" i="4"/>
  <c r="E6" i="4"/>
  <c r="E14" i="4"/>
  <c r="E10" i="4"/>
  <c r="E8" i="4"/>
  <c r="E5" i="4"/>
  <c r="E13" i="4"/>
  <c r="E11" i="4"/>
  <c r="E7" i="4"/>
  <c r="J7" i="2"/>
  <c r="J8" i="2"/>
  <c r="E13" i="2"/>
  <c r="E12" i="2"/>
  <c r="E9" i="2"/>
  <c r="E6" i="2"/>
  <c r="E14" i="2"/>
  <c r="E11" i="2"/>
  <c r="E8" i="2"/>
  <c r="E5" i="2"/>
  <c r="E15" i="2" s="1"/>
  <c r="E10" i="2"/>
  <c r="E7" i="2"/>
  <c r="J5" i="2"/>
  <c r="J10" i="4"/>
  <c r="J6" i="4"/>
  <c r="J12" i="4"/>
  <c r="E15" i="4" l="1"/>
</calcChain>
</file>

<file path=xl/sharedStrings.xml><?xml version="1.0" encoding="utf-8"?>
<sst xmlns="http://schemas.openxmlformats.org/spreadsheetml/2006/main" count="147" uniqueCount="46">
  <si>
    <t>Métricas sobre el conjunto de entrenamiento</t>
  </si>
  <si>
    <t>Model</t>
  </si>
  <si>
    <t>Accuracy</t>
  </si>
  <si>
    <t>Precision</t>
  </si>
  <si>
    <t>Recall</t>
  </si>
  <si>
    <t>F1-Score</t>
  </si>
  <si>
    <t>TPR</t>
  </si>
  <si>
    <t>FPR</t>
  </si>
  <si>
    <t>AUC</t>
  </si>
  <si>
    <t>KNN</t>
  </si>
  <si>
    <t>Árbol</t>
  </si>
  <si>
    <t>Random Forest</t>
  </si>
  <si>
    <t>Adaboost</t>
  </si>
  <si>
    <t>Métricas sobre el conjunto de prueba</t>
  </si>
  <si>
    <t>Rangos de probabilidad</t>
  </si>
  <si>
    <t>low_fare</t>
  </si>
  <si>
    <t>high_fare</t>
  </si>
  <si>
    <t>Total</t>
  </si>
  <si>
    <t>Distribución</t>
  </si>
  <si>
    <t>Tasa low_fare</t>
  </si>
  <si>
    <t>Tasa high_fare</t>
  </si>
  <si>
    <t>Acum low_fare</t>
  </si>
  <si>
    <t>Acum high_fare</t>
  </si>
  <si>
    <t>Diff</t>
  </si>
  <si>
    <t>Momios</t>
  </si>
  <si>
    <t>(-1,0.1]</t>
  </si>
  <si>
    <t>(0.1,0.2]</t>
  </si>
  <si>
    <t>(0.2,0.3]</t>
  </si>
  <si>
    <t>(0.3,0.4]</t>
  </si>
  <si>
    <t>(0.4,0.5]</t>
  </si>
  <si>
    <t>(0.5,0.6]</t>
  </si>
  <si>
    <t>(0.6,0.7]</t>
  </si>
  <si>
    <t>(0.7,0.8]</t>
  </si>
  <si>
    <t>(0.8,0.9]</t>
  </si>
  <si>
    <t>(0.9,1]</t>
  </si>
  <si>
    <t>MAE</t>
  </si>
  <si>
    <t>MSE</t>
  </si>
  <si>
    <t>RMSE</t>
  </si>
  <si>
    <t>R2</t>
  </si>
  <si>
    <t>R2_ADJ</t>
  </si>
  <si>
    <t>Regresión lineal</t>
  </si>
  <si>
    <t>Regresión lasso</t>
  </si>
  <si>
    <t>Regresión ridge</t>
  </si>
  <si>
    <t>Red elástica</t>
  </si>
  <si>
    <t>Árbol de decisión</t>
  </si>
  <si>
    <t>Observación: Se graficó la estabilidad únicamente para 30 registros, para poder visualizarla de forma 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</si>
</sst>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sz val="18"/>
      <color rgb="FFFFFFFF"/>
      <name val="Calibri"/>
    </font>
    <font>
      <sz val="11"/>
      <name val="Arial"/>
    </font>
    <font>
      <sz val="10"/>
      <color theme="1"/>
      <name val="Calibri"/>
    </font>
    <font>
      <b/>
      <sz val="11"/>
      <color rgb="FF242F26"/>
      <name val="Calibri"/>
    </font>
    <font>
      <b/>
      <sz val="11"/>
      <color theme="1"/>
      <name val="Calibri"/>
    </font>
    <font>
      <sz val="11"/>
      <color theme="1"/>
      <name val="Verdana"/>
    </font>
    <font>
      <sz val="11"/>
      <color rgb="FF242F26"/>
      <name val="Calibri"/>
    </font>
    <font>
      <b/>
      <sz val="18"/>
      <color theme="0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b/>
      <sz val="11"/>
      <color rgb="FFEEF1F1"/>
      <name val="Calibri"/>
    </font>
    <font>
      <sz val="11"/>
      <color theme="1"/>
      <name val="Arial"/>
    </font>
    <font>
      <sz val="11"/>
      <color rgb="FF1A1A1A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4" fontId="7" fillId="0" borderId="4" xfId="0" applyNumberFormat="1" applyFont="1" applyBorder="1" applyAlignment="1"/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1" fillId="0" borderId="0" xfId="0" applyFont="1" applyAlignment="1"/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/>
    <xf numFmtId="0" fontId="14" fillId="0" borderId="4" xfId="0" applyFont="1" applyBorder="1" applyAlignment="1"/>
    <xf numFmtId="0" fontId="10" fillId="0" borderId="4" xfId="0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65" fontId="10" fillId="0" borderId="4" xfId="0" applyNumberFormat="1" applyFont="1" applyBorder="1" applyAlignment="1">
      <alignment horizontal="center"/>
    </xf>
    <xf numFmtId="0" fontId="10" fillId="0" borderId="0" xfId="0" applyFont="1" applyAlignment="1"/>
    <xf numFmtId="10" fontId="10" fillId="0" borderId="4" xfId="0" applyNumberFormat="1" applyFont="1" applyBorder="1" applyAlignment="1"/>
    <xf numFmtId="0" fontId="6" fillId="3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164" fontId="3" fillId="0" borderId="4" xfId="0" applyNumberFormat="1" applyFont="1" applyBorder="1" applyAlignment="1"/>
    <xf numFmtId="0" fontId="7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0" fillId="0" borderId="0" xfId="0" applyFont="1" applyAlignment="1"/>
    <xf numFmtId="0" fontId="9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es-MX" b="0">
                <a:solidFill>
                  <a:srgbClr val="838383"/>
                </a:solidFill>
                <a:latin typeface="+mn-lt"/>
              </a:rPr>
              <a:t>Metricas en Train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Metricas_Clasificación!$A$6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Metricas_Clasificación!$B$5:$H$5</c:f>
              <c:strCache>
                <c:ptCount val="7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  <c:pt idx="4">
                  <c:v>TPR</c:v>
                </c:pt>
                <c:pt idx="5">
                  <c:v>FPR</c:v>
                </c:pt>
                <c:pt idx="6">
                  <c:v>AUC</c:v>
                </c:pt>
              </c:strCache>
            </c:strRef>
          </c:cat>
          <c:val>
            <c:numRef>
              <c:f>Metricas_Clasificación!$B$6:$H$6</c:f>
              <c:numCache>
                <c:formatCode>0.0000</c:formatCode>
                <c:ptCount val="7"/>
                <c:pt idx="0">
                  <c:v>0.96642600000000001</c:v>
                </c:pt>
                <c:pt idx="1">
                  <c:v>0.882772</c:v>
                </c:pt>
                <c:pt idx="2">
                  <c:v>0.74165999999999999</c:v>
                </c:pt>
                <c:pt idx="3">
                  <c:v>0.806087</c:v>
                </c:pt>
                <c:pt idx="4">
                  <c:v>0.74165999999999999</c:v>
                </c:pt>
                <c:pt idx="5">
                  <c:v>1.0229E-2</c:v>
                </c:pt>
                <c:pt idx="6">
                  <c:v>0.98068299999999997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Metricas_Clasificación!$A$7</c:f>
              <c:strCache>
                <c:ptCount val="1"/>
                <c:pt idx="0">
                  <c:v>Árbol</c:v>
                </c:pt>
              </c:strCache>
            </c:strRef>
          </c:tx>
          <c:spPr>
            <a:solidFill>
              <a:srgbClr val="2D729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Metricas_Clasificación!$B$5:$H$5</c:f>
              <c:strCache>
                <c:ptCount val="7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  <c:pt idx="4">
                  <c:v>TPR</c:v>
                </c:pt>
                <c:pt idx="5">
                  <c:v>FPR</c:v>
                </c:pt>
                <c:pt idx="6">
                  <c:v>AUC</c:v>
                </c:pt>
              </c:strCache>
            </c:strRef>
          </c:cat>
          <c:val>
            <c:numRef>
              <c:f>Metricas_Clasificación!$B$7:$H$7</c:f>
              <c:numCache>
                <c:formatCode>0.0000</c:formatCode>
                <c:ptCount val="7"/>
                <c:pt idx="0">
                  <c:v>0.96688799999999997</c:v>
                </c:pt>
                <c:pt idx="1">
                  <c:v>0.87751800000000002</c:v>
                </c:pt>
                <c:pt idx="2">
                  <c:v>0.75321700000000003</c:v>
                </c:pt>
                <c:pt idx="3">
                  <c:v>0.81062999999999996</c:v>
                </c:pt>
                <c:pt idx="4">
                  <c:v>0.75321700000000003</c:v>
                </c:pt>
                <c:pt idx="5">
                  <c:v>1.0919E-2</c:v>
                </c:pt>
                <c:pt idx="6">
                  <c:v>0.97256699999999996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Metricas_Clasificación!$A$8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Metricas_Clasificación!$B$5:$H$5</c:f>
              <c:strCache>
                <c:ptCount val="7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  <c:pt idx="4">
                  <c:v>TPR</c:v>
                </c:pt>
                <c:pt idx="5">
                  <c:v>FPR</c:v>
                </c:pt>
                <c:pt idx="6">
                  <c:v>AUC</c:v>
                </c:pt>
              </c:strCache>
            </c:strRef>
          </c:cat>
          <c:val>
            <c:numRef>
              <c:f>Metricas_Clasificación!$B$8:$H$8</c:f>
              <c:numCache>
                <c:formatCode>0.0000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Metricas_Clasificación!$A$9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rgbClr val="EB56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Metricas_Clasificación!$B$5:$H$5</c:f>
              <c:strCache>
                <c:ptCount val="7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  <c:pt idx="4">
                  <c:v>TPR</c:v>
                </c:pt>
                <c:pt idx="5">
                  <c:v>FPR</c:v>
                </c:pt>
                <c:pt idx="6">
                  <c:v>AUC</c:v>
                </c:pt>
              </c:strCache>
            </c:strRef>
          </c:cat>
          <c:val>
            <c:numRef>
              <c:f>Metricas_Clasificación!$B$9:$H$9</c:f>
              <c:numCache>
                <c:formatCode>0.0000</c:formatCode>
                <c:ptCount val="7"/>
                <c:pt idx="0">
                  <c:v>0.96452199999999999</c:v>
                </c:pt>
                <c:pt idx="1">
                  <c:v>0.82955400000000001</c:v>
                </c:pt>
                <c:pt idx="2">
                  <c:v>0.78402700000000003</c:v>
                </c:pt>
                <c:pt idx="3">
                  <c:v>0.80614799999999998</c:v>
                </c:pt>
                <c:pt idx="4">
                  <c:v>0.78402700000000003</c:v>
                </c:pt>
                <c:pt idx="5">
                  <c:v>1.6730999999999999E-2</c:v>
                </c:pt>
                <c:pt idx="6">
                  <c:v>0.973464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53696"/>
        <c:axId val="175146248"/>
      </c:barChart>
      <c:catAx>
        <c:axId val="17515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1A1A1A"/>
                    </a:solidFill>
                    <a:latin typeface="+mn-lt"/>
                  </a:rPr>
                  <a:t>Model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s-MX"/>
          </a:p>
        </c:txPr>
        <c:crossAx val="175146248"/>
        <c:crosses val="autoZero"/>
        <c:auto val="1"/>
        <c:lblAlgn val="ctr"/>
        <c:lblOffset val="100"/>
        <c:noMultiLvlLbl val="1"/>
      </c:catAx>
      <c:valAx>
        <c:axId val="175146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s-MX"/>
          </a:p>
        </c:txPr>
        <c:crossAx val="1751536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898F8A"/>
                </a:solidFill>
                <a:latin typeface="+mn-lt"/>
              </a:defRPr>
            </a:pPr>
            <a:r>
              <a:rPr lang="es-MX" b="0" i="0">
                <a:solidFill>
                  <a:srgbClr val="898F8A"/>
                </a:solidFill>
                <a:latin typeface="+mn-lt"/>
              </a:rPr>
              <a:t>Acum Persona_0 y Acum Persona_1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'Estabilidad Adaboost'!$H$4</c:f>
              <c:strCache>
                <c:ptCount val="1"/>
                <c:pt idx="0">
                  <c:v>Acum low_fare</c:v>
                </c:pt>
              </c:strCache>
            </c:strRef>
          </c:tx>
          <c:spPr>
            <a:ln cmpd="sng">
              <a:solidFill>
                <a:srgbClr val="608F66"/>
              </a:solidFill>
            </a:ln>
          </c:spPr>
          <c:marker>
            <c:symbol val="none"/>
          </c:marker>
          <c:cat>
            <c:strRef>
              <c:f>'Estabilidad Adaboost'!$A$5:$A$14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Adaboost'!$H$5:$H$14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0.98181448782830338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'Estabilidad Adaboost'!$I$4</c:f>
              <c:strCache>
                <c:ptCount val="1"/>
                <c:pt idx="0">
                  <c:v>Acum high_fare</c:v>
                </c:pt>
              </c:strCache>
            </c:strRef>
          </c:tx>
          <c:spPr>
            <a:ln cmpd="sng">
              <a:solidFill>
                <a:srgbClr val="274766"/>
              </a:solidFill>
            </a:ln>
          </c:spPr>
          <c:marker>
            <c:symbol val="none"/>
          </c:marker>
          <c:cat>
            <c:strRef>
              <c:f>'Estabilidad Adaboost'!$A$5:$A$14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Adaboost'!$I$5:$I$14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0.23798460610789912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72544"/>
        <c:axId val="448676072"/>
      </c:lineChart>
      <c:catAx>
        <c:axId val="4486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242F26"/>
                    </a:solidFill>
                    <a:latin typeface="+mn-lt"/>
                  </a:defRPr>
                </a:pPr>
                <a:r>
                  <a:rPr lang="es-MX" b="0" i="0">
                    <a:solidFill>
                      <a:srgbClr val="242F26"/>
                    </a:solidFill>
                    <a:latin typeface="+mn-lt"/>
                  </a:rPr>
                  <a:t>Rangos de probabilidad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6072"/>
        <c:crosses val="autoZero"/>
        <c:auto val="1"/>
        <c:lblAlgn val="ctr"/>
        <c:lblOffset val="100"/>
        <c:noMultiLvlLbl val="1"/>
      </c:catAx>
      <c:valAx>
        <c:axId val="448676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2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3A443C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es-MX" b="0">
                <a:solidFill>
                  <a:srgbClr val="838383"/>
                </a:solidFill>
                <a:latin typeface="+mn-lt"/>
              </a:rPr>
              <a:t>Métricas en train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'Metricas de Regresión'!$C$4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cmpd="sng">
              <a:solidFill>
                <a:srgbClr val="2D729D"/>
              </a:solidFill>
            </a:ln>
          </c:spPr>
          <c:invertIfNegative val="0"/>
          <c:cat>
            <c:strRef>
              <c:f>'Metricas de Regresión'!$A$5:$A$10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Regresión'!$C$5:$C$10</c:f>
              <c:numCache>
                <c:formatCode>0.0000</c:formatCode>
                <c:ptCount val="6"/>
                <c:pt idx="0">
                  <c:v>26.412182999999999</c:v>
                </c:pt>
                <c:pt idx="1">
                  <c:v>26.454940000000001</c:v>
                </c:pt>
                <c:pt idx="2">
                  <c:v>26.412182999999999</c:v>
                </c:pt>
                <c:pt idx="3">
                  <c:v>26.516897</c:v>
                </c:pt>
                <c:pt idx="4">
                  <c:v>17.298396</c:v>
                </c:pt>
                <c:pt idx="5">
                  <c:v>23.245570000000001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49384"/>
        <c:axId val="175150952"/>
      </c:barChart>
      <c:lineChart>
        <c:grouping val="standard"/>
        <c:varyColors val="1"/>
        <c:ser>
          <c:idx val="0"/>
          <c:order val="0"/>
          <c:tx>
            <c:strRef>
              <c:f>'Metricas de Regresión'!$B$4</c:f>
              <c:strCache>
                <c:ptCount val="1"/>
                <c:pt idx="0">
                  <c:v>MAE</c:v>
                </c:pt>
              </c:strCache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'Metricas de Regresión'!$A$5:$A$10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Regresión'!$B$5:$B$10</c:f>
              <c:numCache>
                <c:formatCode>0.0000</c:formatCode>
                <c:ptCount val="6"/>
                <c:pt idx="0">
                  <c:v>2.4306719999999999</c:v>
                </c:pt>
                <c:pt idx="1">
                  <c:v>2.4455209999999998</c:v>
                </c:pt>
                <c:pt idx="2">
                  <c:v>2.4306830000000001</c:v>
                </c:pt>
                <c:pt idx="3">
                  <c:v>2.48204</c:v>
                </c:pt>
                <c:pt idx="4">
                  <c:v>2.0447540000000002</c:v>
                </c:pt>
                <c:pt idx="5">
                  <c:v>3.1636950000000001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'Metricas de Regresión'!$D$4</c:f>
              <c:strCache>
                <c:ptCount val="1"/>
                <c:pt idx="0">
                  <c:v>RMSE</c:v>
                </c:pt>
              </c:strCache>
            </c:strRef>
          </c:tx>
          <c:spPr>
            <a:ln cmpd="sng">
              <a:solidFill>
                <a:srgbClr val="1F3E78"/>
              </a:solidFill>
            </a:ln>
          </c:spPr>
          <c:marker>
            <c:symbol val="none"/>
          </c:marker>
          <c:cat>
            <c:strRef>
              <c:f>'Metricas de Regresión'!$A$5:$A$10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Regresión'!$D$5:$D$10</c:f>
              <c:numCache>
                <c:formatCode>0.0000</c:formatCode>
                <c:ptCount val="6"/>
                <c:pt idx="0">
                  <c:v>5.139278</c:v>
                </c:pt>
                <c:pt idx="1">
                  <c:v>5.1434369999999996</c:v>
                </c:pt>
                <c:pt idx="2">
                  <c:v>5.139278</c:v>
                </c:pt>
                <c:pt idx="3">
                  <c:v>5.1494559999999998</c:v>
                </c:pt>
                <c:pt idx="4">
                  <c:v>4.1591339999999999</c:v>
                </c:pt>
                <c:pt idx="5">
                  <c:v>4.8213660000000003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'Metricas de Regresión'!$E$4</c:f>
              <c:strCache>
                <c:ptCount val="1"/>
                <c:pt idx="0">
                  <c:v>R2</c:v>
                </c:pt>
              </c:strCache>
            </c:strRef>
          </c:tx>
          <c:spPr>
            <a:ln cmpd="sng">
              <a:solidFill>
                <a:srgbClr val="EB5600"/>
              </a:solidFill>
            </a:ln>
          </c:spPr>
          <c:marker>
            <c:symbol val="none"/>
          </c:marker>
          <c:cat>
            <c:strRef>
              <c:f>'Metricas de Regresión'!$A$5:$A$10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Regresión'!$E$5:$E$10</c:f>
              <c:numCache>
                <c:formatCode>0.0000</c:formatCode>
                <c:ptCount val="6"/>
                <c:pt idx="0">
                  <c:v>0.70888799999999996</c:v>
                </c:pt>
                <c:pt idx="1">
                  <c:v>0.70841600000000005</c:v>
                </c:pt>
                <c:pt idx="2">
                  <c:v>0.70888799999999996</c:v>
                </c:pt>
                <c:pt idx="3">
                  <c:v>0.70773299999999995</c:v>
                </c:pt>
                <c:pt idx="4">
                  <c:v>0.80933900000000003</c:v>
                </c:pt>
                <c:pt idx="5">
                  <c:v>0.74378999999999995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'Metricas de Regresión'!$F$4</c:f>
              <c:strCache>
                <c:ptCount val="1"/>
                <c:pt idx="0">
                  <c:v>R2_ADJ</c:v>
                </c:pt>
              </c:strCache>
            </c:strRef>
          </c:tx>
          <c:spPr>
            <a:ln cmpd="sng">
              <a:solidFill>
                <a:srgbClr val="FF99AC"/>
              </a:solidFill>
            </a:ln>
          </c:spPr>
          <c:marker>
            <c:symbol val="none"/>
          </c:marker>
          <c:cat>
            <c:strRef>
              <c:f>'Metricas de Regresión'!$A$5:$A$10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Regresión'!$F$5:$F$10</c:f>
              <c:numCache>
                <c:formatCode>0.0000</c:formatCode>
                <c:ptCount val="6"/>
                <c:pt idx="0">
                  <c:v>1.0000150000000001</c:v>
                </c:pt>
                <c:pt idx="1">
                  <c:v>1.0000150000000001</c:v>
                </c:pt>
                <c:pt idx="2">
                  <c:v>1.0000150000000001</c:v>
                </c:pt>
                <c:pt idx="3">
                  <c:v>1.0000150000000001</c:v>
                </c:pt>
                <c:pt idx="4">
                  <c:v>1.0000100000000001</c:v>
                </c:pt>
                <c:pt idx="5">
                  <c:v>1.000013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71760"/>
        <c:axId val="175148992"/>
      </c:lineChart>
      <c:catAx>
        <c:axId val="44867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1A1A1A"/>
                    </a:solidFill>
                    <a:latin typeface="+mn-lt"/>
                  </a:rPr>
                  <a:t>Model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s-MX"/>
          </a:p>
        </c:txPr>
        <c:crossAx val="175148992"/>
        <c:crosses val="autoZero"/>
        <c:auto val="1"/>
        <c:lblAlgn val="ctr"/>
        <c:lblOffset val="100"/>
        <c:noMultiLvlLbl val="1"/>
      </c:catAx>
      <c:valAx>
        <c:axId val="175148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s-MX"/>
          </a:p>
        </c:txPr>
        <c:crossAx val="448671760"/>
        <c:crosses val="autoZero"/>
        <c:crossBetween val="between"/>
      </c:valAx>
      <c:valAx>
        <c:axId val="175150952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crossAx val="175149384"/>
        <c:crosses val="max"/>
        <c:crossBetween val="between"/>
      </c:valAx>
      <c:catAx>
        <c:axId val="175149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1509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es-MX" sz="1800" b="0" i="0" u="none" strike="noStrike" baseline="0">
                <a:effectLst/>
              </a:rPr>
              <a:t>Métricas en test</a:t>
            </a:r>
            <a:endParaRPr lang="es-MX" b="0">
              <a:solidFill>
                <a:srgbClr val="838383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'Metricas de Regresión'!$J$4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cmpd="sng">
              <a:solidFill>
                <a:srgbClr val="2D729D"/>
              </a:solidFill>
            </a:ln>
          </c:spPr>
          <c:invertIfNegative val="0"/>
          <c:cat>
            <c:strRef>
              <c:f>'Metricas de Regresión'!$H$5:$H$10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Regresión'!$J$5:$J$10</c:f>
              <c:numCache>
                <c:formatCode>0.0000</c:formatCode>
                <c:ptCount val="6"/>
                <c:pt idx="0">
                  <c:v>32.467967999999999</c:v>
                </c:pt>
                <c:pt idx="1">
                  <c:v>32.413313000000002</c:v>
                </c:pt>
                <c:pt idx="2">
                  <c:v>32.467854000000003</c:v>
                </c:pt>
                <c:pt idx="3">
                  <c:v>32.198233999999999</c:v>
                </c:pt>
                <c:pt idx="4">
                  <c:v>24.035978</c:v>
                </c:pt>
                <c:pt idx="5">
                  <c:v>27.282221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67120"/>
        <c:axId val="450069864"/>
      </c:barChart>
      <c:lineChart>
        <c:grouping val="standard"/>
        <c:varyColors val="1"/>
        <c:ser>
          <c:idx val="0"/>
          <c:order val="0"/>
          <c:tx>
            <c:strRef>
              <c:f>'Metricas de Regresión'!$I$4</c:f>
              <c:strCache>
                <c:ptCount val="1"/>
                <c:pt idx="0">
                  <c:v>MAE</c:v>
                </c:pt>
              </c:strCache>
            </c:strRef>
          </c:tx>
          <c:spPr>
            <a:ln cmpd="sng">
              <a:solidFill>
                <a:srgbClr val="1A9988"/>
              </a:solidFill>
            </a:ln>
          </c:spPr>
          <c:marker>
            <c:symbol val="none"/>
          </c:marker>
          <c:cat>
            <c:strRef>
              <c:f>'Metricas de Regresión'!$H$5:$H$10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Regresión'!$I$5:$I$10</c:f>
              <c:numCache>
                <c:formatCode>0.0000</c:formatCode>
                <c:ptCount val="6"/>
                <c:pt idx="0">
                  <c:v>2.5056150000000001</c:v>
                </c:pt>
                <c:pt idx="1">
                  <c:v>2.5187629999999999</c:v>
                </c:pt>
                <c:pt idx="2">
                  <c:v>2.5056250000000002</c:v>
                </c:pt>
                <c:pt idx="3">
                  <c:v>2.5534520000000001</c:v>
                </c:pt>
                <c:pt idx="4">
                  <c:v>2.2864110000000002</c:v>
                </c:pt>
                <c:pt idx="5">
                  <c:v>3.2324299999999999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'Metricas de Regresión'!$K$4</c:f>
              <c:strCache>
                <c:ptCount val="1"/>
                <c:pt idx="0">
                  <c:v>RMSE</c:v>
                </c:pt>
              </c:strCache>
            </c:strRef>
          </c:tx>
          <c:spPr>
            <a:ln cmpd="sng">
              <a:solidFill>
                <a:srgbClr val="1F3E78"/>
              </a:solidFill>
            </a:ln>
          </c:spPr>
          <c:marker>
            <c:symbol val="none"/>
          </c:marker>
          <c:cat>
            <c:strRef>
              <c:f>'Metricas de Regresión'!$H$5:$H$10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Regresión'!$K$5:$K$10</c:f>
              <c:numCache>
                <c:formatCode>0.0000</c:formatCode>
                <c:ptCount val="6"/>
                <c:pt idx="0">
                  <c:v>5.698067</c:v>
                </c:pt>
                <c:pt idx="1">
                  <c:v>5.6932689999999999</c:v>
                </c:pt>
                <c:pt idx="2">
                  <c:v>5.6980570000000004</c:v>
                </c:pt>
                <c:pt idx="3">
                  <c:v>5.6743490000000003</c:v>
                </c:pt>
                <c:pt idx="4">
                  <c:v>4.9026500000000004</c:v>
                </c:pt>
                <c:pt idx="5">
                  <c:v>5.2232390000000004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'Metricas de Regresión'!$L$4</c:f>
              <c:strCache>
                <c:ptCount val="1"/>
                <c:pt idx="0">
                  <c:v>R2</c:v>
                </c:pt>
              </c:strCache>
            </c:strRef>
          </c:tx>
          <c:spPr>
            <a:ln cmpd="sng">
              <a:solidFill>
                <a:srgbClr val="EB5600"/>
              </a:solidFill>
            </a:ln>
          </c:spPr>
          <c:marker>
            <c:symbol val="none"/>
          </c:marker>
          <c:cat>
            <c:strRef>
              <c:f>'Metricas de Regresión'!$H$5:$H$10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Regresión'!$L$5:$L$10</c:f>
              <c:numCache>
                <c:formatCode>0.0000</c:formatCode>
                <c:ptCount val="6"/>
                <c:pt idx="0">
                  <c:v>0.63680300000000001</c:v>
                </c:pt>
                <c:pt idx="1">
                  <c:v>0.63741499999999995</c:v>
                </c:pt>
                <c:pt idx="2">
                  <c:v>0.63680499999999995</c:v>
                </c:pt>
                <c:pt idx="3">
                  <c:v>0.63982099999999997</c:v>
                </c:pt>
                <c:pt idx="4">
                  <c:v>0.73112600000000005</c:v>
                </c:pt>
                <c:pt idx="5">
                  <c:v>0.69481300000000001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'Metricas de Regresión'!$M$4</c:f>
              <c:strCache>
                <c:ptCount val="1"/>
                <c:pt idx="0">
                  <c:v>R2_ADJ</c:v>
                </c:pt>
              </c:strCache>
            </c:strRef>
          </c:tx>
          <c:spPr>
            <a:ln cmpd="sng">
              <a:solidFill>
                <a:srgbClr val="FF99AC"/>
              </a:solidFill>
            </a:ln>
          </c:spPr>
          <c:marker>
            <c:symbol val="none"/>
          </c:marker>
          <c:cat>
            <c:strRef>
              <c:f>'Metricas de Regresión'!$H$5:$H$10</c:f>
              <c:strCache>
                <c:ptCount val="6"/>
                <c:pt idx="0">
                  <c:v>Regresión lineal</c:v>
                </c:pt>
                <c:pt idx="1">
                  <c:v>Regresión lasso</c:v>
                </c:pt>
                <c:pt idx="2">
                  <c:v>Regresión ridge</c:v>
                </c:pt>
                <c:pt idx="3">
                  <c:v>Red elástica</c:v>
                </c:pt>
                <c:pt idx="4">
                  <c:v>Árbol de decisión</c:v>
                </c:pt>
                <c:pt idx="5">
                  <c:v>Adaboost</c:v>
                </c:pt>
              </c:strCache>
            </c:strRef>
          </c:cat>
          <c:val>
            <c:numRef>
              <c:f>'Metricas de Regresión'!$M$5:$M$10</c:f>
              <c:numCache>
                <c:formatCode>0.0000</c:formatCode>
                <c:ptCount val="6"/>
                <c:pt idx="0">
                  <c:v>1.000073</c:v>
                </c:pt>
                <c:pt idx="1">
                  <c:v>1.000073</c:v>
                </c:pt>
                <c:pt idx="2">
                  <c:v>1.000073</c:v>
                </c:pt>
                <c:pt idx="3">
                  <c:v>1.0000720000000001</c:v>
                </c:pt>
                <c:pt idx="4">
                  <c:v>1.000054</c:v>
                </c:pt>
                <c:pt idx="5">
                  <c:v>1.0000610000000001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67904"/>
        <c:axId val="450071040"/>
      </c:lineChart>
      <c:catAx>
        <c:axId val="4500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1A1A1A"/>
                    </a:solidFill>
                    <a:latin typeface="+mn-lt"/>
                  </a:rPr>
                  <a:t>Model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s-MX"/>
          </a:p>
        </c:txPr>
        <c:crossAx val="450071040"/>
        <c:crosses val="autoZero"/>
        <c:auto val="1"/>
        <c:lblAlgn val="ctr"/>
        <c:lblOffset val="100"/>
        <c:noMultiLvlLbl val="1"/>
      </c:catAx>
      <c:valAx>
        <c:axId val="450071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s-MX"/>
          </a:p>
        </c:txPr>
        <c:crossAx val="450067904"/>
        <c:crosses val="autoZero"/>
        <c:crossBetween val="between"/>
      </c:valAx>
      <c:valAx>
        <c:axId val="450069864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crossAx val="450067120"/>
        <c:crosses val="max"/>
        <c:crossBetween val="between"/>
      </c:valAx>
      <c:catAx>
        <c:axId val="45006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0698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es-MX" b="0">
                <a:solidFill>
                  <a:srgbClr val="838383"/>
                </a:solidFill>
                <a:latin typeface="+mn-lt"/>
              </a:rPr>
              <a:t>Metricas en Test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Metricas_Clasificación!$A$16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Metricas_Clasificación!$B$15:$H$15</c:f>
              <c:strCache>
                <c:ptCount val="7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  <c:pt idx="4">
                  <c:v>TPR</c:v>
                </c:pt>
                <c:pt idx="5">
                  <c:v>FPR</c:v>
                </c:pt>
                <c:pt idx="6">
                  <c:v>AUC</c:v>
                </c:pt>
              </c:strCache>
            </c:strRef>
          </c:cat>
          <c:val>
            <c:numRef>
              <c:f>Metricas_Clasificación!$B$16:$H$16</c:f>
              <c:numCache>
                <c:formatCode>0.0000</c:formatCode>
                <c:ptCount val="7"/>
                <c:pt idx="0">
                  <c:v>0.96623499999999996</c:v>
                </c:pt>
                <c:pt idx="1">
                  <c:v>0.87855000000000005</c:v>
                </c:pt>
                <c:pt idx="2">
                  <c:v>0.74396399999999996</c:v>
                </c:pt>
                <c:pt idx="3">
                  <c:v>0.80567500000000003</c:v>
                </c:pt>
                <c:pt idx="4">
                  <c:v>0.74396399999999996</c:v>
                </c:pt>
                <c:pt idx="5">
                  <c:v>1.0681E-2</c:v>
                </c:pt>
                <c:pt idx="6">
                  <c:v>0.96423300000000001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Metricas_Clasificación!$A$17</c:f>
              <c:strCache>
                <c:ptCount val="1"/>
                <c:pt idx="0">
                  <c:v>Árbol</c:v>
                </c:pt>
              </c:strCache>
            </c:strRef>
          </c:tx>
          <c:spPr>
            <a:solidFill>
              <a:srgbClr val="2D729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Metricas_Clasificación!$B$15:$H$15</c:f>
              <c:strCache>
                <c:ptCount val="7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  <c:pt idx="4">
                  <c:v>TPR</c:v>
                </c:pt>
                <c:pt idx="5">
                  <c:v>FPR</c:v>
                </c:pt>
                <c:pt idx="6">
                  <c:v>AUC</c:v>
                </c:pt>
              </c:strCache>
            </c:strRef>
          </c:cat>
          <c:val>
            <c:numRef>
              <c:f>Metricas_Clasificación!$B$17:$H$17</c:f>
              <c:numCache>
                <c:formatCode>0.0000</c:formatCode>
                <c:ptCount val="7"/>
                <c:pt idx="0">
                  <c:v>0.96609400000000001</c:v>
                </c:pt>
                <c:pt idx="1">
                  <c:v>0.87014000000000002</c:v>
                </c:pt>
                <c:pt idx="2">
                  <c:v>0.75182499999999997</c:v>
                </c:pt>
                <c:pt idx="3">
                  <c:v>0.80666700000000002</c:v>
                </c:pt>
                <c:pt idx="4">
                  <c:v>0.75182499999999997</c:v>
                </c:pt>
                <c:pt idx="5">
                  <c:v>1.1653E-2</c:v>
                </c:pt>
                <c:pt idx="6">
                  <c:v>0.96989700000000001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Metricas_Clasificación!$A$18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Metricas_Clasificación!$B$15:$H$15</c:f>
              <c:strCache>
                <c:ptCount val="7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  <c:pt idx="4">
                  <c:v>TPR</c:v>
                </c:pt>
                <c:pt idx="5">
                  <c:v>FPR</c:v>
                </c:pt>
                <c:pt idx="6">
                  <c:v>AUC</c:v>
                </c:pt>
              </c:strCache>
            </c:strRef>
          </c:cat>
          <c:val>
            <c:numRef>
              <c:f>Metricas_Clasificación!$B$18:$H$18</c:f>
              <c:numCache>
                <c:formatCode>0.0000</c:formatCode>
                <c:ptCount val="7"/>
                <c:pt idx="0">
                  <c:v>0.95913899999999996</c:v>
                </c:pt>
                <c:pt idx="1">
                  <c:v>0.80527199999999999</c:v>
                </c:pt>
                <c:pt idx="2">
                  <c:v>0.746116</c:v>
                </c:pt>
                <c:pt idx="3">
                  <c:v>0.77456599999999998</c:v>
                </c:pt>
                <c:pt idx="4">
                  <c:v>0.746116</c:v>
                </c:pt>
                <c:pt idx="5">
                  <c:v>1.8738000000000001E-2</c:v>
                </c:pt>
                <c:pt idx="6">
                  <c:v>0.95936100000000002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Metricas_Clasificación!$A$19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rgbClr val="EB56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Metricas_Clasificación!$B$15:$H$15</c:f>
              <c:strCache>
                <c:ptCount val="7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  <c:pt idx="4">
                  <c:v>TPR</c:v>
                </c:pt>
                <c:pt idx="5">
                  <c:v>FPR</c:v>
                </c:pt>
                <c:pt idx="6">
                  <c:v>AUC</c:v>
                </c:pt>
              </c:strCache>
            </c:strRef>
          </c:cat>
          <c:val>
            <c:numRef>
              <c:f>Metricas_Clasificación!$B$19:$H$19</c:f>
              <c:numCache>
                <c:formatCode>0.0000</c:formatCode>
                <c:ptCount val="7"/>
                <c:pt idx="0">
                  <c:v>0.96400699999999995</c:v>
                </c:pt>
                <c:pt idx="1">
                  <c:v>0.82444899999999999</c:v>
                </c:pt>
                <c:pt idx="2">
                  <c:v>0.78448399999999996</c:v>
                </c:pt>
                <c:pt idx="3">
                  <c:v>0.80396999999999996</c:v>
                </c:pt>
                <c:pt idx="4">
                  <c:v>0.78448399999999996</c:v>
                </c:pt>
                <c:pt idx="5">
                  <c:v>1.7347999999999999E-2</c:v>
                </c:pt>
                <c:pt idx="6">
                  <c:v>0.97263200000000005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47424"/>
        <c:axId val="175151736"/>
      </c:barChart>
      <c:catAx>
        <c:axId val="1751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1A1A1A"/>
                    </a:solidFill>
                    <a:latin typeface="+mn-lt"/>
                  </a:rPr>
                  <a:t>Model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s-MX"/>
          </a:p>
        </c:txPr>
        <c:crossAx val="175151736"/>
        <c:crosses val="autoZero"/>
        <c:auto val="1"/>
        <c:lblAlgn val="ctr"/>
        <c:lblOffset val="100"/>
        <c:noMultiLvlLbl val="1"/>
      </c:catAx>
      <c:valAx>
        <c:axId val="175151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es-MX"/>
          </a:p>
        </c:txPr>
        <c:crossAx val="175147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898F8A"/>
                </a:solidFill>
                <a:latin typeface="+mn-lt"/>
              </a:defRPr>
            </a:pPr>
            <a:r>
              <a:rPr lang="es-MX" b="0" i="0">
                <a:solidFill>
                  <a:srgbClr val="898F8A"/>
                </a:solidFill>
                <a:latin typeface="+mn-lt"/>
              </a:rPr>
              <a:t>Estabilidad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'Estabilidad KNN'!$F$4</c:f>
              <c:strCache>
                <c:ptCount val="1"/>
                <c:pt idx="0">
                  <c:v>Tasa low_fare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'Estabilidad KNN'!$A$5:$A$14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KNN'!$F$5:$F$14</c:f>
              <c:numCache>
                <c:formatCode>0.00%</c:formatCode>
                <c:ptCount val="10"/>
                <c:pt idx="0">
                  <c:v>0.98737595632256625</c:v>
                </c:pt>
                <c:pt idx="1">
                  <c:v>0.85387607932441412</c:v>
                </c:pt>
                <c:pt idx="2">
                  <c:v>0.74029017857142854</c:v>
                </c:pt>
                <c:pt idx="3">
                  <c:v>0.62930531231757147</c:v>
                </c:pt>
                <c:pt idx="4">
                  <c:v>0.53360620422231797</c:v>
                </c:pt>
                <c:pt idx="5">
                  <c:v>0.43053785368340558</c:v>
                </c:pt>
                <c:pt idx="6">
                  <c:v>0.31960900473933651</c:v>
                </c:pt>
                <c:pt idx="7">
                  <c:v>0.21384276855371073</c:v>
                </c:pt>
                <c:pt idx="8">
                  <c:v>0.11936615144824003</c:v>
                </c:pt>
                <c:pt idx="9">
                  <c:v>2.5858070500927643E-2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'Estabilidad KNN'!$G$4</c:f>
              <c:strCache>
                <c:ptCount val="1"/>
                <c:pt idx="0">
                  <c:v>Tasa high_fare</c:v>
                </c:pt>
              </c:strCache>
            </c:strRef>
          </c:tx>
          <c:spPr>
            <a:solidFill>
              <a:srgbClr val="2D729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'Estabilidad KNN'!$A$5:$A$14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KNN'!$G$5:$G$14</c:f>
              <c:numCache>
                <c:formatCode>0.00%</c:formatCode>
                <c:ptCount val="10"/>
                <c:pt idx="0">
                  <c:v>1.2624043677433716E-2</c:v>
                </c:pt>
                <c:pt idx="1">
                  <c:v>0.14612392067558591</c:v>
                </c:pt>
                <c:pt idx="2">
                  <c:v>0.25970982142857141</c:v>
                </c:pt>
                <c:pt idx="3">
                  <c:v>0.37069468768242847</c:v>
                </c:pt>
                <c:pt idx="4">
                  <c:v>0.46639379577768203</c:v>
                </c:pt>
                <c:pt idx="5">
                  <c:v>0.56946214631659442</c:v>
                </c:pt>
                <c:pt idx="6">
                  <c:v>0.68039099526066349</c:v>
                </c:pt>
                <c:pt idx="7">
                  <c:v>0.78615723144628924</c:v>
                </c:pt>
                <c:pt idx="8">
                  <c:v>0.88063384855175997</c:v>
                </c:pt>
                <c:pt idx="9">
                  <c:v>0.9741419294990723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147816"/>
        <c:axId val="175148600"/>
      </c:barChart>
      <c:catAx>
        <c:axId val="17514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242F26"/>
                    </a:solidFill>
                    <a:latin typeface="+mn-lt"/>
                  </a:defRPr>
                </a:pPr>
                <a:r>
                  <a:rPr lang="es-MX" b="0" i="0">
                    <a:solidFill>
                      <a:srgbClr val="242F26"/>
                    </a:solidFill>
                    <a:latin typeface="+mn-lt"/>
                  </a:rPr>
                  <a:t>Rangos de probabilidad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175148600"/>
        <c:crosses val="autoZero"/>
        <c:auto val="1"/>
        <c:lblAlgn val="ctr"/>
        <c:lblOffset val="100"/>
        <c:noMultiLvlLbl val="1"/>
      </c:catAx>
      <c:valAx>
        <c:axId val="175148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175147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09304228551722"/>
          <c:y val="0.11243386243386243"/>
        </c:manualLayout>
      </c:layout>
      <c:overlay val="0"/>
      <c:txPr>
        <a:bodyPr/>
        <a:lstStyle/>
        <a:p>
          <a:pPr lvl="0">
            <a:defRPr b="0" i="0">
              <a:solidFill>
                <a:srgbClr val="3A443C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'Estabilidad KNN'!$H$4</c:f>
              <c:strCache>
                <c:ptCount val="1"/>
                <c:pt idx="0">
                  <c:v>Acum low_fare</c:v>
                </c:pt>
              </c:strCache>
            </c:strRef>
          </c:tx>
          <c:spPr>
            <a:ln cmpd="sng">
              <a:solidFill>
                <a:srgbClr val="608F66"/>
              </a:solidFill>
            </a:ln>
          </c:spPr>
          <c:marker>
            <c:symbol val="none"/>
          </c:marker>
          <c:cat>
            <c:strRef>
              <c:f>'Estabilidad KNN'!$A$5:$A$14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KNN'!$H$5:$H$14</c:f>
              <c:numCache>
                <c:formatCode>0.00%</c:formatCode>
                <c:ptCount val="10"/>
                <c:pt idx="0">
                  <c:v>0.93393853200842225</c:v>
                </c:pt>
                <c:pt idx="1">
                  <c:v>0.96718074692475342</c:v>
                </c:pt>
                <c:pt idx="2">
                  <c:v>0.97943186435669172</c:v>
                </c:pt>
                <c:pt idx="3">
                  <c:v>0.98540504599017398</c:v>
                </c:pt>
                <c:pt idx="4">
                  <c:v>0.98998005245465626</c:v>
                </c:pt>
                <c:pt idx="5">
                  <c:v>0.99309962690702225</c:v>
                </c:pt>
                <c:pt idx="6">
                  <c:v>0.99509253444645562</c:v>
                </c:pt>
                <c:pt idx="7">
                  <c:v>0.99706697203649663</c:v>
                </c:pt>
                <c:pt idx="8">
                  <c:v>0.99876436038565253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'Estabilidad KNN'!$I$4</c:f>
              <c:strCache>
                <c:ptCount val="1"/>
                <c:pt idx="0">
                  <c:v>Acum high_fare</c:v>
                </c:pt>
              </c:strCache>
            </c:strRef>
          </c:tx>
          <c:spPr>
            <a:ln cmpd="sng">
              <a:solidFill>
                <a:srgbClr val="274766"/>
              </a:solidFill>
            </a:ln>
          </c:spPr>
          <c:marker>
            <c:symbol val="none"/>
          </c:marker>
          <c:cat>
            <c:strRef>
              <c:f>'Estabilidad KNN'!$A$5:$A$14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KNN'!$I$5:$I$14</c:f>
              <c:numCache>
                <c:formatCode>0.00%</c:formatCode>
                <c:ptCount val="10"/>
                <c:pt idx="0">
                  <c:v>0.114656120313553</c:v>
                </c:pt>
                <c:pt idx="1">
                  <c:v>0.16927960841343595</c:v>
                </c:pt>
                <c:pt idx="2">
                  <c:v>0.21054871776682155</c:v>
                </c:pt>
                <c:pt idx="3">
                  <c:v>0.24433369985457384</c:v>
                </c:pt>
                <c:pt idx="4">
                  <c:v>0.28272975561309543</c:v>
                </c:pt>
                <c:pt idx="5">
                  <c:v>0.32234951938424433</c:v>
                </c:pt>
                <c:pt idx="6">
                  <c:v>0.36308658177561803</c:v>
                </c:pt>
                <c:pt idx="7">
                  <c:v>0.43278473379916998</c:v>
                </c:pt>
                <c:pt idx="8">
                  <c:v>0.55302734721384739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2128"/>
        <c:axId val="175152520"/>
      </c:lineChart>
      <c:catAx>
        <c:axId val="1751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242F26"/>
                    </a:solidFill>
                    <a:latin typeface="+mn-lt"/>
                  </a:defRPr>
                </a:pPr>
                <a:r>
                  <a:rPr lang="es-MX" b="0" i="0">
                    <a:solidFill>
                      <a:srgbClr val="242F26"/>
                    </a:solidFill>
                    <a:latin typeface="+mn-lt"/>
                  </a:rPr>
                  <a:t>Rangos de probabilidad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175152520"/>
        <c:crosses val="autoZero"/>
        <c:auto val="1"/>
        <c:lblAlgn val="ctr"/>
        <c:lblOffset val="100"/>
        <c:noMultiLvlLbl val="1"/>
      </c:catAx>
      <c:valAx>
        <c:axId val="175152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175152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3A443C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898F8A"/>
                </a:solidFill>
                <a:latin typeface="+mn-lt"/>
              </a:defRPr>
            </a:pPr>
            <a:r>
              <a:rPr lang="es-MX" b="0" i="0">
                <a:solidFill>
                  <a:srgbClr val="898F8A"/>
                </a:solidFill>
                <a:latin typeface="+mn-lt"/>
              </a:rPr>
              <a:t>Estabilidad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'Estabilidad Arbol'!$F$4</c:f>
              <c:strCache>
                <c:ptCount val="1"/>
                <c:pt idx="0">
                  <c:v>Tasa low_fare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'Estabilidad Arbol'!$A$5:$A$14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Arbol'!$F$5:$F$14</c:f>
              <c:numCache>
                <c:formatCode>0.00%</c:formatCode>
                <c:ptCount val="10"/>
                <c:pt idx="0">
                  <c:v>0.99088817489839154</c:v>
                </c:pt>
                <c:pt idx="1">
                  <c:v>0.86286101957743744</c:v>
                </c:pt>
                <c:pt idx="2">
                  <c:v>0.84419189274117523</c:v>
                </c:pt>
                <c:pt idx="3">
                  <c:v>0.64419584483510095</c:v>
                </c:pt>
                <c:pt idx="4">
                  <c:v>0.74932498109947077</c:v>
                </c:pt>
                <c:pt idx="5">
                  <c:v>0.46479939439818319</c:v>
                </c:pt>
                <c:pt idx="6">
                  <c:v>0.35560344827586204</c:v>
                </c:pt>
                <c:pt idx="7">
                  <c:v>0.38168536394469083</c:v>
                </c:pt>
                <c:pt idx="8">
                  <c:v>0.15821119879744458</c:v>
                </c:pt>
                <c:pt idx="9">
                  <c:v>6.1636925405132735E-2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'Estabilidad Arbol'!$G$4</c:f>
              <c:strCache>
                <c:ptCount val="1"/>
                <c:pt idx="0">
                  <c:v>Tasa high_fare</c:v>
                </c:pt>
              </c:strCache>
            </c:strRef>
          </c:tx>
          <c:spPr>
            <a:solidFill>
              <a:srgbClr val="2D729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'Estabilidad Arbol'!$A$5:$A$14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Arbol'!$G$5:$G$14</c:f>
              <c:numCache>
                <c:formatCode>0.00%</c:formatCode>
                <c:ptCount val="10"/>
                <c:pt idx="0">
                  <c:v>9.1118251016085051E-3</c:v>
                </c:pt>
                <c:pt idx="1">
                  <c:v>0.13713898042256251</c:v>
                </c:pt>
                <c:pt idx="2">
                  <c:v>0.15580810725882477</c:v>
                </c:pt>
                <c:pt idx="3">
                  <c:v>0.35580415516489905</c:v>
                </c:pt>
                <c:pt idx="4">
                  <c:v>0.25067501890052923</c:v>
                </c:pt>
                <c:pt idx="5">
                  <c:v>0.53520060560181681</c:v>
                </c:pt>
                <c:pt idx="6">
                  <c:v>0.6443965517241379</c:v>
                </c:pt>
                <c:pt idx="7">
                  <c:v>0.61831463605530912</c:v>
                </c:pt>
                <c:pt idx="8">
                  <c:v>0.84178880120255539</c:v>
                </c:pt>
                <c:pt idx="9">
                  <c:v>0.93836307459486723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677248"/>
        <c:axId val="448674112"/>
      </c:barChart>
      <c:catAx>
        <c:axId val="4486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242F26"/>
                    </a:solidFill>
                    <a:latin typeface="+mn-lt"/>
                  </a:defRPr>
                </a:pPr>
                <a:r>
                  <a:rPr lang="es-MX" b="0" i="0">
                    <a:solidFill>
                      <a:srgbClr val="242F26"/>
                    </a:solidFill>
                    <a:latin typeface="+mn-lt"/>
                  </a:rPr>
                  <a:t>Rangos de probabilidad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4112"/>
        <c:crosses val="autoZero"/>
        <c:auto val="1"/>
        <c:lblAlgn val="ctr"/>
        <c:lblOffset val="100"/>
        <c:noMultiLvlLbl val="1"/>
      </c:catAx>
      <c:valAx>
        <c:axId val="448674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5718276610862"/>
          <c:y val="0.13624338624338625"/>
        </c:manualLayout>
      </c:layout>
      <c:overlay val="0"/>
      <c:txPr>
        <a:bodyPr/>
        <a:lstStyle/>
        <a:p>
          <a:pPr lvl="0">
            <a:defRPr b="0" i="0">
              <a:solidFill>
                <a:srgbClr val="3A443C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898F8A"/>
                </a:solidFill>
                <a:latin typeface="+mn-lt"/>
              </a:defRPr>
            </a:pPr>
            <a:r>
              <a:rPr lang="es-MX" b="0" i="0">
                <a:solidFill>
                  <a:srgbClr val="898F8A"/>
                </a:solidFill>
                <a:latin typeface="+mn-lt"/>
              </a:rPr>
              <a:t>Acum Persona_0 y Acum Persona_1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'Estabilidad Arbol'!$H$4</c:f>
              <c:strCache>
                <c:ptCount val="1"/>
                <c:pt idx="0">
                  <c:v>Acum low_fare</c:v>
                </c:pt>
              </c:strCache>
            </c:strRef>
          </c:tx>
          <c:spPr>
            <a:ln cmpd="sng">
              <a:solidFill>
                <a:srgbClr val="608F66"/>
              </a:solidFill>
            </a:ln>
          </c:spPr>
          <c:marker>
            <c:symbol val="none"/>
          </c:marker>
          <c:cat>
            <c:strRef>
              <c:f>'Estabilidad Arbol'!$A$5:$A$14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Arbol'!$H$5:$H$14</c:f>
              <c:numCache>
                <c:formatCode>0.00%</c:formatCode>
                <c:ptCount val="10"/>
                <c:pt idx="0">
                  <c:v>0.90284806619629865</c:v>
                </c:pt>
                <c:pt idx="1">
                  <c:v>0.93573565808429682</c:v>
                </c:pt>
                <c:pt idx="2">
                  <c:v>0.96550736950980753</c:v>
                </c:pt>
                <c:pt idx="3">
                  <c:v>0.97369694507037052</c:v>
                </c:pt>
                <c:pt idx="4">
                  <c:v>0.98651139595877513</c:v>
                </c:pt>
                <c:pt idx="5">
                  <c:v>0.9887795057441543</c:v>
                </c:pt>
                <c:pt idx="6">
                  <c:v>0.99213180155886371</c:v>
                </c:pt>
                <c:pt idx="7">
                  <c:v>0.99483395515496287</c:v>
                </c:pt>
                <c:pt idx="8">
                  <c:v>0.99638912489379783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'Estabilidad Arbol'!$I$4</c:f>
              <c:strCache>
                <c:ptCount val="1"/>
                <c:pt idx="0">
                  <c:v>Acum high_fare</c:v>
                </c:pt>
              </c:strCache>
            </c:strRef>
          </c:tx>
          <c:spPr>
            <a:ln cmpd="sng">
              <a:solidFill>
                <a:srgbClr val="274766"/>
              </a:solidFill>
            </a:ln>
          </c:spPr>
          <c:marker>
            <c:symbol val="none"/>
          </c:marker>
          <c:cat>
            <c:strRef>
              <c:f>'Estabilidad Arbol'!$A$5:$A$14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Arbol'!$I$5:$I$14</c:f>
              <c:numCache>
                <c:formatCode>0.00%</c:formatCode>
                <c:ptCount val="10"/>
                <c:pt idx="0">
                  <c:v>7.9718369808108397E-2</c:v>
                </c:pt>
                <c:pt idx="1">
                  <c:v>0.1299081332245593</c:v>
                </c:pt>
                <c:pt idx="2">
                  <c:v>0.18266945695740078</c:v>
                </c:pt>
                <c:pt idx="3">
                  <c:v>0.2261022239563012</c:v>
                </c:pt>
                <c:pt idx="4">
                  <c:v>0.26726492391728446</c:v>
                </c:pt>
                <c:pt idx="5">
                  <c:v>0.29234207072677615</c:v>
                </c:pt>
                <c:pt idx="6">
                  <c:v>0.3506721526620083</c:v>
                </c:pt>
                <c:pt idx="7">
                  <c:v>0.3927038626609442</c:v>
                </c:pt>
                <c:pt idx="8">
                  <c:v>0.47215620898804667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75288"/>
        <c:axId val="448676856"/>
      </c:lineChart>
      <c:catAx>
        <c:axId val="44867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242F26"/>
                    </a:solidFill>
                    <a:latin typeface="+mn-lt"/>
                  </a:defRPr>
                </a:pPr>
                <a:r>
                  <a:rPr lang="es-MX" b="0" i="0">
                    <a:solidFill>
                      <a:srgbClr val="242F26"/>
                    </a:solidFill>
                    <a:latin typeface="+mn-lt"/>
                  </a:rPr>
                  <a:t>Rangos de probabilidad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6856"/>
        <c:crosses val="autoZero"/>
        <c:auto val="1"/>
        <c:lblAlgn val="ctr"/>
        <c:lblOffset val="100"/>
        <c:noMultiLvlLbl val="1"/>
      </c:catAx>
      <c:valAx>
        <c:axId val="448676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5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3A443C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898F8A"/>
                </a:solidFill>
                <a:latin typeface="+mn-lt"/>
              </a:defRPr>
            </a:pPr>
            <a:r>
              <a:rPr lang="es-MX" b="0" i="0">
                <a:solidFill>
                  <a:srgbClr val="898F8A"/>
                </a:solidFill>
                <a:latin typeface="+mn-lt"/>
              </a:rPr>
              <a:t>Estabilidad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'Estabilidad Random Forest'!$F$4</c:f>
              <c:strCache>
                <c:ptCount val="1"/>
                <c:pt idx="0">
                  <c:v>Tasa low_fare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'Estabilidad Random Forest'!$A$5:$A$14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Random Forest'!$F$5:$F$14</c:f>
              <c:numCache>
                <c:formatCode>0.00%</c:formatCode>
                <c:ptCount val="10"/>
                <c:pt idx="0">
                  <c:v>0.99718433596432043</c:v>
                </c:pt>
                <c:pt idx="1">
                  <c:v>0.94949201741654576</c:v>
                </c:pt>
                <c:pt idx="2">
                  <c:v>0.92072607937647422</c:v>
                </c:pt>
                <c:pt idx="3">
                  <c:v>0.89081325301204817</c:v>
                </c:pt>
                <c:pt idx="4">
                  <c:v>0.83073703789816322</c:v>
                </c:pt>
                <c:pt idx="5">
                  <c:v>0.69169169169169165</c:v>
                </c:pt>
                <c:pt idx="6">
                  <c:v>0.19455054749172396</c:v>
                </c:pt>
                <c:pt idx="7">
                  <c:v>0.1504907306434024</c:v>
                </c:pt>
                <c:pt idx="8">
                  <c:v>7.2257209148160431E-2</c:v>
                </c:pt>
                <c:pt idx="9">
                  <c:v>1.0127021787564017E-2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'Estabilidad Random Forest'!$G$4</c:f>
              <c:strCache>
                <c:ptCount val="1"/>
                <c:pt idx="0">
                  <c:v>Tasa high_fare</c:v>
                </c:pt>
              </c:strCache>
            </c:strRef>
          </c:tx>
          <c:spPr>
            <a:solidFill>
              <a:srgbClr val="2D729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'Estabilidad Random Forest'!$A$5:$A$14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Random Forest'!$G$5:$G$14</c:f>
              <c:numCache>
                <c:formatCode>0.00%</c:formatCode>
                <c:ptCount val="10"/>
                <c:pt idx="0">
                  <c:v>2.815664035679588E-3</c:v>
                </c:pt>
                <c:pt idx="1">
                  <c:v>5.0507982583454285E-2</c:v>
                </c:pt>
                <c:pt idx="2">
                  <c:v>7.9273920623525798E-2</c:v>
                </c:pt>
                <c:pt idx="3">
                  <c:v>0.1091867469879518</c:v>
                </c:pt>
                <c:pt idx="4">
                  <c:v>0.16926296210183678</c:v>
                </c:pt>
                <c:pt idx="5">
                  <c:v>0.3083083083083083</c:v>
                </c:pt>
                <c:pt idx="6">
                  <c:v>0.80544945250827604</c:v>
                </c:pt>
                <c:pt idx="7">
                  <c:v>0.84950926935659765</c:v>
                </c:pt>
                <c:pt idx="8">
                  <c:v>0.92774279085183953</c:v>
                </c:pt>
                <c:pt idx="9">
                  <c:v>0.98987297821243603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673720"/>
        <c:axId val="448672936"/>
      </c:barChart>
      <c:catAx>
        <c:axId val="44867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242F26"/>
                    </a:solidFill>
                    <a:latin typeface="+mn-lt"/>
                  </a:defRPr>
                </a:pPr>
                <a:r>
                  <a:rPr lang="es-MX" b="0" i="0">
                    <a:solidFill>
                      <a:srgbClr val="242F26"/>
                    </a:solidFill>
                    <a:latin typeface="+mn-lt"/>
                  </a:rPr>
                  <a:t>Rangos de probabilidad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2936"/>
        <c:crosses val="autoZero"/>
        <c:auto val="1"/>
        <c:lblAlgn val="ctr"/>
        <c:lblOffset val="100"/>
        <c:noMultiLvlLbl val="1"/>
      </c:catAx>
      <c:valAx>
        <c:axId val="448672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3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85089810806805"/>
          <c:y val="0.1388888888888889"/>
        </c:manualLayout>
      </c:layout>
      <c:overlay val="0"/>
      <c:txPr>
        <a:bodyPr/>
        <a:lstStyle/>
        <a:p>
          <a:pPr lvl="0">
            <a:defRPr b="0" i="0">
              <a:solidFill>
                <a:srgbClr val="3A443C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898F8A"/>
                </a:solidFill>
                <a:latin typeface="+mn-lt"/>
              </a:defRPr>
            </a:pPr>
            <a:r>
              <a:rPr lang="es-MX" b="0" i="0">
                <a:solidFill>
                  <a:srgbClr val="898F8A"/>
                </a:solidFill>
                <a:latin typeface="+mn-lt"/>
              </a:rPr>
              <a:t>Acum Persona_0 y Acum Persona_1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'Estabilidad Random Forest'!$H$4</c:f>
              <c:strCache>
                <c:ptCount val="1"/>
                <c:pt idx="0">
                  <c:v>Acum low_fare</c:v>
                </c:pt>
              </c:strCache>
            </c:strRef>
          </c:tx>
          <c:spPr>
            <a:ln cmpd="sng">
              <a:solidFill>
                <a:srgbClr val="608F66"/>
              </a:solidFill>
            </a:ln>
          </c:spPr>
          <c:marker>
            <c:symbol val="none"/>
          </c:marker>
          <c:cat>
            <c:strRef>
              <c:f>'Estabilidad Random Forest'!$A$5:$A$14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Random Forest'!$H$5:$H$14</c:f>
              <c:numCache>
                <c:formatCode>0.00%</c:formatCode>
                <c:ptCount val="10"/>
                <c:pt idx="0">
                  <c:v>0.93081895755605626</c:v>
                </c:pt>
                <c:pt idx="1">
                  <c:v>0.95498503934099221</c:v>
                </c:pt>
                <c:pt idx="2">
                  <c:v>0.97156735990543386</c:v>
                </c:pt>
                <c:pt idx="3">
                  <c:v>0.98249233497100219</c:v>
                </c:pt>
                <c:pt idx="4">
                  <c:v>0.98909164788888482</c:v>
                </c:pt>
                <c:pt idx="5">
                  <c:v>0.99419674190092722</c:v>
                </c:pt>
                <c:pt idx="6">
                  <c:v>0.99701895016807651</c:v>
                </c:pt>
                <c:pt idx="7">
                  <c:v>0.99854826197776214</c:v>
                </c:pt>
                <c:pt idx="8">
                  <c:v>0.99935355177126817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'Estabilidad Random Forest'!$I$4</c:f>
              <c:strCache>
                <c:ptCount val="1"/>
                <c:pt idx="0">
                  <c:v>Acum high_fare</c:v>
                </c:pt>
              </c:strCache>
            </c:strRef>
          </c:tx>
          <c:spPr>
            <a:ln cmpd="sng">
              <a:solidFill>
                <a:srgbClr val="274766"/>
              </a:solidFill>
            </a:ln>
          </c:spPr>
          <c:marker>
            <c:symbol val="none"/>
          </c:marker>
          <c:cat>
            <c:strRef>
              <c:f>'Estabilidad Random Forest'!$A$5:$A$14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Random Forest'!$I$5:$I$14</c:f>
              <c:numCache>
                <c:formatCode>0.00%</c:formatCode>
                <c:ptCount val="10"/>
                <c:pt idx="0">
                  <c:v>2.5236760898095272E-2</c:v>
                </c:pt>
                <c:pt idx="1">
                  <c:v>3.7580250416770121E-2</c:v>
                </c:pt>
                <c:pt idx="2">
                  <c:v>5.1289327137942042E-2</c:v>
                </c:pt>
                <c:pt idx="3">
                  <c:v>6.4147128719895016E-2</c:v>
                </c:pt>
                <c:pt idx="4">
                  <c:v>7.7058134998049158E-2</c:v>
                </c:pt>
                <c:pt idx="5">
                  <c:v>9.8907530238002347E-2</c:v>
                </c:pt>
                <c:pt idx="6">
                  <c:v>0.21109849962756713</c:v>
                </c:pt>
                <c:pt idx="7">
                  <c:v>0.29399141630901288</c:v>
                </c:pt>
                <c:pt idx="8">
                  <c:v>0.39327137942042351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78032"/>
        <c:axId val="448670976"/>
      </c:lineChart>
      <c:catAx>
        <c:axId val="44867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242F26"/>
                    </a:solidFill>
                    <a:latin typeface="+mn-lt"/>
                  </a:defRPr>
                </a:pPr>
                <a:r>
                  <a:rPr lang="es-MX" b="0" i="0">
                    <a:solidFill>
                      <a:srgbClr val="242F26"/>
                    </a:solidFill>
                    <a:latin typeface="+mn-lt"/>
                  </a:rPr>
                  <a:t>Rangos de probabilidad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0976"/>
        <c:crosses val="autoZero"/>
        <c:auto val="1"/>
        <c:lblAlgn val="ctr"/>
        <c:lblOffset val="100"/>
        <c:noMultiLvlLbl val="1"/>
      </c:catAx>
      <c:valAx>
        <c:axId val="448670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8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3A443C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898F8A"/>
                </a:solidFill>
                <a:latin typeface="+mn-lt"/>
              </a:defRPr>
            </a:pPr>
            <a:r>
              <a:rPr lang="es-MX" b="0" i="0">
                <a:solidFill>
                  <a:srgbClr val="898F8A"/>
                </a:solidFill>
                <a:latin typeface="+mn-lt"/>
              </a:rPr>
              <a:t>Tasa Persona_0 y Tasa Persona_1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'Estabilidad Adaboost'!$F$4</c:f>
              <c:strCache>
                <c:ptCount val="1"/>
                <c:pt idx="0">
                  <c:v>Tasa low_fare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'Estabilidad Adaboost'!$A$5:$A$14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Adaboost'!$F$5:$F$14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0.97537766540120696</c:v>
                </c:pt>
                <c:pt idx="5">
                  <c:v>0.18643137106394259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'Estabilidad Adaboost'!$G$4</c:f>
              <c:strCache>
                <c:ptCount val="1"/>
                <c:pt idx="0">
                  <c:v>Tasa high_fare</c:v>
                </c:pt>
              </c:strCache>
            </c:strRef>
          </c:tx>
          <c:spPr>
            <a:solidFill>
              <a:srgbClr val="2D729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'Estabilidad Adaboost'!$A$5:$A$14</c:f>
              <c:strCache>
                <c:ptCount val="10"/>
                <c:pt idx="0">
                  <c:v>(-1,0.1]</c:v>
                </c:pt>
                <c:pt idx="1">
                  <c:v>(0.1,0.2]</c:v>
                </c:pt>
                <c:pt idx="2">
                  <c:v>(0.2,0.3]</c:v>
                </c:pt>
                <c:pt idx="3">
                  <c:v>(0.3,0.4]</c:v>
                </c:pt>
                <c:pt idx="4">
                  <c:v>(0.4,0.5]</c:v>
                </c:pt>
                <c:pt idx="5">
                  <c:v>(0.5,0.6]</c:v>
                </c:pt>
                <c:pt idx="6">
                  <c:v>(0.6,0.7]</c:v>
                </c:pt>
                <c:pt idx="7">
                  <c:v>(0.7,0.8]</c:v>
                </c:pt>
                <c:pt idx="8">
                  <c:v>(0.8,0.9]</c:v>
                </c:pt>
                <c:pt idx="9">
                  <c:v>(0.9,1]</c:v>
                </c:pt>
              </c:strCache>
            </c:strRef>
          </c:cat>
          <c:val>
            <c:numRef>
              <c:f>'Estabilidad Adaboost'!$G$5:$G$14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2.4622334598793011E-2</c:v>
                </c:pt>
                <c:pt idx="5">
                  <c:v>0.81356862893605741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674896"/>
        <c:axId val="448673328"/>
      </c:barChart>
      <c:catAx>
        <c:axId val="44867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242F26"/>
                    </a:solidFill>
                    <a:latin typeface="+mn-lt"/>
                  </a:defRPr>
                </a:pPr>
                <a:r>
                  <a:rPr lang="es-MX" b="0" i="0">
                    <a:solidFill>
                      <a:srgbClr val="242F26"/>
                    </a:solidFill>
                    <a:latin typeface="+mn-lt"/>
                  </a:rPr>
                  <a:t>Rangos de probabilidad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3328"/>
        <c:crosses val="autoZero"/>
        <c:auto val="1"/>
        <c:lblAlgn val="ctr"/>
        <c:lblOffset val="100"/>
        <c:noMultiLvlLbl val="1"/>
      </c:catAx>
      <c:valAx>
        <c:axId val="448673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es-MX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242F26"/>
                </a:solidFill>
                <a:latin typeface="+mn-lt"/>
              </a:defRPr>
            </a:pPr>
            <a:endParaRPr lang="es-MX"/>
          </a:p>
        </c:txPr>
        <c:crossAx val="44867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69932694355779"/>
          <c:y val="0.15476190476190477"/>
        </c:manualLayout>
      </c:layout>
      <c:overlay val="0"/>
      <c:txPr>
        <a:bodyPr/>
        <a:lstStyle/>
        <a:p>
          <a:pPr lvl="0">
            <a:defRPr b="0" i="0">
              <a:solidFill>
                <a:srgbClr val="3A443C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447675</xdr:colOff>
      <xdr:row>0</xdr:row>
      <xdr:rowOff>9525</xdr:rowOff>
    </xdr:from>
    <xdr:ext cx="4962525" cy="3067050"/>
    <xdr:graphicFrame macro="">
      <xdr:nvGraphicFramePr>
        <xdr:cNvPr id="39090149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447675</xdr:colOff>
      <xdr:row>12</xdr:row>
      <xdr:rowOff>28575</xdr:rowOff>
    </xdr:from>
    <xdr:ext cx="4962525" cy="3067050"/>
    <xdr:graphicFrame macro="">
      <xdr:nvGraphicFramePr>
        <xdr:cNvPr id="191461899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16</xdr:row>
      <xdr:rowOff>0</xdr:rowOff>
    </xdr:from>
    <xdr:ext cx="5153025" cy="3600450"/>
    <xdr:graphicFrame macro="">
      <xdr:nvGraphicFramePr>
        <xdr:cNvPr id="107808797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619125</xdr:colOff>
      <xdr:row>16</xdr:row>
      <xdr:rowOff>0</xdr:rowOff>
    </xdr:from>
    <xdr:ext cx="5153025" cy="3600450"/>
    <xdr:graphicFrame macro="">
      <xdr:nvGraphicFramePr>
        <xdr:cNvPr id="23743424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16</xdr:row>
      <xdr:rowOff>0</xdr:rowOff>
    </xdr:from>
    <xdr:ext cx="5153025" cy="3600450"/>
    <xdr:graphicFrame macro="">
      <xdr:nvGraphicFramePr>
        <xdr:cNvPr id="2071037178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619125</xdr:colOff>
      <xdr:row>16</xdr:row>
      <xdr:rowOff>0</xdr:rowOff>
    </xdr:from>
    <xdr:ext cx="5153025" cy="3600450"/>
    <xdr:graphicFrame macro="">
      <xdr:nvGraphicFramePr>
        <xdr:cNvPr id="39167859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16</xdr:row>
      <xdr:rowOff>57150</xdr:rowOff>
    </xdr:from>
    <xdr:ext cx="5153025" cy="3600450"/>
    <xdr:graphicFrame macro="">
      <xdr:nvGraphicFramePr>
        <xdr:cNvPr id="179319122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619125</xdr:colOff>
      <xdr:row>16</xdr:row>
      <xdr:rowOff>0</xdr:rowOff>
    </xdr:from>
    <xdr:ext cx="5153025" cy="3600450"/>
    <xdr:graphicFrame macro="">
      <xdr:nvGraphicFramePr>
        <xdr:cNvPr id="127720461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16</xdr:row>
      <xdr:rowOff>0</xdr:rowOff>
    </xdr:from>
    <xdr:ext cx="5153025" cy="3600450"/>
    <xdr:graphicFrame macro="">
      <xdr:nvGraphicFramePr>
        <xdr:cNvPr id="1611002900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619125</xdr:colOff>
      <xdr:row>16</xdr:row>
      <xdr:rowOff>0</xdr:rowOff>
    </xdr:from>
    <xdr:ext cx="5153025" cy="3600450"/>
    <xdr:graphicFrame macro="">
      <xdr:nvGraphicFramePr>
        <xdr:cNvPr id="90889677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11</xdr:row>
      <xdr:rowOff>85725</xdr:rowOff>
    </xdr:from>
    <xdr:ext cx="5715000" cy="3533775"/>
    <xdr:graphicFrame macro="">
      <xdr:nvGraphicFramePr>
        <xdr:cNvPr id="21665814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850900</xdr:colOff>
      <xdr:row>11</xdr:row>
      <xdr:rowOff>120650</xdr:rowOff>
    </xdr:from>
    <xdr:ext cx="5715000" cy="3533775"/>
    <xdr:graphicFrame macro="">
      <xdr:nvGraphicFramePr>
        <xdr:cNvPr id="3" name="Chart 1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62</xdr:row>
      <xdr:rowOff>0</xdr:rowOff>
    </xdr:from>
    <xdr:ext cx="6667500" cy="5000625"/>
    <xdr:pic>
      <xdr:nvPicPr>
        <xdr:cNvPr id="2" name="image6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91</xdr:row>
      <xdr:rowOff>0</xdr:rowOff>
    </xdr:from>
    <xdr:ext cx="6667500" cy="50006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122</xdr:row>
      <xdr:rowOff>0</xdr:rowOff>
    </xdr:from>
    <xdr:ext cx="6667500" cy="5000625"/>
    <xdr:pic>
      <xdr:nvPicPr>
        <xdr:cNvPr id="4" name="image5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155</xdr:row>
      <xdr:rowOff>104775</xdr:rowOff>
    </xdr:from>
    <xdr:ext cx="6667500" cy="5000625"/>
    <xdr:pic>
      <xdr:nvPicPr>
        <xdr:cNvPr id="5" name="image3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6667500" cy="5000625"/>
    <xdr:pic>
      <xdr:nvPicPr>
        <xdr:cNvPr id="6" name="image2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6667500" cy="5000625"/>
    <xdr:pic>
      <xdr:nvPicPr>
        <xdr:cNvPr id="7" name="image4.png" title="Image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abSelected="1" workbookViewId="0"/>
  </sheetViews>
  <sheetFormatPr defaultColWidth="12.6640625" defaultRowHeight="15" customHeight="1" x14ac:dyDescent="0.3"/>
  <cols>
    <col min="1" max="1" width="25.25" customWidth="1"/>
    <col min="2" max="2" width="7.75" customWidth="1"/>
    <col min="3" max="3" width="7.9140625" customWidth="1"/>
    <col min="4" max="8" width="7.5" customWidth="1"/>
    <col min="9" max="10" width="10" customWidth="1"/>
    <col min="11" max="26" width="9.41406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5">
      <c r="A2" s="30" t="s">
        <v>0</v>
      </c>
      <c r="B2" s="31"/>
      <c r="C2" s="31"/>
      <c r="D2" s="31"/>
      <c r="E2" s="31"/>
      <c r="F2" s="31"/>
      <c r="G2" s="31"/>
      <c r="H2" s="31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32"/>
      <c r="B3" s="33"/>
      <c r="C3" s="33"/>
      <c r="D3" s="33"/>
      <c r="E3" s="33"/>
      <c r="F3" s="33"/>
      <c r="G3" s="33"/>
      <c r="H3" s="33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 x14ac:dyDescent="0.35">
      <c r="A4" s="3"/>
      <c r="B4" s="3"/>
      <c r="C4" s="3"/>
      <c r="D4" s="3"/>
      <c r="E4" s="3"/>
      <c r="F4" s="3"/>
      <c r="G4" s="3"/>
      <c r="H4" s="3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 x14ac:dyDescent="0.3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3">
      <c r="A6" s="6" t="s">
        <v>9</v>
      </c>
      <c r="B6" s="7">
        <v>0.96642600000000001</v>
      </c>
      <c r="C6" s="7">
        <v>0.882772</v>
      </c>
      <c r="D6" s="7">
        <v>0.74165999999999999</v>
      </c>
      <c r="E6" s="7">
        <v>0.806087</v>
      </c>
      <c r="F6" s="7">
        <v>0.74165999999999999</v>
      </c>
      <c r="G6" s="7">
        <v>1.0229E-2</v>
      </c>
      <c r="H6" s="7">
        <v>0.98068299999999997</v>
      </c>
      <c r="I6" s="8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30" customHeight="1" x14ac:dyDescent="0.3">
      <c r="A7" s="6" t="s">
        <v>10</v>
      </c>
      <c r="B7" s="7">
        <v>0.96688799999999997</v>
      </c>
      <c r="C7" s="7">
        <v>0.87751800000000002</v>
      </c>
      <c r="D7" s="7">
        <v>0.75321700000000003</v>
      </c>
      <c r="E7" s="7">
        <v>0.81062999999999996</v>
      </c>
      <c r="F7" s="7">
        <v>0.75321700000000003</v>
      </c>
      <c r="G7" s="7">
        <v>1.0919E-2</v>
      </c>
      <c r="H7" s="7">
        <v>0.97256699999999996</v>
      </c>
      <c r="I7" s="8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30" customHeight="1" x14ac:dyDescent="0.3">
      <c r="A8" s="10" t="s">
        <v>11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0</v>
      </c>
      <c r="H8" s="7">
        <v>1</v>
      </c>
      <c r="I8" s="8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0" customHeight="1" x14ac:dyDescent="0.3">
      <c r="A9" s="10" t="s">
        <v>12</v>
      </c>
      <c r="B9" s="7">
        <v>0.96452199999999999</v>
      </c>
      <c r="C9" s="7">
        <v>0.82955400000000001</v>
      </c>
      <c r="D9" s="7">
        <v>0.78402700000000003</v>
      </c>
      <c r="E9" s="7">
        <v>0.80614799999999998</v>
      </c>
      <c r="F9" s="7">
        <v>0.78402700000000003</v>
      </c>
      <c r="G9" s="7">
        <v>1.6730999999999999E-2</v>
      </c>
      <c r="H9" s="7">
        <v>0.973464</v>
      </c>
      <c r="I9" s="8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1"/>
      <c r="B11" s="11"/>
      <c r="C11" s="11"/>
      <c r="D11" s="11"/>
      <c r="E11" s="11"/>
      <c r="F11" s="11"/>
      <c r="G11" s="11"/>
      <c r="H11" s="11"/>
      <c r="I11" s="1"/>
      <c r="J11" s="11"/>
      <c r="K11" s="11"/>
      <c r="L11" s="11"/>
      <c r="M11" s="11"/>
      <c r="N11" s="11"/>
      <c r="O11" s="11"/>
      <c r="P11" s="1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34" t="s">
        <v>13</v>
      </c>
      <c r="B12" s="31"/>
      <c r="C12" s="31"/>
      <c r="D12" s="31"/>
      <c r="E12" s="31"/>
      <c r="F12" s="31"/>
      <c r="G12" s="31"/>
      <c r="H12" s="31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32"/>
      <c r="B13" s="33"/>
      <c r="C13" s="33"/>
      <c r="D13" s="33"/>
      <c r="E13" s="33"/>
      <c r="F13" s="33"/>
      <c r="G13" s="33"/>
      <c r="H13" s="33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35">
      <c r="A14" s="3"/>
      <c r="B14" s="3"/>
      <c r="C14" s="3"/>
      <c r="D14" s="3"/>
      <c r="E14" s="3"/>
      <c r="F14" s="3"/>
      <c r="G14" s="3"/>
      <c r="H14" s="3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5">
      <c r="A15" s="4" t="s">
        <v>1</v>
      </c>
      <c r="B15" s="5" t="s">
        <v>2</v>
      </c>
      <c r="C15" s="5" t="s">
        <v>3</v>
      </c>
      <c r="D15" s="5" t="s">
        <v>4</v>
      </c>
      <c r="E15" s="5" t="s">
        <v>5</v>
      </c>
      <c r="F15" s="5" t="s">
        <v>6</v>
      </c>
      <c r="G15" s="5" t="s">
        <v>7</v>
      </c>
      <c r="H15" s="5" t="s">
        <v>8</v>
      </c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 x14ac:dyDescent="0.35">
      <c r="A16" s="12" t="s">
        <v>9</v>
      </c>
      <c r="B16" s="7">
        <v>0.96623499999999996</v>
      </c>
      <c r="C16" s="7">
        <v>0.87855000000000005</v>
      </c>
      <c r="D16" s="7">
        <v>0.74396399999999996</v>
      </c>
      <c r="E16" s="7">
        <v>0.80567500000000003</v>
      </c>
      <c r="F16" s="7">
        <v>0.74396399999999996</v>
      </c>
      <c r="G16" s="7">
        <v>1.0681E-2</v>
      </c>
      <c r="H16" s="7">
        <v>0.96423300000000001</v>
      </c>
      <c r="I16" s="8"/>
      <c r="J16" s="8"/>
      <c r="K16" s="9"/>
      <c r="L16" s="9"/>
      <c r="M16" s="9"/>
      <c r="N16" s="9"/>
      <c r="O16" s="9"/>
      <c r="P16" s="9"/>
      <c r="Q16" s="9"/>
      <c r="R16" s="9"/>
      <c r="S16" s="9"/>
      <c r="T16" s="1"/>
      <c r="U16" s="1"/>
      <c r="V16" s="1"/>
      <c r="W16" s="1"/>
      <c r="X16" s="1"/>
      <c r="Y16" s="1"/>
      <c r="Z16" s="1"/>
    </row>
    <row r="17" spans="1:26" ht="30" customHeight="1" x14ac:dyDescent="0.35">
      <c r="A17" s="13" t="s">
        <v>10</v>
      </c>
      <c r="B17" s="7">
        <v>0.96609400000000001</v>
      </c>
      <c r="C17" s="7">
        <v>0.87014000000000002</v>
      </c>
      <c r="D17" s="7">
        <v>0.75182499999999997</v>
      </c>
      <c r="E17" s="7">
        <v>0.80666700000000002</v>
      </c>
      <c r="F17" s="7">
        <v>0.75182499999999997</v>
      </c>
      <c r="G17" s="7">
        <v>1.1653E-2</v>
      </c>
      <c r="H17" s="7">
        <v>0.96989700000000001</v>
      </c>
      <c r="I17" s="8"/>
      <c r="J17" s="8"/>
      <c r="K17" s="9"/>
      <c r="L17" s="9"/>
      <c r="M17" s="9"/>
      <c r="N17" s="9"/>
      <c r="O17" s="9"/>
      <c r="P17" s="9"/>
      <c r="Q17" s="9"/>
      <c r="R17" s="9"/>
      <c r="S17" s="9"/>
      <c r="T17" s="1"/>
      <c r="U17" s="1"/>
      <c r="V17" s="1"/>
      <c r="W17" s="1"/>
      <c r="X17" s="1"/>
      <c r="Y17" s="1"/>
      <c r="Z17" s="1"/>
    </row>
    <row r="18" spans="1:26" ht="30" customHeight="1" x14ac:dyDescent="0.35">
      <c r="A18" s="14" t="s">
        <v>11</v>
      </c>
      <c r="B18" s="7">
        <v>0.95913899999999996</v>
      </c>
      <c r="C18" s="7">
        <v>0.80527199999999999</v>
      </c>
      <c r="D18" s="7">
        <v>0.746116</v>
      </c>
      <c r="E18" s="7">
        <v>0.77456599999999998</v>
      </c>
      <c r="F18" s="7">
        <v>0.746116</v>
      </c>
      <c r="G18" s="7">
        <v>1.8738000000000001E-2</v>
      </c>
      <c r="H18" s="7">
        <v>0.95936100000000002</v>
      </c>
      <c r="I18" s="8"/>
      <c r="J18" s="8"/>
      <c r="K18" s="9"/>
      <c r="L18" s="9"/>
      <c r="M18" s="9"/>
      <c r="N18" s="9"/>
      <c r="O18" s="9"/>
      <c r="P18" s="9"/>
      <c r="Q18" s="9"/>
      <c r="R18" s="9"/>
      <c r="S18" s="9"/>
      <c r="T18" s="1"/>
      <c r="U18" s="1"/>
      <c r="V18" s="1"/>
      <c r="W18" s="1"/>
      <c r="X18" s="1"/>
      <c r="Y18" s="1"/>
      <c r="Z18" s="1"/>
    </row>
    <row r="19" spans="1:26" ht="30" customHeight="1" x14ac:dyDescent="0.35">
      <c r="A19" s="14" t="s">
        <v>12</v>
      </c>
      <c r="B19" s="7">
        <v>0.96400699999999995</v>
      </c>
      <c r="C19" s="7">
        <v>0.82444899999999999</v>
      </c>
      <c r="D19" s="7">
        <v>0.78448399999999996</v>
      </c>
      <c r="E19" s="7">
        <v>0.80396999999999996</v>
      </c>
      <c r="F19" s="7">
        <v>0.78448399999999996</v>
      </c>
      <c r="G19" s="7">
        <v>1.7347999999999999E-2</v>
      </c>
      <c r="H19" s="7">
        <v>0.97263200000000005</v>
      </c>
      <c r="I19" s="8"/>
      <c r="J19" s="8"/>
      <c r="K19" s="9"/>
      <c r="L19" s="9"/>
      <c r="M19" s="9"/>
      <c r="N19" s="9"/>
      <c r="O19" s="9"/>
      <c r="P19" s="9"/>
      <c r="Q19" s="9"/>
      <c r="R19" s="9"/>
      <c r="S19" s="9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</sheetData>
  <mergeCells count="2">
    <mergeCell ref="A2:H3"/>
    <mergeCell ref="A12:H13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workbookViewId="0"/>
  </sheetViews>
  <sheetFormatPr defaultColWidth="12.6640625" defaultRowHeight="15" customHeight="1" x14ac:dyDescent="0.3"/>
  <cols>
    <col min="3" max="3" width="13.4140625" customWidth="1"/>
  </cols>
  <sheetData>
    <row r="1" spans="1:21" ht="14.5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4.5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14.5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ht="40.5" customHeight="1" x14ac:dyDescent="0.35">
      <c r="A4" s="16" t="s">
        <v>14</v>
      </c>
      <c r="B4" s="17" t="s">
        <v>15</v>
      </c>
      <c r="C4" s="17" t="s">
        <v>16</v>
      </c>
      <c r="D4" s="16" t="s">
        <v>17</v>
      </c>
      <c r="E4" s="16" t="s">
        <v>18</v>
      </c>
      <c r="F4" s="18" t="s">
        <v>19</v>
      </c>
      <c r="G4" s="18" t="s">
        <v>20</v>
      </c>
      <c r="H4" s="18" t="s">
        <v>21</v>
      </c>
      <c r="I4" s="18" t="s">
        <v>22</v>
      </c>
      <c r="J4" s="16" t="s">
        <v>23</v>
      </c>
      <c r="K4" s="16" t="s">
        <v>24</v>
      </c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22.5" customHeight="1" x14ac:dyDescent="0.35">
      <c r="A5" s="19" t="s">
        <v>25</v>
      </c>
      <c r="B5" s="20">
        <v>505653</v>
      </c>
      <c r="C5" s="20">
        <v>6465</v>
      </c>
      <c r="D5" s="21">
        <f t="shared" ref="D5:D15" si="0">C5+B5</f>
        <v>512118</v>
      </c>
      <c r="E5" s="22">
        <f t="shared" ref="E5:E14" si="1">(B5+C5)/$D$15</f>
        <v>0.85666252931553044</v>
      </c>
      <c r="F5" s="22">
        <f t="shared" ref="F5:F14" si="2">B5/D5</f>
        <v>0.98737595632256625</v>
      </c>
      <c r="G5" s="22">
        <f t="shared" ref="G5:G14" si="3">C5/D5</f>
        <v>1.2624043677433716E-2</v>
      </c>
      <c r="H5" s="22">
        <f t="shared" ref="H5:H14" si="4">SUM($B$5:B5)/$B$15</f>
        <v>0.93393853200842225</v>
      </c>
      <c r="I5" s="22">
        <f t="shared" ref="I5:I14" si="5">SUM($C$5:C5)/$C$15</f>
        <v>0.114656120313553</v>
      </c>
      <c r="J5" s="22">
        <f t="shared" ref="J5:J14" si="6">H5-I5</f>
        <v>0.81928241169486926</v>
      </c>
      <c r="K5" s="23">
        <f t="shared" ref="K5:K14" si="7">C5/B5</f>
        <v>1.2785447727987375E-2</v>
      </c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22.5" customHeight="1" x14ac:dyDescent="0.35">
      <c r="A6" s="19" t="s">
        <v>26</v>
      </c>
      <c r="B6" s="20">
        <v>17998</v>
      </c>
      <c r="C6" s="20">
        <v>3080</v>
      </c>
      <c r="D6" s="21">
        <f t="shared" si="0"/>
        <v>21078</v>
      </c>
      <c r="E6" s="22">
        <f t="shared" si="1"/>
        <v>3.5258930154598647E-2</v>
      </c>
      <c r="F6" s="22">
        <f t="shared" si="2"/>
        <v>0.85387607932441412</v>
      </c>
      <c r="G6" s="22">
        <f t="shared" si="3"/>
        <v>0.14612392067558591</v>
      </c>
      <c r="H6" s="22">
        <f t="shared" si="4"/>
        <v>0.96718074692475342</v>
      </c>
      <c r="I6" s="22">
        <f t="shared" si="5"/>
        <v>0.16927960841343595</v>
      </c>
      <c r="J6" s="22">
        <f t="shared" si="6"/>
        <v>0.7979011385113175</v>
      </c>
      <c r="K6" s="23">
        <f t="shared" si="7"/>
        <v>0.17113012556950771</v>
      </c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2.5" customHeight="1" x14ac:dyDescent="0.35">
      <c r="A7" s="19" t="s">
        <v>27</v>
      </c>
      <c r="B7" s="20">
        <v>6633</v>
      </c>
      <c r="C7" s="20">
        <v>2327</v>
      </c>
      <c r="D7" s="21">
        <f t="shared" si="0"/>
        <v>8960</v>
      </c>
      <c r="E7" s="22">
        <f t="shared" si="1"/>
        <v>1.4988139965139192E-2</v>
      </c>
      <c r="F7" s="22">
        <f t="shared" si="2"/>
        <v>0.74029017857142854</v>
      </c>
      <c r="G7" s="22">
        <f t="shared" si="3"/>
        <v>0.25970982142857141</v>
      </c>
      <c r="H7" s="22">
        <f t="shared" si="4"/>
        <v>0.97943186435669172</v>
      </c>
      <c r="I7" s="22">
        <f t="shared" si="5"/>
        <v>0.21054871776682155</v>
      </c>
      <c r="J7" s="22">
        <f t="shared" si="6"/>
        <v>0.76888314658987023</v>
      </c>
      <c r="K7" s="23">
        <f t="shared" si="7"/>
        <v>0.35082164932911203</v>
      </c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ht="22.5" customHeight="1" x14ac:dyDescent="0.35">
      <c r="A8" s="19" t="s">
        <v>28</v>
      </c>
      <c r="B8" s="20">
        <v>3234</v>
      </c>
      <c r="C8" s="20">
        <v>1905</v>
      </c>
      <c r="D8" s="21">
        <f t="shared" si="0"/>
        <v>5139</v>
      </c>
      <c r="E8" s="22">
        <f t="shared" si="1"/>
        <v>8.5964342947377585E-3</v>
      </c>
      <c r="F8" s="22">
        <f t="shared" si="2"/>
        <v>0.62930531231757147</v>
      </c>
      <c r="G8" s="22">
        <f t="shared" si="3"/>
        <v>0.37069468768242847</v>
      </c>
      <c r="H8" s="22">
        <f t="shared" si="4"/>
        <v>0.98540504599017398</v>
      </c>
      <c r="I8" s="22">
        <f t="shared" si="5"/>
        <v>0.24433369985457384</v>
      </c>
      <c r="J8" s="22">
        <f t="shared" si="6"/>
        <v>0.74107134613560011</v>
      </c>
      <c r="K8" s="23">
        <f t="shared" si="7"/>
        <v>0.58905380333951762</v>
      </c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ht="22.5" customHeight="1" x14ac:dyDescent="0.35">
      <c r="A9" s="19" t="s">
        <v>29</v>
      </c>
      <c r="B9" s="20">
        <v>2477</v>
      </c>
      <c r="C9" s="20">
        <v>2165</v>
      </c>
      <c r="D9" s="21">
        <f t="shared" si="0"/>
        <v>4642</v>
      </c>
      <c r="E9" s="22">
        <f t="shared" si="1"/>
        <v>7.7650609060464434E-3</v>
      </c>
      <c r="F9" s="22">
        <f t="shared" si="2"/>
        <v>0.53360620422231797</v>
      </c>
      <c r="G9" s="22">
        <f t="shared" si="3"/>
        <v>0.46639379577768203</v>
      </c>
      <c r="H9" s="22">
        <f t="shared" si="4"/>
        <v>0.98998005245465626</v>
      </c>
      <c r="I9" s="22">
        <f t="shared" si="5"/>
        <v>0.28272975561309543</v>
      </c>
      <c r="J9" s="22">
        <f t="shared" si="6"/>
        <v>0.70725029684156082</v>
      </c>
      <c r="K9" s="23">
        <f t="shared" si="7"/>
        <v>0.87404117884537746</v>
      </c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ht="22.5" customHeight="1" x14ac:dyDescent="0.35">
      <c r="A10" s="19" t="s">
        <v>30</v>
      </c>
      <c r="B10" s="20">
        <v>1689</v>
      </c>
      <c r="C10" s="20">
        <v>2234</v>
      </c>
      <c r="D10" s="21">
        <f t="shared" si="0"/>
        <v>3923</v>
      </c>
      <c r="E10" s="22">
        <f t="shared" si="1"/>
        <v>6.5623295851831532E-3</v>
      </c>
      <c r="F10" s="22">
        <f t="shared" si="2"/>
        <v>0.43053785368340558</v>
      </c>
      <c r="G10" s="22">
        <f t="shared" si="3"/>
        <v>0.56946214631659442</v>
      </c>
      <c r="H10" s="22">
        <f t="shared" si="4"/>
        <v>0.99309962690702225</v>
      </c>
      <c r="I10" s="22">
        <f t="shared" si="5"/>
        <v>0.32234951938424433</v>
      </c>
      <c r="J10" s="22">
        <f t="shared" si="6"/>
        <v>0.67075010752277797</v>
      </c>
      <c r="K10" s="23">
        <f t="shared" si="7"/>
        <v>1.3226761397276494</v>
      </c>
      <c r="L10" s="15"/>
      <c r="M10" s="15"/>
      <c r="N10" s="24"/>
      <c r="O10" s="24"/>
      <c r="P10" s="24"/>
      <c r="Q10" s="24"/>
      <c r="R10" s="15"/>
      <c r="S10" s="15"/>
      <c r="T10" s="15"/>
      <c r="U10" s="15"/>
    </row>
    <row r="11" spans="1:21" ht="22.5" customHeight="1" x14ac:dyDescent="0.35">
      <c r="A11" s="19" t="s">
        <v>31</v>
      </c>
      <c r="B11" s="20">
        <v>1079</v>
      </c>
      <c r="C11" s="20">
        <v>2297</v>
      </c>
      <c r="D11" s="21">
        <f t="shared" si="0"/>
        <v>3376</v>
      </c>
      <c r="E11" s="22">
        <f t="shared" si="1"/>
        <v>5.6473170225792317E-3</v>
      </c>
      <c r="F11" s="22">
        <f t="shared" si="2"/>
        <v>0.31960900473933651</v>
      </c>
      <c r="G11" s="22">
        <f t="shared" si="3"/>
        <v>0.68039099526066349</v>
      </c>
      <c r="H11" s="22">
        <f t="shared" si="4"/>
        <v>0.99509253444645562</v>
      </c>
      <c r="I11" s="22">
        <f t="shared" si="5"/>
        <v>0.36308658177561803</v>
      </c>
      <c r="J11" s="22">
        <f t="shared" si="6"/>
        <v>0.63200595267083759</v>
      </c>
      <c r="K11" s="23">
        <f t="shared" si="7"/>
        <v>2.1288229842446711</v>
      </c>
      <c r="L11" s="15"/>
      <c r="M11" s="15"/>
      <c r="N11" s="24"/>
      <c r="O11" s="24"/>
      <c r="P11" s="24"/>
      <c r="Q11" s="24"/>
      <c r="R11" s="15"/>
      <c r="S11" s="15"/>
      <c r="T11" s="15"/>
      <c r="U11" s="15"/>
    </row>
    <row r="12" spans="1:21" ht="22.5" customHeight="1" x14ac:dyDescent="0.35">
      <c r="A12" s="19" t="s">
        <v>32</v>
      </c>
      <c r="B12" s="20">
        <v>1069</v>
      </c>
      <c r="C12" s="20">
        <v>3930</v>
      </c>
      <c r="D12" s="21">
        <f t="shared" si="0"/>
        <v>4999</v>
      </c>
      <c r="E12" s="22">
        <f t="shared" si="1"/>
        <v>8.3622446077824576E-3</v>
      </c>
      <c r="F12" s="22">
        <f t="shared" si="2"/>
        <v>0.21384276855371073</v>
      </c>
      <c r="G12" s="22">
        <f t="shared" si="3"/>
        <v>0.78615723144628924</v>
      </c>
      <c r="H12" s="22">
        <f t="shared" si="4"/>
        <v>0.99706697203649663</v>
      </c>
      <c r="I12" s="22">
        <f t="shared" si="5"/>
        <v>0.43278473379916998</v>
      </c>
      <c r="J12" s="22">
        <f t="shared" si="6"/>
        <v>0.56428223823732671</v>
      </c>
      <c r="K12" s="23">
        <f t="shared" si="7"/>
        <v>3.6763330215154348</v>
      </c>
      <c r="L12" s="15"/>
      <c r="M12" s="15"/>
      <c r="N12" s="24"/>
      <c r="O12" s="24"/>
      <c r="P12" s="24"/>
      <c r="Q12" s="24"/>
      <c r="R12" s="15"/>
      <c r="S12" s="15"/>
      <c r="T12" s="15"/>
      <c r="U12" s="15"/>
    </row>
    <row r="13" spans="1:21" ht="22.5" customHeight="1" x14ac:dyDescent="0.35">
      <c r="A13" s="19" t="s">
        <v>33</v>
      </c>
      <c r="B13" s="20">
        <v>919</v>
      </c>
      <c r="C13" s="20">
        <v>6780</v>
      </c>
      <c r="D13" s="21">
        <f t="shared" si="0"/>
        <v>7699</v>
      </c>
      <c r="E13" s="22">
        <f t="shared" si="1"/>
        <v>1.2878759999063242E-2</v>
      </c>
      <c r="F13" s="22">
        <f t="shared" si="2"/>
        <v>0.11936615144824003</v>
      </c>
      <c r="G13" s="22">
        <f t="shared" si="3"/>
        <v>0.88063384855175997</v>
      </c>
      <c r="H13" s="22">
        <f t="shared" si="4"/>
        <v>0.99876436038565253</v>
      </c>
      <c r="I13" s="22">
        <f t="shared" si="5"/>
        <v>0.55302734721384739</v>
      </c>
      <c r="J13" s="22">
        <f t="shared" si="6"/>
        <v>0.44573701317180514</v>
      </c>
      <c r="K13" s="23">
        <f t="shared" si="7"/>
        <v>7.3775843307943418</v>
      </c>
      <c r="L13" s="15"/>
      <c r="M13" s="15"/>
      <c r="N13" s="24"/>
      <c r="O13" s="24"/>
      <c r="P13" s="24"/>
      <c r="Q13" s="24"/>
      <c r="R13" s="15"/>
      <c r="S13" s="15"/>
      <c r="T13" s="15"/>
      <c r="U13" s="15"/>
    </row>
    <row r="14" spans="1:21" ht="22.5" customHeight="1" x14ac:dyDescent="0.35">
      <c r="A14" s="19" t="s">
        <v>34</v>
      </c>
      <c r="B14" s="20">
        <v>669</v>
      </c>
      <c r="C14" s="20">
        <v>25203</v>
      </c>
      <c r="D14" s="21">
        <f t="shared" si="0"/>
        <v>25872</v>
      </c>
      <c r="E14" s="22">
        <f t="shared" si="1"/>
        <v>4.3278254149339418E-2</v>
      </c>
      <c r="F14" s="22">
        <f t="shared" si="2"/>
        <v>2.5858070500927643E-2</v>
      </c>
      <c r="G14" s="22">
        <f t="shared" si="3"/>
        <v>0.9741419294990723</v>
      </c>
      <c r="H14" s="22">
        <f t="shared" si="4"/>
        <v>1</v>
      </c>
      <c r="I14" s="22">
        <f t="shared" si="5"/>
        <v>1</v>
      </c>
      <c r="J14" s="22">
        <f t="shared" si="6"/>
        <v>0</v>
      </c>
      <c r="K14" s="23">
        <f t="shared" si="7"/>
        <v>37.672645739910315</v>
      </c>
      <c r="L14" s="15"/>
      <c r="M14" s="15"/>
      <c r="N14" s="24"/>
      <c r="O14" s="24"/>
      <c r="P14" s="24"/>
      <c r="Q14" s="24"/>
      <c r="R14" s="15"/>
      <c r="S14" s="15"/>
      <c r="T14" s="15"/>
      <c r="U14" s="15"/>
    </row>
    <row r="15" spans="1:21" ht="22.5" customHeight="1" x14ac:dyDescent="0.35">
      <c r="A15" s="19" t="s">
        <v>17</v>
      </c>
      <c r="B15" s="21">
        <f t="shared" ref="B15:C15" si="8">SUM(B5:B14)</f>
        <v>541420</v>
      </c>
      <c r="C15" s="21">
        <f t="shared" si="8"/>
        <v>56386</v>
      </c>
      <c r="D15" s="21">
        <f t="shared" si="0"/>
        <v>597806</v>
      </c>
      <c r="E15" s="22">
        <f>SUM(E5:E14)</f>
        <v>1</v>
      </c>
      <c r="F15" s="25"/>
      <c r="G15" s="22"/>
      <c r="H15" s="22"/>
      <c r="I15" s="25"/>
      <c r="J15" s="22"/>
      <c r="K15" s="19"/>
      <c r="L15" s="15"/>
      <c r="M15" s="15"/>
      <c r="N15" s="24"/>
      <c r="O15" s="24"/>
      <c r="P15" s="24"/>
      <c r="Q15" s="24"/>
      <c r="R15" s="15"/>
      <c r="S15" s="15"/>
      <c r="T15" s="15"/>
      <c r="U15" s="15"/>
    </row>
    <row r="16" spans="1:21" ht="14.5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4"/>
      <c r="O16" s="24"/>
      <c r="P16" s="24"/>
      <c r="Q16" s="24"/>
      <c r="R16" s="15"/>
      <c r="S16" s="15"/>
      <c r="T16" s="15"/>
      <c r="U16" s="15"/>
    </row>
    <row r="17" spans="1:21" ht="14.5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4"/>
      <c r="O17" s="24"/>
      <c r="P17" s="24"/>
      <c r="Q17" s="24"/>
      <c r="R17" s="15"/>
      <c r="S17" s="15"/>
      <c r="T17" s="15"/>
      <c r="U17" s="15"/>
    </row>
    <row r="18" spans="1:21" ht="14.5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4"/>
      <c r="O18" s="24"/>
      <c r="P18" s="24"/>
      <c r="Q18" s="24"/>
      <c r="R18" s="15"/>
      <c r="S18" s="15"/>
      <c r="T18" s="15"/>
      <c r="U18" s="15"/>
    </row>
    <row r="19" spans="1:21" ht="14.5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4"/>
      <c r="O19" s="24"/>
      <c r="P19" s="24"/>
      <c r="Q19" s="24"/>
      <c r="R19" s="15"/>
      <c r="S19" s="15"/>
      <c r="T19" s="15"/>
      <c r="U19" s="15"/>
    </row>
    <row r="20" spans="1:21" ht="14.5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 ht="14.5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ht="14.5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ht="14.5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ht="14.5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ht="14.5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ht="14.5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ht="14.5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ht="14.5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ht="14.5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ht="14.5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ht="14.5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ht="14.5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4.5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4.5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4.5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4.5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4.5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4.5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14.5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14.5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4.5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14.5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4.5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14.5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14.5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14.5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ht="14.5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14.5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1" ht="14.5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 ht="14.5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1" ht="14.5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 ht="14.5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spans="1:21" ht="14.5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4.5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1:21" ht="14.5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14.5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1:21" ht="14.5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1:21" ht="14.5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1:21" ht="14.5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1:21" ht="14.5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spans="1:21" ht="14.5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1:21" ht="14.5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14.5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1:21" ht="14.5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1:21" ht="14.5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1:21" ht="14.5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1:21" ht="14.5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1:21" ht="14.5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1:21" ht="14.5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ht="14.5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ht="14.5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ht="14.5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1" ht="14.5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1:21" ht="14.5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1:21" ht="14.5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 ht="14.5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1" ht="14.5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 ht="14.5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1:21" ht="14.5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ht="14.5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 ht="14.5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ht="14.5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 ht="14.5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 ht="14.5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 ht="14.5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ht="14.5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 ht="14.5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 ht="14.5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ht="14.5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 ht="14.5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 ht="14.5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 ht="14.5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1:21" ht="14.5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21" ht="14.5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ht="14.5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1:21" ht="14.5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1:21" ht="14.5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1:21" ht="14.5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spans="1:21" ht="14.5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1:21" ht="14.5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 ht="14.5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 ht="14.5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1:21" ht="14.5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1:21" ht="14.5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 ht="14.5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ht="14.5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1:21" ht="14.5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1:21" ht="14.5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1:21" ht="14.5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spans="1:21" ht="14.5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spans="1:21" ht="14.5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spans="1:21" ht="14.5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spans="1:21" ht="14.5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spans="1:21" ht="14.5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spans="1:21" ht="14.5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spans="1:21" ht="14.5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spans="1:21" ht="14.5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spans="1:21" ht="14.5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spans="1:21" ht="14.5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 ht="14.5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spans="1:21" ht="14.5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spans="1:21" ht="14.5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spans="1:21" ht="14.5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spans="1:21" ht="14.5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spans="1:21" ht="14.5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spans="1:21" ht="14.5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spans="1:21" ht="14.5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spans="1:21" ht="14.5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spans="1:21" ht="14.5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spans="1:21" ht="14.5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spans="1:21" ht="14.5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1:21" ht="14.5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1:21" ht="14.5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spans="1:21" ht="14.5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spans="1:21" ht="14.5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spans="1:21" ht="14.5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spans="1:21" ht="14.5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 ht="14.5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spans="1:21" ht="14.5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spans="1:21" ht="14.5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spans="1:21" ht="14.5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spans="1:21" ht="14.5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spans="1:21" ht="14.5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spans="1:21" ht="14.5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spans="1:21" ht="14.5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spans="1:21" ht="14.5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spans="1:21" ht="14.5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spans="1:21" ht="14.5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spans="1:21" ht="14.5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1:21" ht="14.5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spans="1:21" ht="14.5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spans="1:21" ht="14.5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spans="1:21" ht="14.5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spans="1:21" ht="14.5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spans="1:21" ht="14.5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spans="1:21" ht="14.5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spans="1:21" ht="14.5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spans="1:21" ht="14.5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spans="1:21" ht="14.5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spans="1:21" ht="14.5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spans="1:21" ht="14.5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spans="1:21" ht="14.5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spans="1:21" ht="14.5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spans="1:21" ht="14.5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spans="1:21" ht="14.5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spans="1:21" ht="14.5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spans="1:21" ht="14.5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spans="1:21" ht="14.5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spans="1:21" ht="14.5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spans="1:21" ht="14.5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spans="1:21" ht="14.5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spans="1:21" ht="14.5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spans="1:21" ht="14.5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spans="1:21" ht="14.5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spans="1:21" ht="14.5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spans="1:21" ht="14.5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spans="1:21" ht="14.5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spans="1:21" ht="14.5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spans="1:21" ht="14.5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spans="1:21" ht="14.5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spans="1:21" ht="14.5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spans="1:21" ht="14.5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spans="1:21" ht="14.5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 ht="14.5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ht="14.5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spans="1:21" ht="14.5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spans="1:21" ht="14.5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spans="1:21" ht="14.5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spans="1:21" ht="14.5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spans="1:21" ht="14.5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spans="1:21" ht="14.5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spans="1:21" ht="14.5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spans="1:21" ht="14.5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spans="1:21" ht="14.5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spans="1:21" ht="14.5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1:21" ht="14.5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spans="1:21" ht="14.5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spans="1:21" ht="14.5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1:21" ht="14.5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 ht="14.5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1:21" ht="14.5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1:21" ht="14.5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1:21" ht="14.5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1:21" ht="14.5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1:21" ht="14.5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1:21" ht="14.5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1:21" ht="14.5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1:21" ht="14.5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1:21" ht="14.5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1:21" ht="14.5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1:21" ht="14.5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1:21" ht="14.5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1:21" ht="14.5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1:21" ht="14.5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1:21" ht="14.5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1:21" ht="14.5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1:21" ht="14.5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1:21" ht="14.5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1:21" ht="14.5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1:21" ht="14.5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1:21" ht="14.5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1:21" ht="14.5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1:21" ht="14.5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1:21" ht="14.5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1:21" ht="14.5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1:21" ht="14.5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1:21" ht="14.5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1:21" ht="14.5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1:21" ht="14.5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1:21" ht="14.5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1:21" ht="14.5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1:21" ht="14.5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1:21" ht="14.5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1:21" ht="14.5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1:21" ht="14.5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1:21" ht="14.5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1:21" ht="14.5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1:21" ht="14.5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1:21" ht="14.5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1:21" ht="14.5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1:21" ht="14.5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1:21" ht="14.5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1:21" ht="14.5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1:21" ht="14.5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1:21" ht="14.5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1:21" ht="14.5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1:21" ht="14.5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1:21" ht="14.5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1:21" ht="14.5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1:21" ht="14.5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1:21" ht="14.5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1:21" ht="14.5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1:21" ht="14.5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spans="1:21" ht="14.5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spans="1:21" ht="14.5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spans="1:21" ht="14.5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spans="1:21" ht="14.5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spans="1:21" ht="14.5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spans="1:21" ht="14.5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spans="1:21" ht="14.5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1:21" ht="14.5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1:21" ht="14.5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1:21" ht="14.5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1:21" ht="14.5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1:21" ht="14.5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1:21" ht="14.5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1:21" ht="14.5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1:21" ht="14.5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1:21" ht="14.5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1:21" ht="14.5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1:21" ht="14.5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1:21" ht="14.5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1:21" ht="14.5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1:21" ht="14.5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1:21" ht="14.5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1:21" ht="14.5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1:21" ht="14.5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1:21" ht="14.5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1:21" ht="14.5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1:21" ht="14.5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1:21" ht="14.5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1:21" ht="14.5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1:21" ht="14.5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1:21" ht="14.5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1:21" ht="14.5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1:21" ht="14.5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1:21" ht="14.5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1:21" ht="14.5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1:21" ht="14.5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1:21" ht="14.5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1:21" ht="14.5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1:21" ht="14.5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1:21" ht="14.5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1:21" ht="14.5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1:21" ht="14.5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1:21" ht="14.5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1:21" ht="14.5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1:21" ht="14.5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1:21" ht="14.5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1:21" ht="14.5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1:21" ht="14.5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1:21" ht="14.5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1:21" ht="14.5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1:21" ht="14.5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1:21" ht="14.5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1:21" ht="14.5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1:21" ht="14.5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1:21" ht="14.5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1:21" ht="14.5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1:21" ht="14.5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1:21" ht="14.5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1:21" ht="14.5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1:21" ht="14.5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1:21" ht="14.5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1:21" ht="14.5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1:21" ht="14.5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1:21" ht="14.5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1:21" ht="14.5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1:21" ht="14.5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1:21" ht="14.5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1:21" ht="14.5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1:21" ht="14.5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1:21" ht="14.5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1:21" ht="14.5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1:21" ht="14.5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1:21" ht="14.5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1:21" ht="14.5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1:21" ht="14.5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1:21" ht="14.5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1:21" ht="14.5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1:21" ht="14.5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1:21" ht="14.5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1:21" ht="14.5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1:21" ht="14.5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1:21" ht="14.5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1:21" ht="14.5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1:21" ht="14.5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1:21" ht="14.5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1:21" ht="14.5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1:21" ht="14.5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1:21" ht="14.5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1:21" ht="14.5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1:21" ht="14.5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1:21" ht="14.5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1:21" ht="14.5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1:21" ht="14.5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1:21" ht="14.5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1:21" ht="14.5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1:21" ht="14.5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1:21" ht="14.5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1:21" ht="14.5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1:21" ht="14.5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1:21" ht="14.5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1:21" ht="14.5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1:21" ht="14.5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1:21" ht="14.5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1:21" ht="14.5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1:21" ht="14.5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1:21" ht="14.5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1:21" ht="14.5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1:21" ht="14.5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1:21" ht="14.5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1:21" ht="14.5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1:21" ht="14.5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1:21" ht="14.5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1:21" ht="14.5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1:21" ht="14.5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1:21" ht="14.5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1:21" ht="14.5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1:21" ht="14.5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1:21" ht="14.5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1:21" ht="14.5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1:21" ht="14.5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1:21" ht="14.5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1:21" ht="14.5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1:21" ht="14.5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1:21" ht="14.5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1:21" ht="14.5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1:21" ht="14.5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1:21" ht="14.5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1:21" ht="14.5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1:21" ht="14.5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1:21" ht="14.5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1:21" ht="14.5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1:21" ht="14.5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1:21" ht="14.5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1:21" ht="14.5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1:21" ht="14.5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1:21" ht="14.5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1:21" ht="14.5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1:21" ht="14.5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1:21" ht="14.5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1:21" ht="14.5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1:21" ht="14.5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1:21" ht="14.5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1:21" ht="14.5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1:21" ht="14.5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1:21" ht="14.5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1:21" ht="14.5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1:21" ht="14.5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1:21" ht="14.5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1:21" ht="14.5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1:21" ht="14.5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1:21" ht="14.5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1:21" ht="14.5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1:21" ht="14.5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1:21" ht="14.5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1:21" ht="14.5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1:21" ht="14.5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1:21" ht="14.5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1:21" ht="14.5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1:21" ht="14.5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1:21" ht="14.5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1:21" ht="14.5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1:21" ht="14.5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1:21" ht="14.5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1:21" ht="14.5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1:21" ht="14.5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1:21" ht="14.5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1:21" ht="14.5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1:21" ht="14.5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1:21" ht="14.5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1:21" ht="14.5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1:21" ht="14.5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1:21" ht="14.5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1:21" ht="14.5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1:21" ht="14.5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1:21" ht="14.5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1:21" ht="14.5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1:21" ht="14.5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1:21" ht="14.5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1:21" ht="14.5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1:21" ht="14.5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1:21" ht="14.5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1:21" ht="14.5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1:21" ht="14.5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1:21" ht="14.5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1:21" ht="14.5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1:21" ht="14.5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1:21" ht="14.5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1:21" ht="14.5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1:21" ht="14.5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1:21" ht="14.5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1:21" ht="14.5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1:21" ht="14.5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1:21" ht="14.5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1:21" ht="14.5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1:21" ht="14.5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1:21" ht="14.5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1:21" ht="14.5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1:21" ht="14.5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1:21" ht="14.5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1:21" ht="14.5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1:21" ht="14.5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1:21" ht="14.5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1:21" ht="14.5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1:21" ht="14.5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1:21" ht="14.5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1:21" ht="14.5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1:21" ht="14.5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1:21" ht="14.5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1:21" ht="14.5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1:21" ht="14.5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1:21" ht="14.5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1:21" ht="14.5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1:21" ht="14.5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1:21" ht="14.5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1:21" ht="14.5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1:21" ht="14.5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1:21" ht="14.5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1:21" ht="14.5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1:21" ht="14.5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1:21" ht="14.5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1:21" ht="14.5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1:21" ht="14.5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1:21" ht="14.5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1:21" ht="14.5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1:21" ht="14.5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1:21" ht="14.5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1:21" ht="14.5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1:21" ht="14.5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1:21" ht="14.5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1:21" ht="14.5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1:21" ht="14.5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1:21" ht="14.5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1:21" ht="14.5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1:21" ht="14.5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1:21" ht="14.5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1:21" ht="14.5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1:21" ht="14.5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1:21" ht="14.5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1:21" ht="14.5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1:21" ht="14.5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1:21" ht="14.5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1:21" ht="14.5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1:21" ht="14.5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1:21" ht="14.5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1:21" ht="14.5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1:21" ht="14.5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1:21" ht="14.5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1:21" ht="14.5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1:21" ht="14.5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1:21" ht="14.5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1:21" ht="14.5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1:21" ht="14.5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1:21" ht="14.5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1:21" ht="14.5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1:21" ht="14.5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1:21" ht="14.5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1:21" ht="14.5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1:21" ht="14.5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1:21" ht="14.5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1:21" ht="14.5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1:21" ht="14.5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1:21" ht="14.5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1:21" ht="14.5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1:21" ht="14.5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1:21" ht="14.5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1:21" ht="14.5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1:21" ht="14.5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1:21" ht="14.5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1:21" ht="14.5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1:21" ht="14.5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1:21" ht="14.5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1:21" ht="14.5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1:21" ht="14.5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1:21" ht="14.5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1:21" ht="14.5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1:21" ht="14.5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1:21" ht="14.5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1:21" ht="14.5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1:21" ht="14.5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1:21" ht="14.5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1:21" ht="14.5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1:21" ht="14.5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1:21" ht="14.5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1:21" ht="14.5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1:21" ht="14.5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1:21" ht="14.5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1:21" ht="14.5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1:21" ht="14.5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1:21" ht="14.5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1:21" ht="14.5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1:21" ht="14.5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1:21" ht="14.5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1:21" ht="14.5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1:21" ht="14.5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1:21" ht="14.5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1:21" ht="14.5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1:21" ht="14.5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1:21" ht="14.5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1:21" ht="14.5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1:21" ht="14.5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1:21" ht="14.5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1:21" ht="14.5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1:21" ht="14.5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1:21" ht="14.5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1:21" ht="14.5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1:21" ht="14.5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1:21" ht="14.5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1:21" ht="14.5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1:21" ht="14.5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1:21" ht="14.5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1:21" ht="14.5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1:21" ht="14.5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1:21" ht="14.5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1:21" ht="14.5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1:21" ht="14.5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1:21" ht="14.5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1:21" ht="14.5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1:21" ht="14.5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1:21" ht="14.5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1:21" ht="14.5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1:21" ht="14.5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1:21" ht="14.5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1:21" ht="14.5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1:21" ht="14.5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1:21" ht="14.5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1:21" ht="14.5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1:21" ht="14.5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1:21" ht="14.5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1:21" ht="14.5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1:21" ht="14.5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1:21" ht="14.5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1:21" ht="14.5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1:21" ht="14.5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1:21" ht="14.5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1:21" ht="14.5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1:21" ht="14.5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1:21" ht="14.5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1:21" ht="14.5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1:21" ht="14.5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1:21" ht="14.5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1:21" ht="14.5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1:21" ht="14.5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1:21" ht="14.5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1:21" ht="14.5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1:21" ht="14.5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1:21" ht="14.5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1:21" ht="14.5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1:21" ht="14.5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1:21" ht="14.5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1:21" ht="14.5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1:21" ht="14.5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1:21" ht="14.5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1:21" ht="14.5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1:21" ht="14.5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1:21" ht="14.5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1:21" ht="14.5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1:21" ht="14.5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1:21" ht="14.5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1:21" ht="14.5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1:21" ht="14.5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1:21" ht="14.5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1:21" ht="14.5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1:21" ht="14.5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1:21" ht="14.5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1:21" ht="14.5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1:21" ht="14.5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1:21" ht="14.5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1:21" ht="14.5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1:21" ht="14.5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1:21" ht="14.5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1:21" ht="14.5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1:21" ht="14.5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1:21" ht="14.5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1:21" ht="14.5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1:21" ht="14.5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1:21" ht="14.5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1:21" ht="14.5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1:21" ht="14.5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1:21" ht="14.5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1:21" ht="14.5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1:21" ht="14.5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1:21" ht="14.5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1:21" ht="14.5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1:21" ht="14.5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1:21" ht="14.5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1:21" ht="14.5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1:21" ht="14.5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1:21" ht="14.5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1:21" ht="14.5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1:21" ht="14.5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1:21" ht="14.5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1:21" ht="14.5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1:21" ht="14.5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1:21" ht="14.5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1:21" ht="14.5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1:21" ht="14.5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1:21" ht="14.5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1:21" ht="14.5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1:21" ht="14.5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1:21" ht="14.5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1:21" ht="14.5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1:21" ht="14.5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1:21" ht="14.5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1:21" ht="14.5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1:21" ht="14.5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1:21" ht="14.5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1:21" ht="14.5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1:21" ht="14.5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1:21" ht="14.5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1:21" ht="14.5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1:21" ht="14.5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1:21" ht="14.5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1:21" ht="14.5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1:21" ht="14.5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1:21" ht="14.5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1:21" ht="14.5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1:21" ht="14.5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1:21" ht="14.5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1:21" ht="14.5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1:21" ht="14.5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1:21" ht="14.5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1:21" ht="14.5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1:21" ht="14.5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1:21" ht="14.5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1:21" ht="14.5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1:21" ht="14.5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1:21" ht="14.5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1:21" ht="14.5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1:21" ht="14.5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1:21" ht="14.5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1:21" ht="14.5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1:21" ht="14.5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1:21" ht="14.5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1:21" ht="14.5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1:21" ht="14.5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1:21" ht="14.5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1:21" ht="14.5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1:21" ht="14.5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1:21" ht="14.5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1:21" ht="14.5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1:21" ht="14.5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1:21" ht="14.5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1:21" ht="14.5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1:21" ht="14.5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1:21" ht="14.5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1:21" ht="14.5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1:21" ht="14.5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1:21" ht="14.5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1:21" ht="14.5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1:21" ht="14.5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1:21" ht="14.5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1:21" ht="14.5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1:21" ht="14.5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1:21" ht="14.5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1:21" ht="14.5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1:21" ht="14.5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1:21" ht="14.5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1:21" ht="14.5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1:21" ht="14.5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1:21" ht="14.5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1:21" ht="14.5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1:21" ht="14.5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1:21" ht="14.5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1:21" ht="14.5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1:21" ht="14.5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1:21" ht="14.5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1:21" ht="14.5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1:21" ht="14.5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1:21" ht="14.5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1:21" ht="14.5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1:21" ht="14.5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1:21" ht="14.5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1:21" ht="14.5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1:21" ht="14.5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1:21" ht="14.5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1:21" ht="14.5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1:21" ht="14.5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1:21" ht="14.5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1:21" ht="14.5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1:21" ht="14.5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1:21" ht="14.5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1:21" ht="14.5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1:21" ht="14.5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1:21" ht="14.5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1:21" ht="14.5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1:21" ht="14.5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1:21" ht="14.5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1:21" ht="14.5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1:21" ht="14.5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1:21" ht="14.5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1:21" ht="14.5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1:21" ht="14.5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1:21" ht="14.5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1:21" ht="14.5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1:21" ht="14.5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1:21" ht="14.5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1:21" ht="14.5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1:21" ht="14.5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1:21" ht="14.5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1:21" ht="14.5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1:21" ht="14.5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1:21" ht="14.5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1:21" ht="14.5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1:21" ht="14.5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1:21" ht="14.5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1:21" ht="14.5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1:21" ht="14.5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1:21" ht="14.5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1:21" ht="14.5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1:21" ht="14.5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1:21" ht="14.5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1:21" ht="14.5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1:21" ht="14.5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1:21" ht="14.5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1:21" ht="14.5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1:21" ht="14.5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1:21" ht="14.5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1:21" ht="14.5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1:21" ht="14.5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1:21" ht="14.5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1:21" ht="14.5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1:21" ht="14.5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1:21" ht="14.5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1:21" ht="14.5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1:21" ht="14.5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1:21" ht="14.5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1:21" ht="14.5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1:21" ht="14.5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1:21" ht="14.5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1:21" ht="14.5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1:21" ht="14.5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1:21" ht="14.5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1:21" ht="14.5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1:21" ht="14.5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1:21" ht="14.5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1:21" ht="14.5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1:21" ht="14.5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1:21" ht="14.5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1:21" ht="14.5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1:21" ht="14.5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1:21" ht="14.5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1:21" ht="14.5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1:21" ht="14.5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1:21" ht="14.5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1:21" ht="14.5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1:21" ht="14.5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1:21" ht="14.5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1:21" ht="14.5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1:21" ht="14.5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1:21" ht="14.5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1:21" ht="14.5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1:21" ht="14.5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1:21" ht="14.5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1:21" ht="14.5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1:21" ht="14.5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1:21" ht="14.5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1:21" ht="14.5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1:21" ht="14.5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1:21" ht="14.5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1:21" ht="14.5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1:21" ht="14.5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1:21" ht="14.5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1:21" ht="14.5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1:21" ht="14.5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1:21" ht="14.5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1:21" ht="14.5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1:21" ht="14.5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1:21" ht="14.5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1:21" ht="14.5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1:21" ht="14.5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1:21" ht="14.5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1:21" ht="14.5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1:21" ht="14.5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1:21" ht="14.5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1:21" ht="14.5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1:21" ht="14.5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1:21" ht="14.5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1:21" ht="14.5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1:21" ht="14.5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1:21" ht="14.5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1:21" ht="14.5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1:21" ht="14.5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1:21" ht="14.5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1:21" ht="14.5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1:21" ht="14.5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1:21" ht="14.5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1:21" ht="14.5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1:21" ht="14.5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1:21" ht="14.5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1:21" ht="14.5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1:21" ht="14.5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1:21" ht="14.5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1:21" ht="14.5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1:21" ht="14.5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1:21" ht="14.5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1:21" ht="14.5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1:21" ht="14.5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1:21" ht="14.5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1:21" ht="14.5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1:21" ht="14.5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1:21" ht="14.5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1:21" ht="14.5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1:21" ht="14.5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1:21" ht="14.5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1:21" ht="14.5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1:21" ht="14.5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1:21" ht="14.5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1:21" ht="14.5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1:21" ht="14.5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1:21" ht="14.5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1:21" ht="14.5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1:21" ht="14.5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1:21" ht="14.5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1:21" ht="14.5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1:21" ht="14.5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1:21" ht="14.5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1:21" ht="14.5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1:21" ht="14.5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1:21" ht="14.5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1:21" ht="14.5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1:21" ht="14.5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1:21" ht="14.5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1:21" ht="14.5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1:21" ht="14.5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1:21" ht="14.5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1:21" ht="14.5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1:21" ht="14.5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1:21" ht="14.5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1:21" ht="14.5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1:21" ht="14.5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1:21" ht="14.5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1:21" ht="14.5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1:21" ht="14.5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1:21" ht="14.5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1:21" ht="14.5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1:21" ht="14.5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1:21" ht="14.5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1:21" ht="14.5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1:21" ht="14.5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1:21" ht="14.5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1:21" ht="14.5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1:21" ht="14.5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1:21" ht="14.5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1:21" ht="14.5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1:21" ht="14.5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1:21" ht="14.5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1:21" ht="14.5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1:21" ht="14.5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1:21" ht="14.5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1:21" ht="14.5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1:21" ht="14.5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1:21" ht="14.5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1:21" ht="14.5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1:21" ht="14.5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1:21" ht="14.5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1:21" ht="14.5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1:21" ht="14.5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1:21" ht="14.5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1:21" ht="14.5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1:21" ht="14.5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1:21" ht="14.5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1:21" ht="14.5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1:21" ht="14.5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1:21" ht="14.5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1:21" ht="14.5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1:21" ht="14.5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1:21" ht="14.5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1:21" ht="14.5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1:21" ht="14.5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1:21" ht="14.5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1:21" ht="14.5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1:21" ht="14.5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1:21" ht="14.5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1:21" ht="14.5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1:21" ht="14.5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1:21" ht="14.5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1:21" ht="14.5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1:21" ht="14.5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1:21" ht="14.5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1:21" ht="14.5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1:21" ht="14.5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1:21" ht="14.5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1:21" ht="14.5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1:21" ht="14.5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1:21" ht="14.5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1:21" ht="14.5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1:21" ht="14.5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1:21" ht="14.5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1:21" ht="14.5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1:21" ht="14.5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1:21" ht="14.5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1:21" ht="14.5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1:21" ht="14.5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1:21" ht="14.5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1:21" ht="14.5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1:21" ht="14.5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1:21" ht="14.5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1:21" ht="14.5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1:21" ht="14.5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1:21" ht="14.5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1:21" ht="14.5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1:21" ht="14.5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1:21" ht="14.5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1:21" ht="14.5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1:21" ht="14.5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1:21" ht="14.5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1:21" ht="14.5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1:21" ht="14.5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1:21" ht="14.5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1:21" ht="14.5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1:21" ht="14.5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1:21" ht="14.5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1:21" ht="14.5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1:21" ht="14.5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1:21" ht="14.5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1:21" ht="14.5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1:21" ht="14.5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1:21" ht="14.5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1:21" ht="14.5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1:21" ht="14.5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1:21" ht="14.5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1:21" ht="14.5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1:21" ht="14.5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1:21" ht="14.5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1:21" ht="14.5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1:21" ht="14.5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1:21" ht="14.5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1:21" ht="14.5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1:21" ht="14.5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1:21" ht="14.5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1:21" ht="14.5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1:21" ht="14.5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1:21" ht="14.5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1:21" ht="14.5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1:21" ht="14.5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1:21" ht="14.5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1:21" ht="14.5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1:21" ht="14.5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1:21" ht="14.5" x14ac:dyDescent="0.3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1:21" ht="14.5" x14ac:dyDescent="0.3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1:21" ht="14.5" x14ac:dyDescent="0.3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1:21" ht="14.5" x14ac:dyDescent="0.3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1:21" ht="14.5" x14ac:dyDescent="0.3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1:21" ht="14.5" x14ac:dyDescent="0.3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1:21" ht="14.5" x14ac:dyDescent="0.3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1:21" ht="14.5" x14ac:dyDescent="0.3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1:21" ht="14.5" x14ac:dyDescent="0.3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" customHeight="1" x14ac:dyDescent="0.3"/>
  <cols>
    <col min="3" max="3" width="13.4140625" customWidth="1"/>
  </cols>
  <sheetData>
    <row r="1" spans="1:26" ht="14.5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5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5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40.5" customHeight="1" x14ac:dyDescent="0.35">
      <c r="A4" s="16" t="s">
        <v>14</v>
      </c>
      <c r="B4" s="17" t="s">
        <v>15</v>
      </c>
      <c r="C4" s="17" t="s">
        <v>16</v>
      </c>
      <c r="D4" s="16" t="s">
        <v>17</v>
      </c>
      <c r="E4" s="16" t="s">
        <v>18</v>
      </c>
      <c r="F4" s="18" t="s">
        <v>19</v>
      </c>
      <c r="G4" s="18" t="s">
        <v>20</v>
      </c>
      <c r="H4" s="18" t="s">
        <v>21</v>
      </c>
      <c r="I4" s="18" t="s">
        <v>22</v>
      </c>
      <c r="J4" s="16" t="s">
        <v>23</v>
      </c>
      <c r="K4" s="16" t="s">
        <v>24</v>
      </c>
      <c r="L4" s="15"/>
      <c r="M4" s="15"/>
      <c r="N4" s="24"/>
      <c r="O4" s="24"/>
      <c r="P4" s="24"/>
      <c r="Q4" s="24"/>
      <c r="R4" s="15"/>
      <c r="S4" s="15"/>
      <c r="T4" s="15"/>
      <c r="U4" s="15"/>
      <c r="V4" s="15"/>
      <c r="W4" s="15"/>
      <c r="X4" s="15"/>
      <c r="Y4" s="15"/>
      <c r="Z4" s="15"/>
    </row>
    <row r="5" spans="1:26" ht="22.5" customHeight="1" x14ac:dyDescent="0.35">
      <c r="A5" s="19" t="s">
        <v>25</v>
      </c>
      <c r="B5" s="20">
        <v>488820</v>
      </c>
      <c r="C5" s="20">
        <v>4495</v>
      </c>
      <c r="D5" s="21">
        <f t="shared" ref="D5:D15" si="0">C5+B5</f>
        <v>493315</v>
      </c>
      <c r="E5" s="22">
        <f t="shared" ref="E5:E14" si="1">(B5+C5)/$D$15</f>
        <v>0.8252091815739554</v>
      </c>
      <c r="F5" s="22">
        <f t="shared" ref="F5:F14" si="2">B5/D5</f>
        <v>0.99088817489839154</v>
      </c>
      <c r="G5" s="22">
        <f t="shared" ref="G5:G14" si="3">C5/D5</f>
        <v>9.1118251016085051E-3</v>
      </c>
      <c r="H5" s="22">
        <f t="shared" ref="H5:H14" si="4">SUM($B$5:B5)/$B$15</f>
        <v>0.90284806619629865</v>
      </c>
      <c r="I5" s="22">
        <f t="shared" ref="I5:I14" si="5">SUM($C$5:C5)/$C$15</f>
        <v>7.9718369808108397E-2</v>
      </c>
      <c r="J5" s="22">
        <f t="shared" ref="J5:J14" si="6">H5-I5</f>
        <v>0.82312969638819022</v>
      </c>
      <c r="K5" s="23">
        <f t="shared" ref="K5:K14" si="7">C5/B5</f>
        <v>9.195613927417046E-3</v>
      </c>
      <c r="L5" s="15"/>
      <c r="M5" s="15"/>
      <c r="N5" s="24"/>
      <c r="O5" s="24"/>
      <c r="P5" s="24"/>
      <c r="Q5" s="24"/>
      <c r="R5" s="24"/>
      <c r="S5" s="15"/>
      <c r="T5" s="15"/>
      <c r="U5" s="15"/>
      <c r="V5" s="15"/>
      <c r="W5" s="15"/>
      <c r="X5" s="15"/>
      <c r="Y5" s="15"/>
      <c r="Z5" s="15"/>
    </row>
    <row r="6" spans="1:26" ht="22.5" customHeight="1" x14ac:dyDescent="0.35">
      <c r="A6" s="19" t="s">
        <v>26</v>
      </c>
      <c r="B6" s="20">
        <v>17806</v>
      </c>
      <c r="C6" s="20">
        <v>2830</v>
      </c>
      <c r="D6" s="21">
        <f t="shared" si="0"/>
        <v>20636</v>
      </c>
      <c r="E6" s="22">
        <f t="shared" si="1"/>
        <v>3.4519559857211203E-2</v>
      </c>
      <c r="F6" s="22">
        <f t="shared" si="2"/>
        <v>0.86286101957743744</v>
      </c>
      <c r="G6" s="22">
        <f t="shared" si="3"/>
        <v>0.13713898042256251</v>
      </c>
      <c r="H6" s="22">
        <f t="shared" si="4"/>
        <v>0.93573565808429682</v>
      </c>
      <c r="I6" s="22">
        <f t="shared" si="5"/>
        <v>0.1299081332245593</v>
      </c>
      <c r="J6" s="22">
        <f t="shared" si="6"/>
        <v>0.80582752485973752</v>
      </c>
      <c r="K6" s="23">
        <f t="shared" si="7"/>
        <v>0.15893519038526338</v>
      </c>
      <c r="L6" s="15"/>
      <c r="M6" s="15"/>
      <c r="N6" s="24"/>
      <c r="O6" s="24"/>
      <c r="P6" s="24"/>
      <c r="Q6" s="24"/>
      <c r="R6" s="24"/>
      <c r="S6" s="15"/>
      <c r="T6" s="15"/>
      <c r="U6" s="15"/>
      <c r="V6" s="15"/>
      <c r="W6" s="15"/>
      <c r="X6" s="15"/>
      <c r="Y6" s="15"/>
      <c r="Z6" s="15"/>
    </row>
    <row r="7" spans="1:26" ht="22.5" customHeight="1" x14ac:dyDescent="0.35">
      <c r="A7" s="19" t="s">
        <v>27</v>
      </c>
      <c r="B7" s="20">
        <v>16119</v>
      </c>
      <c r="C7" s="20">
        <v>2975</v>
      </c>
      <c r="D7" s="21">
        <f t="shared" si="0"/>
        <v>19094</v>
      </c>
      <c r="E7" s="22">
        <f t="shared" si="1"/>
        <v>3.1940127733746403E-2</v>
      </c>
      <c r="F7" s="22">
        <f t="shared" si="2"/>
        <v>0.84419189274117523</v>
      </c>
      <c r="G7" s="22">
        <f t="shared" si="3"/>
        <v>0.15580810725882477</v>
      </c>
      <c r="H7" s="22">
        <f t="shared" si="4"/>
        <v>0.96550736950980753</v>
      </c>
      <c r="I7" s="22">
        <f t="shared" si="5"/>
        <v>0.18266945695740078</v>
      </c>
      <c r="J7" s="22">
        <f t="shared" si="6"/>
        <v>0.78283791255240676</v>
      </c>
      <c r="K7" s="23">
        <f t="shared" si="7"/>
        <v>0.18456479930516781</v>
      </c>
      <c r="L7" s="15"/>
      <c r="M7" s="24"/>
      <c r="N7" s="24"/>
      <c r="O7" s="24"/>
      <c r="P7" s="24"/>
      <c r="Q7" s="24"/>
      <c r="R7" s="24"/>
      <c r="S7" s="15"/>
      <c r="T7" s="15"/>
      <c r="U7" s="15"/>
      <c r="V7" s="15"/>
      <c r="W7" s="15"/>
      <c r="X7" s="15"/>
      <c r="Y7" s="15"/>
      <c r="Z7" s="15"/>
    </row>
    <row r="8" spans="1:26" ht="22.5" customHeight="1" x14ac:dyDescent="0.35">
      <c r="A8" s="19" t="s">
        <v>28</v>
      </c>
      <c r="B8" s="20">
        <v>4434</v>
      </c>
      <c r="C8" s="20">
        <v>2449</v>
      </c>
      <c r="D8" s="21">
        <f t="shared" si="0"/>
        <v>6883</v>
      </c>
      <c r="E8" s="22">
        <f t="shared" si="1"/>
        <v>1.1513768680809493E-2</v>
      </c>
      <c r="F8" s="22">
        <f t="shared" si="2"/>
        <v>0.64419584483510095</v>
      </c>
      <c r="G8" s="22">
        <f t="shared" si="3"/>
        <v>0.35580415516489905</v>
      </c>
      <c r="H8" s="22">
        <f t="shared" si="4"/>
        <v>0.97369694507037052</v>
      </c>
      <c r="I8" s="22">
        <f t="shared" si="5"/>
        <v>0.2261022239563012</v>
      </c>
      <c r="J8" s="22">
        <f t="shared" si="6"/>
        <v>0.74759472111406933</v>
      </c>
      <c r="K8" s="23">
        <f t="shared" si="7"/>
        <v>0.55232295895354078</v>
      </c>
      <c r="L8" s="15"/>
      <c r="M8" s="24"/>
      <c r="N8" s="24"/>
      <c r="O8" s="24"/>
      <c r="P8" s="24"/>
      <c r="Q8" s="24"/>
      <c r="R8" s="24"/>
      <c r="S8" s="15"/>
      <c r="T8" s="15"/>
      <c r="U8" s="15"/>
      <c r="V8" s="15"/>
      <c r="W8" s="15"/>
      <c r="X8" s="15"/>
      <c r="Y8" s="15"/>
      <c r="Z8" s="15"/>
    </row>
    <row r="9" spans="1:26" ht="22.5" customHeight="1" x14ac:dyDescent="0.35">
      <c r="A9" s="19" t="s">
        <v>29</v>
      </c>
      <c r="B9" s="20">
        <v>6938</v>
      </c>
      <c r="C9" s="20">
        <v>2321</v>
      </c>
      <c r="D9" s="21">
        <f t="shared" si="0"/>
        <v>9259</v>
      </c>
      <c r="E9" s="22">
        <f t="shared" si="1"/>
        <v>1.5488302225136582E-2</v>
      </c>
      <c r="F9" s="22">
        <f t="shared" si="2"/>
        <v>0.74932498109947077</v>
      </c>
      <c r="G9" s="22">
        <f t="shared" si="3"/>
        <v>0.25067501890052923</v>
      </c>
      <c r="H9" s="22">
        <f t="shared" si="4"/>
        <v>0.98651139595877513</v>
      </c>
      <c r="I9" s="22">
        <f t="shared" si="5"/>
        <v>0.26726492391728446</v>
      </c>
      <c r="J9" s="22">
        <f t="shared" si="6"/>
        <v>0.71924647204149061</v>
      </c>
      <c r="K9" s="23">
        <f t="shared" si="7"/>
        <v>0.33453444796771403</v>
      </c>
      <c r="L9" s="15"/>
      <c r="M9" s="24"/>
      <c r="N9" s="24"/>
      <c r="O9" s="24"/>
      <c r="P9" s="24"/>
      <c r="Q9" s="24"/>
      <c r="R9" s="24"/>
      <c r="S9" s="15"/>
      <c r="T9" s="15"/>
      <c r="U9" s="15"/>
      <c r="V9" s="15"/>
      <c r="W9" s="15"/>
      <c r="X9" s="15"/>
      <c r="Y9" s="15"/>
      <c r="Z9" s="15"/>
    </row>
    <row r="10" spans="1:26" ht="22.5" customHeight="1" x14ac:dyDescent="0.35">
      <c r="A10" s="19" t="s">
        <v>30</v>
      </c>
      <c r="B10" s="20">
        <v>1228</v>
      </c>
      <c r="C10" s="20">
        <v>1414</v>
      </c>
      <c r="D10" s="21">
        <f t="shared" si="0"/>
        <v>2642</v>
      </c>
      <c r="E10" s="22">
        <f t="shared" si="1"/>
        <v>4.4194939495421593E-3</v>
      </c>
      <c r="F10" s="22">
        <f t="shared" si="2"/>
        <v>0.46479939439818319</v>
      </c>
      <c r="G10" s="22">
        <f t="shared" si="3"/>
        <v>0.53520060560181681</v>
      </c>
      <c r="H10" s="22">
        <f t="shared" si="4"/>
        <v>0.9887795057441543</v>
      </c>
      <c r="I10" s="22">
        <f t="shared" si="5"/>
        <v>0.29234207072677615</v>
      </c>
      <c r="J10" s="22">
        <f t="shared" si="6"/>
        <v>0.69643743501737809</v>
      </c>
      <c r="K10" s="23">
        <f t="shared" si="7"/>
        <v>1.1514657980456027</v>
      </c>
      <c r="L10" s="15"/>
      <c r="M10" s="24"/>
      <c r="N10" s="24"/>
      <c r="O10" s="24"/>
      <c r="P10" s="24"/>
      <c r="Q10" s="24"/>
      <c r="R10" s="24"/>
      <c r="S10" s="15"/>
      <c r="T10" s="15"/>
      <c r="U10" s="15"/>
      <c r="V10" s="15"/>
      <c r="W10" s="15"/>
      <c r="X10" s="15"/>
      <c r="Y10" s="15"/>
      <c r="Z10" s="15"/>
    </row>
    <row r="11" spans="1:26" ht="22.5" customHeight="1" x14ac:dyDescent="0.35">
      <c r="A11" s="19" t="s">
        <v>31</v>
      </c>
      <c r="B11" s="20">
        <v>1815</v>
      </c>
      <c r="C11" s="20">
        <v>3289</v>
      </c>
      <c r="D11" s="21">
        <f t="shared" si="0"/>
        <v>5104</v>
      </c>
      <c r="E11" s="22">
        <f t="shared" si="1"/>
        <v>8.5378868729989333E-3</v>
      </c>
      <c r="F11" s="22">
        <f t="shared" si="2"/>
        <v>0.35560344827586204</v>
      </c>
      <c r="G11" s="22">
        <f t="shared" si="3"/>
        <v>0.6443965517241379</v>
      </c>
      <c r="H11" s="22">
        <f t="shared" si="4"/>
        <v>0.99213180155886371</v>
      </c>
      <c r="I11" s="22">
        <f t="shared" si="5"/>
        <v>0.3506721526620083</v>
      </c>
      <c r="J11" s="22">
        <f t="shared" si="6"/>
        <v>0.64145964889685536</v>
      </c>
      <c r="K11" s="23">
        <f t="shared" si="7"/>
        <v>1.812121212121212</v>
      </c>
      <c r="L11" s="15"/>
      <c r="M11" s="24"/>
      <c r="N11" s="24"/>
      <c r="O11" s="24"/>
      <c r="P11" s="24"/>
      <c r="Q11" s="24"/>
      <c r="R11" s="24"/>
      <c r="S11" s="15"/>
      <c r="T11" s="15"/>
      <c r="U11" s="15"/>
      <c r="V11" s="15"/>
      <c r="W11" s="15"/>
      <c r="X11" s="15"/>
      <c r="Y11" s="15"/>
      <c r="Z11" s="15"/>
    </row>
    <row r="12" spans="1:26" ht="22.5" customHeight="1" x14ac:dyDescent="0.35">
      <c r="A12" s="19" t="s">
        <v>32</v>
      </c>
      <c r="B12" s="20">
        <v>1463</v>
      </c>
      <c r="C12" s="20">
        <v>2370</v>
      </c>
      <c r="D12" s="21">
        <f t="shared" si="0"/>
        <v>3833</v>
      </c>
      <c r="E12" s="22">
        <f t="shared" si="1"/>
        <v>6.4117790721404605E-3</v>
      </c>
      <c r="F12" s="22">
        <f t="shared" si="2"/>
        <v>0.38168536394469083</v>
      </c>
      <c r="G12" s="22">
        <f t="shared" si="3"/>
        <v>0.61831463605530912</v>
      </c>
      <c r="H12" s="22">
        <f t="shared" si="4"/>
        <v>0.99483395515496287</v>
      </c>
      <c r="I12" s="22">
        <f t="shared" si="5"/>
        <v>0.3927038626609442</v>
      </c>
      <c r="J12" s="22">
        <f t="shared" si="6"/>
        <v>0.60213009249401872</v>
      </c>
      <c r="K12" s="23">
        <f t="shared" si="7"/>
        <v>1.6199589883800409</v>
      </c>
      <c r="L12" s="15"/>
      <c r="M12" s="24"/>
      <c r="N12" s="24"/>
      <c r="O12" s="24"/>
      <c r="P12" s="24"/>
      <c r="Q12" s="24"/>
      <c r="R12" s="24"/>
      <c r="S12" s="15"/>
      <c r="T12" s="15"/>
      <c r="U12" s="15"/>
      <c r="V12" s="15"/>
      <c r="W12" s="15"/>
      <c r="X12" s="15"/>
      <c r="Y12" s="15"/>
      <c r="Z12" s="15"/>
    </row>
    <row r="13" spans="1:26" ht="22.5" customHeight="1" x14ac:dyDescent="0.35">
      <c r="A13" s="19" t="s">
        <v>33</v>
      </c>
      <c r="B13" s="20">
        <v>842</v>
      </c>
      <c r="C13" s="20">
        <v>4480</v>
      </c>
      <c r="D13" s="21">
        <f t="shared" si="0"/>
        <v>5322</v>
      </c>
      <c r="E13" s="22">
        <f t="shared" si="1"/>
        <v>8.9025536712579005E-3</v>
      </c>
      <c r="F13" s="22">
        <f t="shared" si="2"/>
        <v>0.15821119879744458</v>
      </c>
      <c r="G13" s="22">
        <f t="shared" si="3"/>
        <v>0.84178880120255539</v>
      </c>
      <c r="H13" s="22">
        <f t="shared" si="4"/>
        <v>0.99638912489379783</v>
      </c>
      <c r="I13" s="22">
        <f t="shared" si="5"/>
        <v>0.47215620898804667</v>
      </c>
      <c r="J13" s="22">
        <f t="shared" si="6"/>
        <v>0.52423291590575116</v>
      </c>
      <c r="K13" s="23">
        <f t="shared" si="7"/>
        <v>5.3206650831353919</v>
      </c>
      <c r="L13" s="15"/>
      <c r="M13" s="24"/>
      <c r="N13" s="24"/>
      <c r="O13" s="24"/>
      <c r="P13" s="24"/>
      <c r="Q13" s="24"/>
      <c r="R13" s="24"/>
      <c r="S13" s="15"/>
      <c r="T13" s="15"/>
      <c r="U13" s="15"/>
      <c r="V13" s="15"/>
      <c r="W13" s="15"/>
      <c r="X13" s="15"/>
      <c r="Y13" s="15"/>
      <c r="Z13" s="15"/>
    </row>
    <row r="14" spans="1:26" ht="22.5" customHeight="1" x14ac:dyDescent="0.35">
      <c r="A14" s="19" t="s">
        <v>34</v>
      </c>
      <c r="B14" s="20">
        <v>1955</v>
      </c>
      <c r="C14" s="20">
        <v>29763</v>
      </c>
      <c r="D14" s="21">
        <f t="shared" si="0"/>
        <v>31718</v>
      </c>
      <c r="E14" s="22">
        <f t="shared" si="1"/>
        <v>5.3057346363201439E-2</v>
      </c>
      <c r="F14" s="22">
        <f t="shared" si="2"/>
        <v>6.1636925405132735E-2</v>
      </c>
      <c r="G14" s="22">
        <f t="shared" si="3"/>
        <v>0.93836307459486723</v>
      </c>
      <c r="H14" s="22">
        <f t="shared" si="4"/>
        <v>1</v>
      </c>
      <c r="I14" s="22">
        <f t="shared" si="5"/>
        <v>1</v>
      </c>
      <c r="J14" s="22">
        <f t="shared" si="6"/>
        <v>0</v>
      </c>
      <c r="K14" s="23">
        <f t="shared" si="7"/>
        <v>15.224040920716112</v>
      </c>
      <c r="L14" s="15"/>
      <c r="M14" s="24"/>
      <c r="N14" s="24"/>
      <c r="O14" s="24"/>
      <c r="P14" s="24"/>
      <c r="Q14" s="24"/>
      <c r="R14" s="24"/>
      <c r="S14" s="15"/>
      <c r="T14" s="15"/>
      <c r="U14" s="15"/>
      <c r="V14" s="15"/>
      <c r="W14" s="15"/>
      <c r="X14" s="15"/>
      <c r="Y14" s="15"/>
      <c r="Z14" s="15"/>
    </row>
    <row r="15" spans="1:26" ht="22.5" customHeight="1" x14ac:dyDescent="0.35">
      <c r="A15" s="19" t="s">
        <v>17</v>
      </c>
      <c r="B15" s="21">
        <f t="shared" ref="B15:C15" si="8">SUM(B5:B14)</f>
        <v>541420</v>
      </c>
      <c r="C15" s="21">
        <f t="shared" si="8"/>
        <v>56386</v>
      </c>
      <c r="D15" s="21">
        <f t="shared" si="0"/>
        <v>597806</v>
      </c>
      <c r="E15" s="22">
        <f>SUM(E5:E14)</f>
        <v>0.99999999999999989</v>
      </c>
      <c r="F15" s="25"/>
      <c r="G15" s="22"/>
      <c r="H15" s="22"/>
      <c r="I15" s="25"/>
      <c r="J15" s="22"/>
      <c r="K15" s="19"/>
      <c r="L15" s="15"/>
      <c r="M15" s="24"/>
      <c r="N15" s="24"/>
      <c r="O15" s="24"/>
      <c r="P15" s="24"/>
      <c r="Q15" s="24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5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24"/>
      <c r="N16" s="24"/>
      <c r="O16" s="24"/>
      <c r="P16" s="24"/>
      <c r="Q16" s="24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5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5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5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5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5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5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5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5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5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5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5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5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5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5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5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5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5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5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5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5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5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5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5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5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5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5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5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5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5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5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5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5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5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5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5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5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5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5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5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5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5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5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5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5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5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5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5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5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5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5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5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5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5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5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5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5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5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5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5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5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5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5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5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5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5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5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5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5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5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5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5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5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5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5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5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5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5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5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5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5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5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5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5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5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5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5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5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5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5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5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5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5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5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5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5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5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5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5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5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5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5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5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5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5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5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5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5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5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5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5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5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5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5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5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5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5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5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5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5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5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5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5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5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5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5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5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5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5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5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5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5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5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5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5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5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5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5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5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5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5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5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5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5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5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5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5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5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5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5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5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5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5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5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5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5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5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5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5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5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5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5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5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5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5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5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5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5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5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5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5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5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5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5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5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5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5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5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5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5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5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5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5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5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5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5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5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5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5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5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5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5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5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5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5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5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5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5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5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5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5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5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5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5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5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5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5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5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5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5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5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5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5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5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5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5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5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5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5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5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5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5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5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5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5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5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5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5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5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5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5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5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5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5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5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5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5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5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5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5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5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5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5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5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5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5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5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5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5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5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5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5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5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5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5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5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5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5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5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5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5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5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5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5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5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5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5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5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5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5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5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5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5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5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5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5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5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5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5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5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5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5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5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5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5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5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5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5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5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5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5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5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5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5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5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5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5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5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5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5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5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5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5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5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5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5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5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5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5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5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5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5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5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5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5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5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5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5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5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5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5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5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5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5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5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5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5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5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5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5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5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5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5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5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5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5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5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5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5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5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5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5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5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5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5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5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5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5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5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5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5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5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5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5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5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5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5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5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5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5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5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5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5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5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5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5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5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5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5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5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5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5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5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5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5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5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5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5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5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5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5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5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5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5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5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5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5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5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5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5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5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5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5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5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5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5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5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5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5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5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5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5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5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5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5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5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5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5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5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5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5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5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5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5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5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5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5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5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5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5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5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5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5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5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5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5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5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5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5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5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5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5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5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5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5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5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5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5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5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5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5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5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5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5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5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5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5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5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5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5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5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5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5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5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5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5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5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5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5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5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5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5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5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5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5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5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5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5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5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5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5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5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5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5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5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5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5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5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5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5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5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5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5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5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5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5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5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5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5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5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5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5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5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5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5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5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5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5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5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5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5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5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5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5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5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5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5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5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5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5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5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5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5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5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5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5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5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5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5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5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5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5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5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5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5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5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5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5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5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5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5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5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5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5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5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5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5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5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5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5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5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5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5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5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5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5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5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5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5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5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5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5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5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5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5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5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5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5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5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5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5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5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5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5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5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5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5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5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5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5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5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5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5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5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5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5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5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5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5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5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5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5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5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5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5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5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5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5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5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5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5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5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5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5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5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5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5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5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5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5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5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5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5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5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5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5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5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5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5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5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5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5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5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5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5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5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5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5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5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5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5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5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5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5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5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5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5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5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5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5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5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5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5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5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5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5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5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5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5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5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5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5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5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5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5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5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5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5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5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5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5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5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5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5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5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5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5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5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5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5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5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5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5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5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5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5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5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5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5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5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5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5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5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5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5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5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5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5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5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5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5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5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5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5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5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5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5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5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5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5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5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5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5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5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5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5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5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5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5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5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5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5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5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5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5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5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5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5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5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5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5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5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5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5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5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5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5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5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5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5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5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5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5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5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5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5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5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5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5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5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5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5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5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5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5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5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5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5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5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5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5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5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5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5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5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5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5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5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5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5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5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5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5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5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5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5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5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5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5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5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5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5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5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5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5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5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5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5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5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5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5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5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5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5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5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5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5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5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5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5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5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5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5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5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5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5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5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5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5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5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5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5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5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5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5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5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5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5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5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5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5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5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5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5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5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5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5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5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5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5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5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5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5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5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5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5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5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5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5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5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5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5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5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5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5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5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5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5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5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5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5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5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5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5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5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5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5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5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5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5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5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5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5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5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5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5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5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5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5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5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5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5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5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5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5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5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5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5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5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5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5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5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5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5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5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5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5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5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5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5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5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5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5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5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5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5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5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5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5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5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5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5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5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5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5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5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5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5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5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5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5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5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5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5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5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5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5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5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5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5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5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5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5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5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5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5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5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5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5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5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5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5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5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5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5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5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5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5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5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5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5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5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5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5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5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5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5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5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5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5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5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5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5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5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5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5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5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5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5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5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5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5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5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5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5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5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5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5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5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5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5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5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5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5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5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5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5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5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5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5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5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5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5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5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5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5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5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5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5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5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5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5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5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5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5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5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5" x14ac:dyDescent="0.3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5" x14ac:dyDescent="0.3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5" x14ac:dyDescent="0.3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5" x14ac:dyDescent="0.3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5" x14ac:dyDescent="0.3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5" x14ac:dyDescent="0.3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5" x14ac:dyDescent="0.3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5" x14ac:dyDescent="0.3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5" x14ac:dyDescent="0.3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" customHeight="1" x14ac:dyDescent="0.3"/>
  <cols>
    <col min="3" max="3" width="13.4140625" customWidth="1"/>
  </cols>
  <sheetData>
    <row r="1" spans="1:26" ht="14.5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5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5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40.5" customHeight="1" x14ac:dyDescent="0.35">
      <c r="A4" s="16" t="s">
        <v>14</v>
      </c>
      <c r="B4" s="17" t="s">
        <v>15</v>
      </c>
      <c r="C4" s="17" t="s">
        <v>16</v>
      </c>
      <c r="D4" s="16" t="s">
        <v>17</v>
      </c>
      <c r="E4" s="16" t="s">
        <v>18</v>
      </c>
      <c r="F4" s="18" t="s">
        <v>19</v>
      </c>
      <c r="G4" s="18" t="s">
        <v>20</v>
      </c>
      <c r="H4" s="18" t="s">
        <v>21</v>
      </c>
      <c r="I4" s="18" t="s">
        <v>22</v>
      </c>
      <c r="J4" s="16" t="s">
        <v>23</v>
      </c>
      <c r="K4" s="16" t="s">
        <v>24</v>
      </c>
      <c r="L4" s="15"/>
      <c r="M4" s="15"/>
      <c r="N4" s="24"/>
      <c r="O4" s="24"/>
      <c r="P4" s="24"/>
      <c r="Q4" s="24"/>
      <c r="R4" s="15"/>
      <c r="S4" s="15"/>
      <c r="T4" s="15"/>
      <c r="U4" s="15"/>
      <c r="V4" s="15"/>
      <c r="W4" s="15"/>
      <c r="X4" s="15"/>
      <c r="Y4" s="15"/>
      <c r="Z4" s="15"/>
    </row>
    <row r="5" spans="1:26" ht="22.5" customHeight="1" x14ac:dyDescent="0.35">
      <c r="A5" s="19" t="s">
        <v>25</v>
      </c>
      <c r="B5" s="20">
        <v>503964</v>
      </c>
      <c r="C5" s="20">
        <v>1423</v>
      </c>
      <c r="D5" s="21">
        <f t="shared" ref="D5:D15" si="0">C5+B5</f>
        <v>505387</v>
      </c>
      <c r="E5" s="22">
        <f t="shared" ref="E5:E14" si="1">(B5+C5)/$D$15</f>
        <v>0.84540302372341525</v>
      </c>
      <c r="F5" s="22">
        <f t="shared" ref="F5:F14" si="2">B5/D5</f>
        <v>0.99718433596432043</v>
      </c>
      <c r="G5" s="22">
        <f t="shared" ref="G5:G14" si="3">C5/D5</f>
        <v>2.815664035679588E-3</v>
      </c>
      <c r="H5" s="22">
        <f t="shared" ref="H5:H14" si="4">SUM($B$5:B5)/$B$15</f>
        <v>0.93081895755605626</v>
      </c>
      <c r="I5" s="22">
        <f t="shared" ref="I5:I14" si="5">SUM($C$5:C5)/$C$15</f>
        <v>2.5236760898095272E-2</v>
      </c>
      <c r="J5" s="22">
        <f t="shared" ref="J5:J14" si="6">H5-I5</f>
        <v>0.90558219665796102</v>
      </c>
      <c r="K5" s="23">
        <f t="shared" ref="K5:K14" si="7">C5/B5</f>
        <v>2.823614385154495E-3</v>
      </c>
      <c r="L5" s="15"/>
      <c r="M5" s="15"/>
      <c r="N5" s="24"/>
      <c r="O5" s="24"/>
      <c r="P5" s="24"/>
      <c r="Q5" s="24"/>
      <c r="R5" s="24"/>
      <c r="S5" s="15"/>
      <c r="T5" s="15"/>
      <c r="U5" s="15"/>
      <c r="V5" s="15"/>
      <c r="W5" s="15"/>
      <c r="X5" s="15"/>
      <c r="Y5" s="15"/>
      <c r="Z5" s="15"/>
    </row>
    <row r="6" spans="1:26" ht="22.5" customHeight="1" x14ac:dyDescent="0.35">
      <c r="A6" s="19" t="s">
        <v>26</v>
      </c>
      <c r="B6" s="20">
        <v>13084</v>
      </c>
      <c r="C6" s="20">
        <v>696</v>
      </c>
      <c r="D6" s="21">
        <f t="shared" si="0"/>
        <v>13780</v>
      </c>
      <c r="E6" s="22">
        <f t="shared" si="1"/>
        <v>2.3050956330314516E-2</v>
      </c>
      <c r="F6" s="22">
        <f t="shared" si="2"/>
        <v>0.94949201741654576</v>
      </c>
      <c r="G6" s="22">
        <f t="shared" si="3"/>
        <v>5.0507982583454285E-2</v>
      </c>
      <c r="H6" s="22">
        <f t="shared" si="4"/>
        <v>0.95498503934099221</v>
      </c>
      <c r="I6" s="22">
        <f t="shared" si="5"/>
        <v>3.7580250416770121E-2</v>
      </c>
      <c r="J6" s="22">
        <f t="shared" si="6"/>
        <v>0.91740478892422206</v>
      </c>
      <c r="K6" s="23">
        <f t="shared" si="7"/>
        <v>5.3194741669214306E-2</v>
      </c>
      <c r="L6" s="15"/>
      <c r="M6" s="15"/>
      <c r="N6" s="24"/>
      <c r="O6" s="24"/>
      <c r="P6" s="24"/>
      <c r="Q6" s="24"/>
      <c r="R6" s="24"/>
      <c r="S6" s="15"/>
      <c r="T6" s="15"/>
      <c r="U6" s="15"/>
      <c r="V6" s="15"/>
      <c r="W6" s="15"/>
      <c r="X6" s="15"/>
      <c r="Y6" s="15"/>
      <c r="Z6" s="15"/>
    </row>
    <row r="7" spans="1:26" ht="22.5" customHeight="1" x14ac:dyDescent="0.35">
      <c r="A7" s="19" t="s">
        <v>27</v>
      </c>
      <c r="B7" s="20">
        <v>8978</v>
      </c>
      <c r="C7" s="20">
        <v>773</v>
      </c>
      <c r="D7" s="21">
        <f t="shared" si="0"/>
        <v>9751</v>
      </c>
      <c r="E7" s="22">
        <f t="shared" si="1"/>
        <v>1.6311311696436636E-2</v>
      </c>
      <c r="F7" s="22">
        <f t="shared" si="2"/>
        <v>0.92072607937647422</v>
      </c>
      <c r="G7" s="22">
        <f t="shared" si="3"/>
        <v>7.9273920623525798E-2</v>
      </c>
      <c r="H7" s="22">
        <f t="shared" si="4"/>
        <v>0.97156735990543386</v>
      </c>
      <c r="I7" s="22">
        <f t="shared" si="5"/>
        <v>5.1289327137942042E-2</v>
      </c>
      <c r="J7" s="22">
        <f t="shared" si="6"/>
        <v>0.92027803276749176</v>
      </c>
      <c r="K7" s="23">
        <f t="shared" si="7"/>
        <v>8.6099353976386725E-2</v>
      </c>
      <c r="L7" s="15"/>
      <c r="M7" s="15"/>
      <c r="N7" s="24"/>
      <c r="O7" s="24"/>
      <c r="P7" s="24"/>
      <c r="Q7" s="24"/>
      <c r="R7" s="24"/>
      <c r="S7" s="15"/>
      <c r="T7" s="15"/>
      <c r="U7" s="15"/>
      <c r="V7" s="15"/>
      <c r="W7" s="15"/>
      <c r="X7" s="15"/>
      <c r="Y7" s="15"/>
      <c r="Z7" s="15"/>
    </row>
    <row r="8" spans="1:26" ht="22.5" customHeight="1" x14ac:dyDescent="0.35">
      <c r="A8" s="19" t="s">
        <v>28</v>
      </c>
      <c r="B8" s="20">
        <v>5915</v>
      </c>
      <c r="C8" s="20">
        <v>725</v>
      </c>
      <c r="D8" s="21">
        <f t="shared" si="0"/>
        <v>6640</v>
      </c>
      <c r="E8" s="22">
        <f t="shared" si="1"/>
        <v>1.1107282295594222E-2</v>
      </c>
      <c r="F8" s="22">
        <f t="shared" si="2"/>
        <v>0.89081325301204817</v>
      </c>
      <c r="G8" s="22">
        <f t="shared" si="3"/>
        <v>0.1091867469879518</v>
      </c>
      <c r="H8" s="22">
        <f t="shared" si="4"/>
        <v>0.98249233497100219</v>
      </c>
      <c r="I8" s="22">
        <f t="shared" si="5"/>
        <v>6.4147128719895016E-2</v>
      </c>
      <c r="J8" s="22">
        <f t="shared" si="6"/>
        <v>0.91834520625110716</v>
      </c>
      <c r="K8" s="23">
        <f t="shared" si="7"/>
        <v>0.12256973795435334</v>
      </c>
      <c r="L8" s="15"/>
      <c r="M8" s="15"/>
      <c r="N8" s="24"/>
      <c r="O8" s="24"/>
      <c r="P8" s="24"/>
      <c r="Q8" s="24"/>
      <c r="R8" s="24"/>
      <c r="S8" s="15"/>
      <c r="T8" s="15"/>
      <c r="U8" s="15"/>
      <c r="V8" s="15"/>
      <c r="W8" s="15"/>
      <c r="X8" s="15"/>
      <c r="Y8" s="15"/>
      <c r="Z8" s="15"/>
    </row>
    <row r="9" spans="1:26" ht="22.5" customHeight="1" x14ac:dyDescent="0.35">
      <c r="A9" s="19" t="s">
        <v>29</v>
      </c>
      <c r="B9" s="20">
        <v>3573</v>
      </c>
      <c r="C9" s="20">
        <v>728</v>
      </c>
      <c r="D9" s="21">
        <f t="shared" si="0"/>
        <v>4301</v>
      </c>
      <c r="E9" s="22">
        <f t="shared" si="1"/>
        <v>7.1946417399624627E-3</v>
      </c>
      <c r="F9" s="22">
        <f t="shared" si="2"/>
        <v>0.83073703789816322</v>
      </c>
      <c r="G9" s="22">
        <f t="shared" si="3"/>
        <v>0.16926296210183678</v>
      </c>
      <c r="H9" s="22">
        <f t="shared" si="4"/>
        <v>0.98909164788888482</v>
      </c>
      <c r="I9" s="22">
        <f t="shared" si="5"/>
        <v>7.7058134998049158E-2</v>
      </c>
      <c r="J9" s="22">
        <f t="shared" si="6"/>
        <v>0.91203351289083567</v>
      </c>
      <c r="K9" s="23">
        <f t="shared" si="7"/>
        <v>0.20375034984606774</v>
      </c>
      <c r="L9" s="15"/>
      <c r="M9" s="15"/>
      <c r="N9" s="24"/>
      <c r="O9" s="24"/>
      <c r="P9" s="24"/>
      <c r="Q9" s="24"/>
      <c r="R9" s="24"/>
      <c r="S9" s="15"/>
      <c r="T9" s="15"/>
      <c r="U9" s="15"/>
      <c r="V9" s="15"/>
      <c r="W9" s="15"/>
      <c r="X9" s="15"/>
      <c r="Y9" s="15"/>
      <c r="Z9" s="15"/>
    </row>
    <row r="10" spans="1:26" ht="22.5" customHeight="1" x14ac:dyDescent="0.35">
      <c r="A10" s="19" t="s">
        <v>30</v>
      </c>
      <c r="B10" s="20">
        <v>2764</v>
      </c>
      <c r="C10" s="20">
        <v>1232</v>
      </c>
      <c r="D10" s="21">
        <f t="shared" si="0"/>
        <v>3996</v>
      </c>
      <c r="E10" s="22">
        <f t="shared" si="1"/>
        <v>6.6844427790955594E-3</v>
      </c>
      <c r="F10" s="22">
        <f t="shared" si="2"/>
        <v>0.69169169169169165</v>
      </c>
      <c r="G10" s="22">
        <f t="shared" si="3"/>
        <v>0.3083083083083083</v>
      </c>
      <c r="H10" s="22">
        <f t="shared" si="4"/>
        <v>0.99419674190092722</v>
      </c>
      <c r="I10" s="22">
        <f t="shared" si="5"/>
        <v>9.8907530238002347E-2</v>
      </c>
      <c r="J10" s="22">
        <f t="shared" si="6"/>
        <v>0.89528921166292486</v>
      </c>
      <c r="K10" s="23">
        <f t="shared" si="7"/>
        <v>0.44573082489146165</v>
      </c>
      <c r="L10" s="15"/>
      <c r="M10" s="15"/>
      <c r="N10" s="24"/>
      <c r="O10" s="24"/>
      <c r="P10" s="24"/>
      <c r="Q10" s="24"/>
      <c r="R10" s="24"/>
      <c r="S10" s="15"/>
      <c r="T10" s="15"/>
      <c r="U10" s="15"/>
      <c r="V10" s="15"/>
      <c r="W10" s="15"/>
      <c r="X10" s="15"/>
      <c r="Y10" s="15"/>
      <c r="Z10" s="15"/>
    </row>
    <row r="11" spans="1:26" ht="22.5" customHeight="1" x14ac:dyDescent="0.35">
      <c r="A11" s="19" t="s">
        <v>31</v>
      </c>
      <c r="B11" s="20">
        <v>1528</v>
      </c>
      <c r="C11" s="20">
        <v>6326</v>
      </c>
      <c r="D11" s="21">
        <f t="shared" si="0"/>
        <v>7854</v>
      </c>
      <c r="E11" s="22">
        <f t="shared" si="1"/>
        <v>1.3138041438192324E-2</v>
      </c>
      <c r="F11" s="22">
        <f t="shared" si="2"/>
        <v>0.19455054749172396</v>
      </c>
      <c r="G11" s="22">
        <f t="shared" si="3"/>
        <v>0.80544945250827604</v>
      </c>
      <c r="H11" s="22">
        <f t="shared" si="4"/>
        <v>0.99701895016807651</v>
      </c>
      <c r="I11" s="22">
        <f t="shared" si="5"/>
        <v>0.21109849962756713</v>
      </c>
      <c r="J11" s="22">
        <f t="shared" si="6"/>
        <v>0.78592045054050941</v>
      </c>
      <c r="K11" s="23">
        <f t="shared" si="7"/>
        <v>4.1400523560209423</v>
      </c>
      <c r="L11" s="15"/>
      <c r="M11" s="15"/>
      <c r="N11" s="24"/>
      <c r="O11" s="24"/>
      <c r="P11" s="24"/>
      <c r="Q11" s="24"/>
      <c r="R11" s="24"/>
      <c r="S11" s="15"/>
      <c r="T11" s="15"/>
      <c r="U11" s="15"/>
      <c r="V11" s="15"/>
      <c r="W11" s="15"/>
      <c r="X11" s="15"/>
      <c r="Y11" s="15"/>
      <c r="Z11" s="15"/>
    </row>
    <row r="12" spans="1:26" ht="22.5" customHeight="1" x14ac:dyDescent="0.35">
      <c r="A12" s="19" t="s">
        <v>32</v>
      </c>
      <c r="B12" s="20">
        <v>828</v>
      </c>
      <c r="C12" s="20">
        <v>4674</v>
      </c>
      <c r="D12" s="21">
        <f t="shared" si="0"/>
        <v>5502</v>
      </c>
      <c r="E12" s="22">
        <f t="shared" si="1"/>
        <v>9.2036546973432859E-3</v>
      </c>
      <c r="F12" s="22">
        <f t="shared" si="2"/>
        <v>0.1504907306434024</v>
      </c>
      <c r="G12" s="22">
        <f t="shared" si="3"/>
        <v>0.84950926935659765</v>
      </c>
      <c r="H12" s="22">
        <f t="shared" si="4"/>
        <v>0.99854826197776214</v>
      </c>
      <c r="I12" s="22">
        <f t="shared" si="5"/>
        <v>0.29399141630901288</v>
      </c>
      <c r="J12" s="22">
        <f t="shared" si="6"/>
        <v>0.70455684566874921</v>
      </c>
      <c r="K12" s="23">
        <f t="shared" si="7"/>
        <v>5.6449275362318838</v>
      </c>
      <c r="L12" s="15"/>
      <c r="M12" s="15"/>
      <c r="N12" s="24"/>
      <c r="O12" s="24"/>
      <c r="P12" s="24"/>
      <c r="Q12" s="24"/>
      <c r="R12" s="24"/>
      <c r="S12" s="15"/>
      <c r="T12" s="15"/>
      <c r="U12" s="15"/>
      <c r="V12" s="15"/>
      <c r="W12" s="15"/>
      <c r="X12" s="15"/>
      <c r="Y12" s="15"/>
      <c r="Z12" s="15"/>
    </row>
    <row r="13" spans="1:26" ht="22.5" customHeight="1" x14ac:dyDescent="0.35">
      <c r="A13" s="19" t="s">
        <v>33</v>
      </c>
      <c r="B13" s="20">
        <v>436</v>
      </c>
      <c r="C13" s="20">
        <v>5598</v>
      </c>
      <c r="D13" s="21">
        <f t="shared" si="0"/>
        <v>6034</v>
      </c>
      <c r="E13" s="22">
        <f t="shared" si="1"/>
        <v>1.0093575507773424E-2</v>
      </c>
      <c r="F13" s="22">
        <f t="shared" si="2"/>
        <v>7.2257209148160431E-2</v>
      </c>
      <c r="G13" s="22">
        <f t="shared" si="3"/>
        <v>0.92774279085183953</v>
      </c>
      <c r="H13" s="22">
        <f t="shared" si="4"/>
        <v>0.99935355177126817</v>
      </c>
      <c r="I13" s="22">
        <f t="shared" si="5"/>
        <v>0.39327137942042351</v>
      </c>
      <c r="J13" s="22">
        <f t="shared" si="6"/>
        <v>0.60608217235084472</v>
      </c>
      <c r="K13" s="23">
        <f t="shared" si="7"/>
        <v>12.839449541284404</v>
      </c>
      <c r="L13" s="15"/>
      <c r="M13" s="15"/>
      <c r="N13" s="24"/>
      <c r="O13" s="24"/>
      <c r="P13" s="24"/>
      <c r="Q13" s="24"/>
      <c r="R13" s="24"/>
      <c r="S13" s="15"/>
      <c r="T13" s="15"/>
      <c r="U13" s="15"/>
      <c r="V13" s="15"/>
      <c r="W13" s="15"/>
      <c r="X13" s="15"/>
      <c r="Y13" s="15"/>
      <c r="Z13" s="15"/>
    </row>
    <row r="14" spans="1:26" ht="22.5" customHeight="1" x14ac:dyDescent="0.35">
      <c r="A14" s="19" t="s">
        <v>34</v>
      </c>
      <c r="B14" s="20">
        <v>350</v>
      </c>
      <c r="C14" s="20">
        <v>34211</v>
      </c>
      <c r="D14" s="21">
        <f t="shared" si="0"/>
        <v>34561</v>
      </c>
      <c r="E14" s="22">
        <f t="shared" si="1"/>
        <v>5.7813069791872278E-2</v>
      </c>
      <c r="F14" s="22">
        <f t="shared" si="2"/>
        <v>1.0127021787564017E-2</v>
      </c>
      <c r="G14" s="22">
        <f t="shared" si="3"/>
        <v>0.98987297821243603</v>
      </c>
      <c r="H14" s="22">
        <f t="shared" si="4"/>
        <v>1</v>
      </c>
      <c r="I14" s="22">
        <f t="shared" si="5"/>
        <v>1</v>
      </c>
      <c r="J14" s="22">
        <f t="shared" si="6"/>
        <v>0</v>
      </c>
      <c r="K14" s="23">
        <f t="shared" si="7"/>
        <v>97.745714285714286</v>
      </c>
      <c r="L14" s="15"/>
      <c r="M14" s="15"/>
      <c r="N14" s="24"/>
      <c r="O14" s="24"/>
      <c r="P14" s="24"/>
      <c r="Q14" s="24"/>
      <c r="R14" s="24"/>
      <c r="S14" s="15"/>
      <c r="T14" s="15"/>
      <c r="U14" s="15"/>
      <c r="V14" s="15"/>
      <c r="W14" s="15"/>
      <c r="X14" s="15"/>
      <c r="Y14" s="15"/>
      <c r="Z14" s="15"/>
    </row>
    <row r="15" spans="1:26" ht="22.5" customHeight="1" x14ac:dyDescent="0.35">
      <c r="A15" s="19" t="s">
        <v>17</v>
      </c>
      <c r="B15" s="21">
        <f t="shared" ref="B15:C15" si="8">SUM(B5:B14)</f>
        <v>541420</v>
      </c>
      <c r="C15" s="21">
        <f t="shared" si="8"/>
        <v>56386</v>
      </c>
      <c r="D15" s="21">
        <f t="shared" si="0"/>
        <v>597806</v>
      </c>
      <c r="E15" s="22">
        <f>SUM(E5:E14)</f>
        <v>0.99999999999999989</v>
      </c>
      <c r="F15" s="25"/>
      <c r="G15" s="22"/>
      <c r="H15" s="22"/>
      <c r="I15" s="25"/>
      <c r="J15" s="22"/>
      <c r="K15" s="19"/>
      <c r="L15" s="15"/>
      <c r="M15" s="15"/>
      <c r="N15" s="24"/>
      <c r="O15" s="24"/>
      <c r="P15" s="24"/>
      <c r="Q15" s="24"/>
      <c r="R15" s="24"/>
      <c r="S15" s="15"/>
      <c r="T15" s="15"/>
      <c r="U15" s="15"/>
      <c r="V15" s="15"/>
      <c r="W15" s="15"/>
      <c r="X15" s="15"/>
      <c r="Y15" s="15"/>
      <c r="Z15" s="15"/>
    </row>
    <row r="16" spans="1:26" ht="14.5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4"/>
      <c r="O16" s="24"/>
      <c r="P16" s="24"/>
      <c r="Q16" s="24"/>
      <c r="R16" s="24"/>
      <c r="S16" s="15"/>
      <c r="T16" s="15"/>
      <c r="U16" s="15"/>
      <c r="V16" s="15"/>
      <c r="W16" s="15"/>
      <c r="X16" s="15"/>
      <c r="Y16" s="15"/>
      <c r="Z16" s="15"/>
    </row>
    <row r="17" spans="1:26" ht="14.5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24"/>
      <c r="P17" s="24"/>
      <c r="Q17" s="24"/>
      <c r="R17" s="24"/>
      <c r="S17" s="15"/>
      <c r="T17" s="15"/>
      <c r="U17" s="15"/>
      <c r="V17" s="15"/>
      <c r="W17" s="15"/>
      <c r="X17" s="15"/>
      <c r="Y17" s="15"/>
      <c r="Z17" s="15"/>
    </row>
    <row r="18" spans="1:26" ht="14.5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5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5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5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5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5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5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5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5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5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5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5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5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5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5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5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5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5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5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5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5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5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5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5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5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5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5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5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5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5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5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5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5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5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5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5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5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5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5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5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5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5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5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5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5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5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5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5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5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5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5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5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5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5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5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5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5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5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5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5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5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5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5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5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5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5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5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5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5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5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5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5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5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5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5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5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5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5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5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5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5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5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5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5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5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5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5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5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5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5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5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5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5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5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5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5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5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5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5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5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5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5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5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5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5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5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5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5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5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5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5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5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5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5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5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5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5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5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5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5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5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5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5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5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5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5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5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5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5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5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5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5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5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5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5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5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5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5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5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5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5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5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5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5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5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5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5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5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5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5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5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5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5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5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5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5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5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5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5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5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5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5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5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5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5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5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5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5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5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5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5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5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5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5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5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5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5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5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5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5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5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5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5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5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5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5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5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5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5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5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5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5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5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5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5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5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5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5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5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5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5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5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5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5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5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5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5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5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5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5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5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5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5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5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5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5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5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5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5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5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5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5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5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5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5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5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5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5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5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5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5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5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5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5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5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5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5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5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5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5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5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5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5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5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5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5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5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5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5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5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5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5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5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5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5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5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5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5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5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5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5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5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5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5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5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5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5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5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5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5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5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5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5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5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5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5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5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5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5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5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5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5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5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5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5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5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5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5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5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5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5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5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5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5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5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5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5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5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5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5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5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5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5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5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5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5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5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5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5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5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5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5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5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5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5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5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5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5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5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5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5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5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5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5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5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5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5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5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5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5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5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5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5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5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5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5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5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5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5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5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5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5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5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5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5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5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5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5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5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5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5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5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5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5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5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5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5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5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5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5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5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5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5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5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5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5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5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5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5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5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5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5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5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5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5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5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5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5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5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5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5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5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5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5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5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5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5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5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5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5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5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5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5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5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5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5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5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5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5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5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5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5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5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5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5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5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5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5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5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5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5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5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5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5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5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5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5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5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5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5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5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5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5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5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5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5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5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5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5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5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5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5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5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5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5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5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5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5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5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5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5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5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5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5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5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5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5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5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5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5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5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5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5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5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5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5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5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5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5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5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5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5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5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5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5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5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5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5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5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5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5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5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5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5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5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5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5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5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5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5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5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5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5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5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5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5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5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5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5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5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5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5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5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5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5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5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5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5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5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5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5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5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5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5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5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5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5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5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5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5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5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5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5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5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5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5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5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5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5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5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5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5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5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5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5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5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5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5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5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5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5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5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5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5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5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5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5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5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5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5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5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5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5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5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5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5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5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5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5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5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5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5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5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5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5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5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5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5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5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5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5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5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5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5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5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5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5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5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5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5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5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5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5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5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5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5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5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5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5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5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5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5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5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5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5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5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5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5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5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5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5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5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5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5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5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5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5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5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5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5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5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5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5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5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5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5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5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5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5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5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5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5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5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5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5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5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5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5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5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5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5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5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5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5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5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5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5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5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5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5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5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5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5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5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5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5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5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5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5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5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5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5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5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5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5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5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5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5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5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5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5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5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5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5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5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5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5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5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5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5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5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5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5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5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5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5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5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5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5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5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5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5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5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5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5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5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5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5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5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5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5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5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5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5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5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5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5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5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5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5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5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5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5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5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5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5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5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5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5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5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5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5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5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5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5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5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5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5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5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5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5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5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5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5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5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5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5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5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5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5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5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5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5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5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5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5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5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5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5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5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5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5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5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5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5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5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5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5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5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5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5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5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5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5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5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5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5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5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5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5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5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5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5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5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5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5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5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5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5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5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5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5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5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5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5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5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5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5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5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5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5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5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5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5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5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5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5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5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5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5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5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5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5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5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5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5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5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5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5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5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5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5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5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5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5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5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5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5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5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5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5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5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5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5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5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5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5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5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5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5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5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5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5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5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5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5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5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5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5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5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5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5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5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5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5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5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5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5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5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5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5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5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5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5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5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5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5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5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5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5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5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5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5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5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5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5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5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5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5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5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5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5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5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5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5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5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5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5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5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5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5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5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5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5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5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5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5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5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5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5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5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5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5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5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5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5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5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5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5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5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5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5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5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5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5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5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5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5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5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5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5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5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5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5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5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5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5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5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5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5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5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5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5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5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5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5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5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5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5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5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5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5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5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5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5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5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5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5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5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5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5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5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5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5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5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5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5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5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5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5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5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5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5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5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5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5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5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5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5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5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5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5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5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5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5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5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5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5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5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5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5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5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5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5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5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5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5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5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5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5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5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5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5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5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5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5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5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5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5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5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5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5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5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5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5" x14ac:dyDescent="0.3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5" x14ac:dyDescent="0.3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5" x14ac:dyDescent="0.3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5" x14ac:dyDescent="0.3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5" x14ac:dyDescent="0.3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5" x14ac:dyDescent="0.3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5" x14ac:dyDescent="0.3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5" x14ac:dyDescent="0.3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5" x14ac:dyDescent="0.3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" customHeight="1" x14ac:dyDescent="0.3"/>
  <cols>
    <col min="3" max="3" width="13.4140625" customWidth="1"/>
  </cols>
  <sheetData>
    <row r="1" spans="1:26" ht="14.5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5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5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</row>
    <row r="4" spans="1:26" ht="40.5" customHeight="1" x14ac:dyDescent="0.35">
      <c r="A4" s="16" t="s">
        <v>14</v>
      </c>
      <c r="B4" s="17" t="s">
        <v>15</v>
      </c>
      <c r="C4" s="17" t="s">
        <v>16</v>
      </c>
      <c r="D4" s="16" t="s">
        <v>17</v>
      </c>
      <c r="E4" s="16" t="s">
        <v>18</v>
      </c>
      <c r="F4" s="18" t="s">
        <v>19</v>
      </c>
      <c r="G4" s="18" t="s">
        <v>20</v>
      </c>
      <c r="H4" s="18" t="s">
        <v>21</v>
      </c>
      <c r="I4" s="18" t="s">
        <v>22</v>
      </c>
      <c r="J4" s="16" t="s">
        <v>23</v>
      </c>
      <c r="K4" s="16" t="s">
        <v>24</v>
      </c>
      <c r="L4" s="15"/>
      <c r="M4" s="15"/>
      <c r="N4" s="24"/>
      <c r="O4" s="24"/>
      <c r="P4" s="24"/>
      <c r="Q4" s="24"/>
      <c r="R4" s="15"/>
      <c r="S4" s="15"/>
      <c r="T4" s="15"/>
      <c r="U4" s="15"/>
      <c r="V4" s="15"/>
      <c r="W4" s="15"/>
      <c r="X4" s="15"/>
      <c r="Y4" s="15"/>
      <c r="Z4" s="15"/>
    </row>
    <row r="5" spans="1:26" ht="22.5" customHeight="1" x14ac:dyDescent="0.35">
      <c r="A5" s="19" t="s">
        <v>25</v>
      </c>
      <c r="B5" s="20">
        <v>0</v>
      </c>
      <c r="C5" s="20">
        <v>0</v>
      </c>
      <c r="D5" s="21">
        <f t="shared" ref="D5:D15" si="0">C5+B5</f>
        <v>0</v>
      </c>
      <c r="E5" s="22">
        <f t="shared" ref="E5:E14" si="1">(B5+C5)/$D$15</f>
        <v>0</v>
      </c>
      <c r="F5" s="22" t="e">
        <f t="shared" ref="F5:F14" si="2">B5/D5</f>
        <v>#DIV/0!</v>
      </c>
      <c r="G5" s="22" t="e">
        <f t="shared" ref="G5:G14" si="3">C5/D5</f>
        <v>#DIV/0!</v>
      </c>
      <c r="H5" s="22">
        <f t="shared" ref="H5:H14" si="4">SUM($B$5:B5)/$B$15</f>
        <v>0</v>
      </c>
      <c r="I5" s="22">
        <f t="shared" ref="I5:I14" si="5">SUM($C$5:C5)/$C$15</f>
        <v>0</v>
      </c>
      <c r="J5" s="22">
        <f t="shared" ref="J5:J14" si="6">H5-I5</f>
        <v>0</v>
      </c>
      <c r="K5" s="23" t="e">
        <f t="shared" ref="K5:K14" si="7">C5/B5</f>
        <v>#DIV/0!</v>
      </c>
      <c r="L5" s="15"/>
      <c r="M5" s="15"/>
      <c r="N5" s="24"/>
      <c r="O5" s="24"/>
      <c r="P5" s="24"/>
      <c r="Q5" s="24"/>
      <c r="R5" s="24"/>
      <c r="S5" s="15"/>
      <c r="T5" s="15"/>
      <c r="U5" s="15"/>
      <c r="V5" s="15"/>
      <c r="W5" s="15"/>
      <c r="X5" s="15"/>
      <c r="Y5" s="15"/>
      <c r="Z5" s="15"/>
    </row>
    <row r="6" spans="1:26" ht="22.5" customHeight="1" x14ac:dyDescent="0.35">
      <c r="A6" s="19" t="s">
        <v>26</v>
      </c>
      <c r="B6" s="20">
        <v>0</v>
      </c>
      <c r="C6" s="20">
        <v>0</v>
      </c>
      <c r="D6" s="21">
        <f t="shared" si="0"/>
        <v>0</v>
      </c>
      <c r="E6" s="22">
        <f t="shared" si="1"/>
        <v>0</v>
      </c>
      <c r="F6" s="22" t="e">
        <f t="shared" si="2"/>
        <v>#DIV/0!</v>
      </c>
      <c r="G6" s="22" t="e">
        <f t="shared" si="3"/>
        <v>#DIV/0!</v>
      </c>
      <c r="H6" s="22">
        <f t="shared" si="4"/>
        <v>0</v>
      </c>
      <c r="I6" s="22">
        <f t="shared" si="5"/>
        <v>0</v>
      </c>
      <c r="J6" s="22">
        <f t="shared" si="6"/>
        <v>0</v>
      </c>
      <c r="K6" s="23" t="e">
        <f t="shared" si="7"/>
        <v>#DIV/0!</v>
      </c>
      <c r="L6" s="15"/>
      <c r="M6" s="15"/>
      <c r="N6" s="24"/>
      <c r="O6" s="24"/>
      <c r="P6" s="24"/>
      <c r="Q6" s="24"/>
      <c r="R6" s="24"/>
      <c r="S6" s="15"/>
      <c r="T6" s="15"/>
      <c r="U6" s="15"/>
      <c r="V6" s="15"/>
      <c r="W6" s="15"/>
      <c r="X6" s="15"/>
      <c r="Y6" s="15"/>
      <c r="Z6" s="15"/>
    </row>
    <row r="7" spans="1:26" ht="22.5" customHeight="1" x14ac:dyDescent="0.35">
      <c r="A7" s="19" t="s">
        <v>27</v>
      </c>
      <c r="B7" s="20">
        <v>0</v>
      </c>
      <c r="C7" s="20">
        <v>0</v>
      </c>
      <c r="D7" s="21">
        <f t="shared" si="0"/>
        <v>0</v>
      </c>
      <c r="E7" s="22">
        <f t="shared" si="1"/>
        <v>0</v>
      </c>
      <c r="F7" s="22" t="e">
        <f t="shared" si="2"/>
        <v>#DIV/0!</v>
      </c>
      <c r="G7" s="22" t="e">
        <f t="shared" si="3"/>
        <v>#DIV/0!</v>
      </c>
      <c r="H7" s="22">
        <f t="shared" si="4"/>
        <v>0</v>
      </c>
      <c r="I7" s="22">
        <f t="shared" si="5"/>
        <v>0</v>
      </c>
      <c r="J7" s="22">
        <f t="shared" si="6"/>
        <v>0</v>
      </c>
      <c r="K7" s="23" t="e">
        <f t="shared" si="7"/>
        <v>#DIV/0!</v>
      </c>
      <c r="L7" s="15"/>
      <c r="M7" s="15"/>
      <c r="N7" s="24"/>
      <c r="O7" s="24"/>
      <c r="P7" s="24"/>
      <c r="Q7" s="24"/>
      <c r="R7" s="24"/>
      <c r="S7" s="15"/>
      <c r="T7" s="15"/>
      <c r="U7" s="15"/>
      <c r="V7" s="15"/>
      <c r="W7" s="15"/>
      <c r="X7" s="15"/>
      <c r="Y7" s="15"/>
      <c r="Z7" s="15"/>
    </row>
    <row r="8" spans="1:26" ht="22.5" customHeight="1" x14ac:dyDescent="0.35">
      <c r="A8" s="19" t="s">
        <v>28</v>
      </c>
      <c r="B8" s="20">
        <v>0</v>
      </c>
      <c r="C8" s="20">
        <v>0</v>
      </c>
      <c r="D8" s="21">
        <f t="shared" si="0"/>
        <v>0</v>
      </c>
      <c r="E8" s="22">
        <f t="shared" si="1"/>
        <v>0</v>
      </c>
      <c r="F8" s="22" t="e">
        <f t="shared" si="2"/>
        <v>#DIV/0!</v>
      </c>
      <c r="G8" s="22" t="e">
        <f t="shared" si="3"/>
        <v>#DIV/0!</v>
      </c>
      <c r="H8" s="22">
        <f t="shared" si="4"/>
        <v>0</v>
      </c>
      <c r="I8" s="22">
        <f t="shared" si="5"/>
        <v>0</v>
      </c>
      <c r="J8" s="22">
        <f t="shared" si="6"/>
        <v>0</v>
      </c>
      <c r="K8" s="23" t="e">
        <f t="shared" si="7"/>
        <v>#DIV/0!</v>
      </c>
      <c r="L8" s="15"/>
      <c r="M8" s="15"/>
      <c r="N8" s="24"/>
      <c r="O8" s="24"/>
      <c r="P8" s="24"/>
      <c r="Q8" s="24"/>
      <c r="R8" s="24"/>
      <c r="S8" s="15"/>
      <c r="T8" s="15"/>
      <c r="U8" s="15"/>
      <c r="V8" s="15"/>
      <c r="W8" s="15"/>
      <c r="X8" s="15"/>
      <c r="Y8" s="15"/>
      <c r="Z8" s="15"/>
    </row>
    <row r="9" spans="1:26" ht="22.5" customHeight="1" x14ac:dyDescent="0.35">
      <c r="A9" s="19" t="s">
        <v>29</v>
      </c>
      <c r="B9" s="20">
        <v>531574</v>
      </c>
      <c r="C9" s="20">
        <v>13419</v>
      </c>
      <c r="D9" s="21">
        <f t="shared" si="0"/>
        <v>544993</v>
      </c>
      <c r="E9" s="22">
        <f t="shared" si="1"/>
        <v>0.91165528616306968</v>
      </c>
      <c r="F9" s="22">
        <f t="shared" si="2"/>
        <v>0.97537766540120696</v>
      </c>
      <c r="G9" s="22">
        <f t="shared" si="3"/>
        <v>2.4622334598793011E-2</v>
      </c>
      <c r="H9" s="22">
        <f t="shared" si="4"/>
        <v>0.98181448782830338</v>
      </c>
      <c r="I9" s="22">
        <f t="shared" si="5"/>
        <v>0.23798460610789912</v>
      </c>
      <c r="J9" s="22">
        <f t="shared" si="6"/>
        <v>0.74382988172040432</v>
      </c>
      <c r="K9" s="23">
        <f t="shared" si="7"/>
        <v>2.5243898309548624E-2</v>
      </c>
      <c r="L9" s="15"/>
      <c r="M9" s="15"/>
      <c r="N9" s="24"/>
      <c r="O9" s="24"/>
      <c r="P9" s="24"/>
      <c r="Q9" s="24"/>
      <c r="R9" s="24"/>
      <c r="S9" s="15"/>
      <c r="T9" s="15"/>
      <c r="U9" s="15"/>
      <c r="V9" s="15"/>
      <c r="W9" s="15"/>
      <c r="X9" s="15"/>
      <c r="Y9" s="15"/>
      <c r="Z9" s="15"/>
    </row>
    <row r="10" spans="1:26" ht="22.5" customHeight="1" x14ac:dyDescent="0.35">
      <c r="A10" s="19" t="s">
        <v>30</v>
      </c>
      <c r="B10" s="20">
        <v>9846</v>
      </c>
      <c r="C10" s="20">
        <v>42967</v>
      </c>
      <c r="D10" s="21">
        <f t="shared" si="0"/>
        <v>52813</v>
      </c>
      <c r="E10" s="22">
        <f t="shared" si="1"/>
        <v>8.8344713836930377E-2</v>
      </c>
      <c r="F10" s="22">
        <f t="shared" si="2"/>
        <v>0.18643137106394259</v>
      </c>
      <c r="G10" s="22">
        <f t="shared" si="3"/>
        <v>0.81356862893605741</v>
      </c>
      <c r="H10" s="22">
        <f t="shared" si="4"/>
        <v>1</v>
      </c>
      <c r="I10" s="22">
        <f t="shared" si="5"/>
        <v>1</v>
      </c>
      <c r="J10" s="22">
        <f t="shared" si="6"/>
        <v>0</v>
      </c>
      <c r="K10" s="23">
        <f t="shared" si="7"/>
        <v>4.3639041235019294</v>
      </c>
      <c r="L10" s="15"/>
      <c r="M10" s="15"/>
      <c r="N10" s="24"/>
      <c r="O10" s="24"/>
      <c r="P10" s="24"/>
      <c r="Q10" s="24"/>
      <c r="R10" s="24"/>
      <c r="S10" s="15"/>
      <c r="T10" s="15"/>
      <c r="U10" s="15"/>
      <c r="V10" s="15"/>
      <c r="W10" s="15"/>
      <c r="X10" s="15"/>
      <c r="Y10" s="15"/>
      <c r="Z10" s="15"/>
    </row>
    <row r="11" spans="1:26" ht="22.5" customHeight="1" x14ac:dyDescent="0.35">
      <c r="A11" s="19" t="s">
        <v>31</v>
      </c>
      <c r="B11" s="20">
        <v>0</v>
      </c>
      <c r="C11" s="20">
        <v>0</v>
      </c>
      <c r="D11" s="21">
        <f t="shared" si="0"/>
        <v>0</v>
      </c>
      <c r="E11" s="22">
        <f t="shared" si="1"/>
        <v>0</v>
      </c>
      <c r="F11" s="22" t="e">
        <f t="shared" si="2"/>
        <v>#DIV/0!</v>
      </c>
      <c r="G11" s="22" t="e">
        <f t="shared" si="3"/>
        <v>#DIV/0!</v>
      </c>
      <c r="H11" s="22">
        <f t="shared" si="4"/>
        <v>1</v>
      </c>
      <c r="I11" s="22">
        <f t="shared" si="5"/>
        <v>1</v>
      </c>
      <c r="J11" s="22">
        <f t="shared" si="6"/>
        <v>0</v>
      </c>
      <c r="K11" s="23" t="e">
        <f t="shared" si="7"/>
        <v>#DIV/0!</v>
      </c>
      <c r="L11" s="15"/>
      <c r="M11" s="15"/>
      <c r="N11" s="24"/>
      <c r="O11" s="24"/>
      <c r="P11" s="24"/>
      <c r="Q11" s="24"/>
      <c r="R11" s="24"/>
      <c r="S11" s="15"/>
      <c r="T11" s="15"/>
      <c r="U11" s="15"/>
      <c r="V11" s="15"/>
      <c r="W11" s="15"/>
      <c r="X11" s="15"/>
      <c r="Y11" s="15"/>
      <c r="Z11" s="15"/>
    </row>
    <row r="12" spans="1:26" ht="22.5" customHeight="1" x14ac:dyDescent="0.35">
      <c r="A12" s="19" t="s">
        <v>32</v>
      </c>
      <c r="B12" s="20">
        <v>0</v>
      </c>
      <c r="C12" s="20">
        <v>0</v>
      </c>
      <c r="D12" s="21">
        <f t="shared" si="0"/>
        <v>0</v>
      </c>
      <c r="E12" s="22">
        <f t="shared" si="1"/>
        <v>0</v>
      </c>
      <c r="F12" s="22" t="e">
        <f t="shared" si="2"/>
        <v>#DIV/0!</v>
      </c>
      <c r="G12" s="22" t="e">
        <f t="shared" si="3"/>
        <v>#DIV/0!</v>
      </c>
      <c r="H12" s="22">
        <f t="shared" si="4"/>
        <v>1</v>
      </c>
      <c r="I12" s="22">
        <f t="shared" si="5"/>
        <v>1</v>
      </c>
      <c r="J12" s="22">
        <f t="shared" si="6"/>
        <v>0</v>
      </c>
      <c r="K12" s="23" t="e">
        <f t="shared" si="7"/>
        <v>#DIV/0!</v>
      </c>
      <c r="L12" s="15"/>
      <c r="M12" s="24"/>
      <c r="N12" s="24"/>
      <c r="O12" s="24"/>
      <c r="P12" s="24"/>
      <c r="Q12" s="24"/>
      <c r="R12" s="24"/>
      <c r="S12" s="15"/>
      <c r="T12" s="15"/>
      <c r="U12" s="15"/>
      <c r="V12" s="15"/>
      <c r="W12" s="15"/>
      <c r="X12" s="15"/>
      <c r="Y12" s="15"/>
      <c r="Z12" s="15"/>
    </row>
    <row r="13" spans="1:26" ht="22.5" customHeight="1" x14ac:dyDescent="0.35">
      <c r="A13" s="19" t="s">
        <v>33</v>
      </c>
      <c r="B13" s="20">
        <v>0</v>
      </c>
      <c r="C13" s="20">
        <v>0</v>
      </c>
      <c r="D13" s="21">
        <f t="shared" si="0"/>
        <v>0</v>
      </c>
      <c r="E13" s="22">
        <f t="shared" si="1"/>
        <v>0</v>
      </c>
      <c r="F13" s="22" t="e">
        <f t="shared" si="2"/>
        <v>#DIV/0!</v>
      </c>
      <c r="G13" s="22" t="e">
        <f t="shared" si="3"/>
        <v>#DIV/0!</v>
      </c>
      <c r="H13" s="22">
        <f t="shared" si="4"/>
        <v>1</v>
      </c>
      <c r="I13" s="22">
        <f t="shared" si="5"/>
        <v>1</v>
      </c>
      <c r="J13" s="22">
        <f t="shared" si="6"/>
        <v>0</v>
      </c>
      <c r="K13" s="23" t="e">
        <f t="shared" si="7"/>
        <v>#DIV/0!</v>
      </c>
      <c r="L13" s="15"/>
      <c r="M13" s="24"/>
      <c r="N13" s="24"/>
      <c r="O13" s="24"/>
      <c r="P13" s="24"/>
      <c r="Q13" s="24"/>
      <c r="R13" s="24"/>
      <c r="S13" s="15"/>
      <c r="T13" s="15"/>
      <c r="U13" s="15"/>
      <c r="V13" s="15"/>
      <c r="W13" s="15"/>
      <c r="X13" s="15"/>
      <c r="Y13" s="15"/>
      <c r="Z13" s="15"/>
    </row>
    <row r="14" spans="1:26" ht="22.5" customHeight="1" x14ac:dyDescent="0.35">
      <c r="A14" s="19" t="s">
        <v>34</v>
      </c>
      <c r="B14" s="20">
        <v>0</v>
      </c>
      <c r="C14" s="20">
        <v>0</v>
      </c>
      <c r="D14" s="21">
        <f t="shared" si="0"/>
        <v>0</v>
      </c>
      <c r="E14" s="22">
        <f t="shared" si="1"/>
        <v>0</v>
      </c>
      <c r="F14" s="22" t="e">
        <f t="shared" si="2"/>
        <v>#DIV/0!</v>
      </c>
      <c r="G14" s="22" t="e">
        <f t="shared" si="3"/>
        <v>#DIV/0!</v>
      </c>
      <c r="H14" s="22">
        <f t="shared" si="4"/>
        <v>1</v>
      </c>
      <c r="I14" s="22">
        <f t="shared" si="5"/>
        <v>1</v>
      </c>
      <c r="J14" s="22">
        <f t="shared" si="6"/>
        <v>0</v>
      </c>
      <c r="K14" s="23" t="e">
        <f t="shared" si="7"/>
        <v>#DIV/0!</v>
      </c>
      <c r="L14" s="15"/>
      <c r="M14" s="24"/>
      <c r="N14" s="24"/>
      <c r="O14" s="24"/>
      <c r="P14" s="24"/>
      <c r="Q14" s="24"/>
      <c r="R14" s="24"/>
      <c r="S14" s="15"/>
      <c r="T14" s="15"/>
      <c r="U14" s="15"/>
      <c r="V14" s="15"/>
      <c r="W14" s="15"/>
      <c r="X14" s="15"/>
      <c r="Y14" s="15"/>
      <c r="Z14" s="15"/>
    </row>
    <row r="15" spans="1:26" ht="22.5" customHeight="1" x14ac:dyDescent="0.35">
      <c r="A15" s="19" t="s">
        <v>17</v>
      </c>
      <c r="B15" s="21">
        <f t="shared" ref="B15:C15" si="8">SUM(B5:B14)</f>
        <v>541420</v>
      </c>
      <c r="C15" s="21">
        <f t="shared" si="8"/>
        <v>56386</v>
      </c>
      <c r="D15" s="21">
        <f t="shared" si="0"/>
        <v>597806</v>
      </c>
      <c r="E15" s="22">
        <f>SUM(E5:E14)</f>
        <v>1</v>
      </c>
      <c r="F15" s="25"/>
      <c r="G15" s="22"/>
      <c r="H15" s="22"/>
      <c r="I15" s="25"/>
      <c r="J15" s="22"/>
      <c r="K15" s="19"/>
      <c r="L15" s="15"/>
      <c r="M15" s="24"/>
      <c r="N15" s="24"/>
      <c r="O15" s="24"/>
      <c r="P15" s="24"/>
      <c r="Q15" s="24"/>
      <c r="R15" s="24"/>
      <c r="S15" s="15"/>
      <c r="T15" s="15"/>
      <c r="U15" s="15"/>
      <c r="V15" s="15"/>
      <c r="W15" s="15"/>
      <c r="X15" s="15"/>
      <c r="Y15" s="15"/>
      <c r="Z15" s="15"/>
    </row>
    <row r="16" spans="1:26" ht="14.5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24"/>
      <c r="N16" s="24"/>
      <c r="O16" s="24"/>
      <c r="P16" s="24"/>
      <c r="Q16" s="24"/>
      <c r="R16" s="24"/>
      <c r="S16" s="15"/>
      <c r="T16" s="15"/>
      <c r="U16" s="15"/>
      <c r="V16" s="15"/>
      <c r="W16" s="15"/>
      <c r="X16" s="15"/>
      <c r="Y16" s="15"/>
      <c r="Z16" s="15"/>
    </row>
    <row r="17" spans="1:26" ht="14.5" x14ac:dyDescent="0.3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24"/>
      <c r="N17" s="24"/>
      <c r="O17" s="24"/>
      <c r="P17" s="24"/>
      <c r="Q17" s="24"/>
      <c r="R17" s="24"/>
      <c r="S17" s="15"/>
      <c r="T17" s="15"/>
      <c r="U17" s="15"/>
      <c r="V17" s="15"/>
      <c r="W17" s="15"/>
      <c r="X17" s="15"/>
      <c r="Y17" s="15"/>
      <c r="Z17" s="15"/>
    </row>
    <row r="18" spans="1:26" ht="14.5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24"/>
      <c r="N18" s="24"/>
      <c r="O18" s="24"/>
      <c r="P18" s="24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5" x14ac:dyDescent="0.3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24"/>
      <c r="N19" s="24"/>
      <c r="O19" s="24"/>
      <c r="P19" s="24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5" x14ac:dyDescent="0.3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24"/>
      <c r="N20" s="24"/>
      <c r="O20" s="24"/>
      <c r="P20" s="24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5" x14ac:dyDescent="0.3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24"/>
      <c r="N21" s="24"/>
      <c r="O21" s="24"/>
      <c r="P21" s="24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5" x14ac:dyDescent="0.3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5" x14ac:dyDescent="0.3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5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5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5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5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5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5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5" x14ac:dyDescent="0.3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5" x14ac:dyDescent="0.3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5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5" x14ac:dyDescent="0.3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5" x14ac:dyDescent="0.3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5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5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5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5" x14ac:dyDescent="0.3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5" x14ac:dyDescent="0.3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5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5" x14ac:dyDescent="0.3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5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5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5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5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5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5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5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5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5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5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5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5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5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5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5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5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5" x14ac:dyDescent="0.3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5" x14ac:dyDescent="0.3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5" x14ac:dyDescent="0.3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5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5" x14ac:dyDescent="0.3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5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5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5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5" x14ac:dyDescent="0.3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5" x14ac:dyDescent="0.3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5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5" x14ac:dyDescent="0.3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5" x14ac:dyDescent="0.3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5" x14ac:dyDescent="0.3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5" x14ac:dyDescent="0.3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5" x14ac:dyDescent="0.3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5" x14ac:dyDescent="0.3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5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5" x14ac:dyDescent="0.3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5" x14ac:dyDescent="0.3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5" x14ac:dyDescent="0.3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5" x14ac:dyDescent="0.3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5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5" x14ac:dyDescent="0.3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5" x14ac:dyDescent="0.3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5" x14ac:dyDescent="0.3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5" x14ac:dyDescent="0.3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5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5" x14ac:dyDescent="0.3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5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5" x14ac:dyDescent="0.3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5" x14ac:dyDescent="0.3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5" x14ac:dyDescent="0.3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5" x14ac:dyDescent="0.3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5" x14ac:dyDescent="0.3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5" x14ac:dyDescent="0.3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5" x14ac:dyDescent="0.3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5" x14ac:dyDescent="0.3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5" x14ac:dyDescent="0.3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5" x14ac:dyDescent="0.3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5" x14ac:dyDescent="0.3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5" x14ac:dyDescent="0.3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5" x14ac:dyDescent="0.3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5" x14ac:dyDescent="0.3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5" x14ac:dyDescent="0.3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5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5" x14ac:dyDescent="0.3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5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5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5" x14ac:dyDescent="0.3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5" x14ac:dyDescent="0.3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5" x14ac:dyDescent="0.3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5" x14ac:dyDescent="0.3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5" x14ac:dyDescent="0.3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5" x14ac:dyDescent="0.3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5" x14ac:dyDescent="0.3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5" x14ac:dyDescent="0.3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5" x14ac:dyDescent="0.3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5" x14ac:dyDescent="0.3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5" x14ac:dyDescent="0.3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5" x14ac:dyDescent="0.3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5" x14ac:dyDescent="0.3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5" x14ac:dyDescent="0.3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5" x14ac:dyDescent="0.3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5" x14ac:dyDescent="0.3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5" x14ac:dyDescent="0.3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5" x14ac:dyDescent="0.3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5" x14ac:dyDescent="0.3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5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5" x14ac:dyDescent="0.3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5" x14ac:dyDescent="0.3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5" x14ac:dyDescent="0.3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5" x14ac:dyDescent="0.3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5" x14ac:dyDescent="0.3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5" x14ac:dyDescent="0.3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5" x14ac:dyDescent="0.3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5" x14ac:dyDescent="0.3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5" x14ac:dyDescent="0.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5" x14ac:dyDescent="0.3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5" x14ac:dyDescent="0.3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5" x14ac:dyDescent="0.3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5" x14ac:dyDescent="0.3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5" x14ac:dyDescent="0.3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5" x14ac:dyDescent="0.3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5" x14ac:dyDescent="0.3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5" x14ac:dyDescent="0.3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5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5" x14ac:dyDescent="0.3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5" x14ac:dyDescent="0.3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5" x14ac:dyDescent="0.3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5" x14ac:dyDescent="0.3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5" x14ac:dyDescent="0.3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5" x14ac:dyDescent="0.3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5" x14ac:dyDescent="0.3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5" x14ac:dyDescent="0.3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5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5" x14ac:dyDescent="0.3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5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5" x14ac:dyDescent="0.3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5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5" x14ac:dyDescent="0.3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5" x14ac:dyDescent="0.3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5" x14ac:dyDescent="0.3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5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5" x14ac:dyDescent="0.3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5" x14ac:dyDescent="0.3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5" x14ac:dyDescent="0.3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5" x14ac:dyDescent="0.3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5" x14ac:dyDescent="0.3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5" x14ac:dyDescent="0.3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5" x14ac:dyDescent="0.3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5" x14ac:dyDescent="0.3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5" x14ac:dyDescent="0.3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5" x14ac:dyDescent="0.3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5" x14ac:dyDescent="0.3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5" x14ac:dyDescent="0.3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5" x14ac:dyDescent="0.3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5" x14ac:dyDescent="0.3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5" x14ac:dyDescent="0.3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5" x14ac:dyDescent="0.3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5" x14ac:dyDescent="0.3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5" x14ac:dyDescent="0.3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5" x14ac:dyDescent="0.3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5" x14ac:dyDescent="0.3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5" x14ac:dyDescent="0.3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5" x14ac:dyDescent="0.3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5" x14ac:dyDescent="0.3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5" x14ac:dyDescent="0.3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5" x14ac:dyDescent="0.3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5" x14ac:dyDescent="0.3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5" x14ac:dyDescent="0.3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5" x14ac:dyDescent="0.3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5" x14ac:dyDescent="0.3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5" x14ac:dyDescent="0.3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5" x14ac:dyDescent="0.3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5" x14ac:dyDescent="0.3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5" x14ac:dyDescent="0.3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5" x14ac:dyDescent="0.3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5" x14ac:dyDescent="0.3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5" x14ac:dyDescent="0.3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5" x14ac:dyDescent="0.3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5" x14ac:dyDescent="0.3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5" x14ac:dyDescent="0.3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5" x14ac:dyDescent="0.3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5" x14ac:dyDescent="0.3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5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5" x14ac:dyDescent="0.3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5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5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5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5" x14ac:dyDescent="0.3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5" x14ac:dyDescent="0.3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5" x14ac:dyDescent="0.3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5" x14ac:dyDescent="0.3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5" x14ac:dyDescent="0.3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5" x14ac:dyDescent="0.3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5" x14ac:dyDescent="0.3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5" x14ac:dyDescent="0.3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5" x14ac:dyDescent="0.3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5" x14ac:dyDescent="0.3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5" x14ac:dyDescent="0.3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5" x14ac:dyDescent="0.3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5" x14ac:dyDescent="0.3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5" x14ac:dyDescent="0.3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5" x14ac:dyDescent="0.3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5" x14ac:dyDescent="0.3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5" x14ac:dyDescent="0.3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5" x14ac:dyDescent="0.3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5" x14ac:dyDescent="0.3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5" x14ac:dyDescent="0.3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5" x14ac:dyDescent="0.3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5" x14ac:dyDescent="0.3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5" x14ac:dyDescent="0.3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5" x14ac:dyDescent="0.3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5" x14ac:dyDescent="0.3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5" x14ac:dyDescent="0.3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5" x14ac:dyDescent="0.3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5" x14ac:dyDescent="0.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5" x14ac:dyDescent="0.3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5" x14ac:dyDescent="0.3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5" x14ac:dyDescent="0.3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5" x14ac:dyDescent="0.3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5" x14ac:dyDescent="0.3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5" x14ac:dyDescent="0.3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5" x14ac:dyDescent="0.3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5" x14ac:dyDescent="0.3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5" x14ac:dyDescent="0.3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5" x14ac:dyDescent="0.3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5" x14ac:dyDescent="0.3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5" x14ac:dyDescent="0.3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5" x14ac:dyDescent="0.3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5" x14ac:dyDescent="0.3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5" x14ac:dyDescent="0.3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5" x14ac:dyDescent="0.3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5" x14ac:dyDescent="0.3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5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5" x14ac:dyDescent="0.3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5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5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5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5" x14ac:dyDescent="0.3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5" x14ac:dyDescent="0.3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5" x14ac:dyDescent="0.3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5" x14ac:dyDescent="0.3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5" x14ac:dyDescent="0.3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5" x14ac:dyDescent="0.3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5" x14ac:dyDescent="0.3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5" x14ac:dyDescent="0.3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5" x14ac:dyDescent="0.3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5" x14ac:dyDescent="0.3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5" x14ac:dyDescent="0.3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5" x14ac:dyDescent="0.3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5" x14ac:dyDescent="0.3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5" x14ac:dyDescent="0.3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5" x14ac:dyDescent="0.3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5" x14ac:dyDescent="0.3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5" x14ac:dyDescent="0.3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5" x14ac:dyDescent="0.3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5" x14ac:dyDescent="0.3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5" x14ac:dyDescent="0.3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5" x14ac:dyDescent="0.3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5" x14ac:dyDescent="0.3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5" x14ac:dyDescent="0.3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5" x14ac:dyDescent="0.3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5" x14ac:dyDescent="0.3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5" x14ac:dyDescent="0.3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5" x14ac:dyDescent="0.3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5" x14ac:dyDescent="0.3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5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5" x14ac:dyDescent="0.3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5" x14ac:dyDescent="0.3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5" x14ac:dyDescent="0.3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5" x14ac:dyDescent="0.3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5" x14ac:dyDescent="0.3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5" x14ac:dyDescent="0.3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5" x14ac:dyDescent="0.3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5" x14ac:dyDescent="0.3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5" x14ac:dyDescent="0.3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5" x14ac:dyDescent="0.3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5" x14ac:dyDescent="0.3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5" x14ac:dyDescent="0.3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5" x14ac:dyDescent="0.3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5" x14ac:dyDescent="0.3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5" x14ac:dyDescent="0.3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5" x14ac:dyDescent="0.3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5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5" x14ac:dyDescent="0.3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5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5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5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5" x14ac:dyDescent="0.3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5" x14ac:dyDescent="0.3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5" x14ac:dyDescent="0.3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5" x14ac:dyDescent="0.3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5" x14ac:dyDescent="0.3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5" x14ac:dyDescent="0.3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5" x14ac:dyDescent="0.3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5" x14ac:dyDescent="0.3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5" x14ac:dyDescent="0.3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5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5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5" x14ac:dyDescent="0.3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5" x14ac:dyDescent="0.3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5" x14ac:dyDescent="0.3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5" x14ac:dyDescent="0.3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5" x14ac:dyDescent="0.3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5" x14ac:dyDescent="0.3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5" x14ac:dyDescent="0.3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5" x14ac:dyDescent="0.3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5" x14ac:dyDescent="0.3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5" x14ac:dyDescent="0.3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5" x14ac:dyDescent="0.3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5" x14ac:dyDescent="0.3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5" x14ac:dyDescent="0.3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5" x14ac:dyDescent="0.3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5" x14ac:dyDescent="0.3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5" x14ac:dyDescent="0.3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5" x14ac:dyDescent="0.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5" x14ac:dyDescent="0.3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5" x14ac:dyDescent="0.3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5" x14ac:dyDescent="0.3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5" x14ac:dyDescent="0.3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5" x14ac:dyDescent="0.3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5" x14ac:dyDescent="0.3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5" x14ac:dyDescent="0.3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5" x14ac:dyDescent="0.3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5" x14ac:dyDescent="0.3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5" x14ac:dyDescent="0.3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5" x14ac:dyDescent="0.3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5" x14ac:dyDescent="0.3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5" x14ac:dyDescent="0.3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5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5" x14ac:dyDescent="0.3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5" x14ac:dyDescent="0.3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5" x14ac:dyDescent="0.3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5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5" x14ac:dyDescent="0.3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5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5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5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5" x14ac:dyDescent="0.3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5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5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5" x14ac:dyDescent="0.3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5" x14ac:dyDescent="0.3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5" x14ac:dyDescent="0.3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5" x14ac:dyDescent="0.3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5" x14ac:dyDescent="0.3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5" x14ac:dyDescent="0.3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5" x14ac:dyDescent="0.3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5" x14ac:dyDescent="0.3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5" x14ac:dyDescent="0.3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5" x14ac:dyDescent="0.3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5" x14ac:dyDescent="0.3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5" x14ac:dyDescent="0.3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5" x14ac:dyDescent="0.3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5" x14ac:dyDescent="0.3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5" x14ac:dyDescent="0.3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5" x14ac:dyDescent="0.3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5" x14ac:dyDescent="0.3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5" x14ac:dyDescent="0.3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5" x14ac:dyDescent="0.3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5" x14ac:dyDescent="0.3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5" x14ac:dyDescent="0.3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5" x14ac:dyDescent="0.3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5" x14ac:dyDescent="0.3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5" x14ac:dyDescent="0.3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5" x14ac:dyDescent="0.3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5" x14ac:dyDescent="0.3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5" x14ac:dyDescent="0.3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5" x14ac:dyDescent="0.3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5" x14ac:dyDescent="0.3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5" x14ac:dyDescent="0.3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5" x14ac:dyDescent="0.3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5" x14ac:dyDescent="0.3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5" x14ac:dyDescent="0.3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5" x14ac:dyDescent="0.3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5" x14ac:dyDescent="0.3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5" x14ac:dyDescent="0.3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5" x14ac:dyDescent="0.3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5" x14ac:dyDescent="0.3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5" x14ac:dyDescent="0.3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5" x14ac:dyDescent="0.3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5" x14ac:dyDescent="0.3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5" x14ac:dyDescent="0.3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5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5" x14ac:dyDescent="0.3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5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5" x14ac:dyDescent="0.3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5" x14ac:dyDescent="0.3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5" x14ac:dyDescent="0.3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5" x14ac:dyDescent="0.3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5" x14ac:dyDescent="0.3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5" x14ac:dyDescent="0.3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5" x14ac:dyDescent="0.3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5" x14ac:dyDescent="0.3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5" x14ac:dyDescent="0.3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5" x14ac:dyDescent="0.3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5" x14ac:dyDescent="0.3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5" x14ac:dyDescent="0.3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5" x14ac:dyDescent="0.3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5" x14ac:dyDescent="0.3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5" x14ac:dyDescent="0.3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5" x14ac:dyDescent="0.3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5" x14ac:dyDescent="0.3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5" x14ac:dyDescent="0.3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5" x14ac:dyDescent="0.3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5" x14ac:dyDescent="0.3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5" x14ac:dyDescent="0.3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5" x14ac:dyDescent="0.3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5" x14ac:dyDescent="0.3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5" x14ac:dyDescent="0.3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5" x14ac:dyDescent="0.3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5" x14ac:dyDescent="0.3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5" x14ac:dyDescent="0.3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5" x14ac:dyDescent="0.3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5" x14ac:dyDescent="0.3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5" x14ac:dyDescent="0.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5" x14ac:dyDescent="0.3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5" x14ac:dyDescent="0.3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5" x14ac:dyDescent="0.3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5" x14ac:dyDescent="0.3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5" x14ac:dyDescent="0.3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5" x14ac:dyDescent="0.3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5" x14ac:dyDescent="0.3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5" x14ac:dyDescent="0.3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5" x14ac:dyDescent="0.3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5" x14ac:dyDescent="0.3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5" x14ac:dyDescent="0.3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5" x14ac:dyDescent="0.3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5" x14ac:dyDescent="0.3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5" x14ac:dyDescent="0.3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5" x14ac:dyDescent="0.3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5" x14ac:dyDescent="0.3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5" x14ac:dyDescent="0.3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5" x14ac:dyDescent="0.3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5" x14ac:dyDescent="0.3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5" x14ac:dyDescent="0.3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5" x14ac:dyDescent="0.3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5" x14ac:dyDescent="0.3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5" x14ac:dyDescent="0.3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5" x14ac:dyDescent="0.3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5" x14ac:dyDescent="0.3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5" x14ac:dyDescent="0.3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5" x14ac:dyDescent="0.3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5" x14ac:dyDescent="0.3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5" x14ac:dyDescent="0.3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5" x14ac:dyDescent="0.3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5" x14ac:dyDescent="0.3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5" x14ac:dyDescent="0.3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5" x14ac:dyDescent="0.3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5" x14ac:dyDescent="0.3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5" x14ac:dyDescent="0.3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5" x14ac:dyDescent="0.3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5" x14ac:dyDescent="0.3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5" x14ac:dyDescent="0.3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5" x14ac:dyDescent="0.3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5" x14ac:dyDescent="0.3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5" x14ac:dyDescent="0.3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5" x14ac:dyDescent="0.3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5" x14ac:dyDescent="0.3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5" x14ac:dyDescent="0.3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5" x14ac:dyDescent="0.3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5" x14ac:dyDescent="0.3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5" x14ac:dyDescent="0.3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5" x14ac:dyDescent="0.3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5" x14ac:dyDescent="0.3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5" x14ac:dyDescent="0.3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5" x14ac:dyDescent="0.3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5" x14ac:dyDescent="0.3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5" x14ac:dyDescent="0.3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5" x14ac:dyDescent="0.3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5" x14ac:dyDescent="0.3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5" x14ac:dyDescent="0.3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5" x14ac:dyDescent="0.3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5" x14ac:dyDescent="0.3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5" x14ac:dyDescent="0.3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5" x14ac:dyDescent="0.3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5" x14ac:dyDescent="0.3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5" x14ac:dyDescent="0.3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5" x14ac:dyDescent="0.3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5" x14ac:dyDescent="0.3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5" x14ac:dyDescent="0.3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5" x14ac:dyDescent="0.3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5" x14ac:dyDescent="0.3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5" x14ac:dyDescent="0.3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5" x14ac:dyDescent="0.3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5" x14ac:dyDescent="0.3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5" x14ac:dyDescent="0.3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5" x14ac:dyDescent="0.3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5" x14ac:dyDescent="0.3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5" x14ac:dyDescent="0.3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5" x14ac:dyDescent="0.3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5" x14ac:dyDescent="0.3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5" x14ac:dyDescent="0.3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5" x14ac:dyDescent="0.3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5" x14ac:dyDescent="0.3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5" x14ac:dyDescent="0.3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5" x14ac:dyDescent="0.3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5" x14ac:dyDescent="0.3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5" x14ac:dyDescent="0.3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5" x14ac:dyDescent="0.3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5" x14ac:dyDescent="0.3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5" x14ac:dyDescent="0.3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5" x14ac:dyDescent="0.3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5" x14ac:dyDescent="0.3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5" x14ac:dyDescent="0.3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5" x14ac:dyDescent="0.3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5" x14ac:dyDescent="0.3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5" x14ac:dyDescent="0.3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5" x14ac:dyDescent="0.3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5" x14ac:dyDescent="0.3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5" x14ac:dyDescent="0.3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5" x14ac:dyDescent="0.3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5" x14ac:dyDescent="0.3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5" x14ac:dyDescent="0.3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5" x14ac:dyDescent="0.3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5" x14ac:dyDescent="0.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5" x14ac:dyDescent="0.3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5" x14ac:dyDescent="0.3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5" x14ac:dyDescent="0.3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5" x14ac:dyDescent="0.3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5" x14ac:dyDescent="0.3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5" x14ac:dyDescent="0.3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5" x14ac:dyDescent="0.3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5" x14ac:dyDescent="0.3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5" x14ac:dyDescent="0.3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5" x14ac:dyDescent="0.3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5" x14ac:dyDescent="0.3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5" x14ac:dyDescent="0.3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5" x14ac:dyDescent="0.3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5" x14ac:dyDescent="0.3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5" x14ac:dyDescent="0.3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5" x14ac:dyDescent="0.3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5" x14ac:dyDescent="0.3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5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5" x14ac:dyDescent="0.3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5" x14ac:dyDescent="0.3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5" x14ac:dyDescent="0.3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5" x14ac:dyDescent="0.3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5" x14ac:dyDescent="0.3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5" x14ac:dyDescent="0.3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5" x14ac:dyDescent="0.3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5" x14ac:dyDescent="0.3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5" x14ac:dyDescent="0.3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5" x14ac:dyDescent="0.3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5" x14ac:dyDescent="0.3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5" x14ac:dyDescent="0.3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5" x14ac:dyDescent="0.3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5" x14ac:dyDescent="0.3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5" x14ac:dyDescent="0.3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5" x14ac:dyDescent="0.3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5" x14ac:dyDescent="0.3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5" x14ac:dyDescent="0.3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5" x14ac:dyDescent="0.3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5" x14ac:dyDescent="0.3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5" x14ac:dyDescent="0.3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5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5" x14ac:dyDescent="0.3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5" x14ac:dyDescent="0.3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5" x14ac:dyDescent="0.3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5" x14ac:dyDescent="0.3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5" x14ac:dyDescent="0.3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5" x14ac:dyDescent="0.3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5" x14ac:dyDescent="0.3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5" x14ac:dyDescent="0.3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5" x14ac:dyDescent="0.3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5" x14ac:dyDescent="0.3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5" x14ac:dyDescent="0.3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5" x14ac:dyDescent="0.3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5" x14ac:dyDescent="0.3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5" x14ac:dyDescent="0.3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5" x14ac:dyDescent="0.3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5" x14ac:dyDescent="0.3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5" x14ac:dyDescent="0.3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5" x14ac:dyDescent="0.3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5" x14ac:dyDescent="0.3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5" x14ac:dyDescent="0.3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5" x14ac:dyDescent="0.3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5" x14ac:dyDescent="0.3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5" x14ac:dyDescent="0.3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5" x14ac:dyDescent="0.3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5" x14ac:dyDescent="0.3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5" x14ac:dyDescent="0.3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5" x14ac:dyDescent="0.3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5" x14ac:dyDescent="0.3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5" x14ac:dyDescent="0.3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5" x14ac:dyDescent="0.3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5" x14ac:dyDescent="0.3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5" x14ac:dyDescent="0.3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5" x14ac:dyDescent="0.3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5" x14ac:dyDescent="0.3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5" x14ac:dyDescent="0.3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5" x14ac:dyDescent="0.3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5" x14ac:dyDescent="0.3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5" x14ac:dyDescent="0.3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5" x14ac:dyDescent="0.3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5" x14ac:dyDescent="0.3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5" x14ac:dyDescent="0.3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5" x14ac:dyDescent="0.3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5" x14ac:dyDescent="0.3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5" x14ac:dyDescent="0.3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5" x14ac:dyDescent="0.3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5" x14ac:dyDescent="0.3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5" x14ac:dyDescent="0.3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5" x14ac:dyDescent="0.3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5" x14ac:dyDescent="0.3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5" x14ac:dyDescent="0.3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5" x14ac:dyDescent="0.3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5" x14ac:dyDescent="0.3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5" x14ac:dyDescent="0.3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5" x14ac:dyDescent="0.3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5" x14ac:dyDescent="0.3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5" x14ac:dyDescent="0.3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5" x14ac:dyDescent="0.3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5" x14ac:dyDescent="0.3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5" x14ac:dyDescent="0.3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5" x14ac:dyDescent="0.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5" x14ac:dyDescent="0.3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5" x14ac:dyDescent="0.3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5" x14ac:dyDescent="0.3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5" x14ac:dyDescent="0.3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5" x14ac:dyDescent="0.3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5" x14ac:dyDescent="0.3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5" x14ac:dyDescent="0.3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5" x14ac:dyDescent="0.3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5" x14ac:dyDescent="0.3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5" x14ac:dyDescent="0.3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5" x14ac:dyDescent="0.3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5" x14ac:dyDescent="0.3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5" x14ac:dyDescent="0.3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5" x14ac:dyDescent="0.3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5" x14ac:dyDescent="0.3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5" x14ac:dyDescent="0.3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5" x14ac:dyDescent="0.3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5" x14ac:dyDescent="0.3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5" x14ac:dyDescent="0.3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5" x14ac:dyDescent="0.3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5" x14ac:dyDescent="0.3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5" x14ac:dyDescent="0.3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5" x14ac:dyDescent="0.3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5" x14ac:dyDescent="0.3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5" x14ac:dyDescent="0.3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5" x14ac:dyDescent="0.3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5" x14ac:dyDescent="0.3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5" x14ac:dyDescent="0.3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5" x14ac:dyDescent="0.3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5" x14ac:dyDescent="0.3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5" x14ac:dyDescent="0.3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5" x14ac:dyDescent="0.3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5" x14ac:dyDescent="0.3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5" x14ac:dyDescent="0.3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5" x14ac:dyDescent="0.3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5" x14ac:dyDescent="0.3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5" x14ac:dyDescent="0.3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5" x14ac:dyDescent="0.3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5" x14ac:dyDescent="0.3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5" x14ac:dyDescent="0.3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5" x14ac:dyDescent="0.3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5" x14ac:dyDescent="0.3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5" x14ac:dyDescent="0.3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5" x14ac:dyDescent="0.3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5" x14ac:dyDescent="0.3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5" x14ac:dyDescent="0.3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5" x14ac:dyDescent="0.3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5" x14ac:dyDescent="0.3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5" x14ac:dyDescent="0.3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5" x14ac:dyDescent="0.3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5" x14ac:dyDescent="0.3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5" x14ac:dyDescent="0.3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5" x14ac:dyDescent="0.3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5" x14ac:dyDescent="0.3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5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5" x14ac:dyDescent="0.3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5" x14ac:dyDescent="0.3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5" x14ac:dyDescent="0.3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5" x14ac:dyDescent="0.3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5" x14ac:dyDescent="0.3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5" x14ac:dyDescent="0.3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5" x14ac:dyDescent="0.3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5" x14ac:dyDescent="0.3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5" x14ac:dyDescent="0.3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5" x14ac:dyDescent="0.3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5" x14ac:dyDescent="0.3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5" x14ac:dyDescent="0.3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5" x14ac:dyDescent="0.3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5" x14ac:dyDescent="0.3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5" x14ac:dyDescent="0.3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5" x14ac:dyDescent="0.3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5" x14ac:dyDescent="0.3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5" x14ac:dyDescent="0.3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5" x14ac:dyDescent="0.3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5" x14ac:dyDescent="0.3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5" x14ac:dyDescent="0.3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5" x14ac:dyDescent="0.3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5" x14ac:dyDescent="0.3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5" x14ac:dyDescent="0.3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5" x14ac:dyDescent="0.3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5" x14ac:dyDescent="0.3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5" x14ac:dyDescent="0.3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5" x14ac:dyDescent="0.3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5" x14ac:dyDescent="0.3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5" x14ac:dyDescent="0.3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5" x14ac:dyDescent="0.3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5" x14ac:dyDescent="0.3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5" x14ac:dyDescent="0.3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5" x14ac:dyDescent="0.3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5" x14ac:dyDescent="0.3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5" x14ac:dyDescent="0.3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5" x14ac:dyDescent="0.3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5" x14ac:dyDescent="0.3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5" x14ac:dyDescent="0.3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5" x14ac:dyDescent="0.3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5" x14ac:dyDescent="0.3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5" x14ac:dyDescent="0.3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5" x14ac:dyDescent="0.3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5" x14ac:dyDescent="0.3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5" x14ac:dyDescent="0.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5" x14ac:dyDescent="0.3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5" x14ac:dyDescent="0.3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5" x14ac:dyDescent="0.3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5" x14ac:dyDescent="0.3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5" x14ac:dyDescent="0.3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5" x14ac:dyDescent="0.3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5" x14ac:dyDescent="0.3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5" x14ac:dyDescent="0.3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5" x14ac:dyDescent="0.3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5" x14ac:dyDescent="0.3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5" x14ac:dyDescent="0.3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5" x14ac:dyDescent="0.3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5" x14ac:dyDescent="0.3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5" x14ac:dyDescent="0.3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5" x14ac:dyDescent="0.3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5" x14ac:dyDescent="0.3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5" x14ac:dyDescent="0.3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5" x14ac:dyDescent="0.3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5" x14ac:dyDescent="0.3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5" x14ac:dyDescent="0.3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5" x14ac:dyDescent="0.3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5" x14ac:dyDescent="0.3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5" x14ac:dyDescent="0.3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5" x14ac:dyDescent="0.3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5" x14ac:dyDescent="0.3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5" x14ac:dyDescent="0.3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5" x14ac:dyDescent="0.3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5" x14ac:dyDescent="0.3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5" x14ac:dyDescent="0.3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5" x14ac:dyDescent="0.3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5" x14ac:dyDescent="0.3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5" x14ac:dyDescent="0.3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5" x14ac:dyDescent="0.3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5" x14ac:dyDescent="0.3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5" x14ac:dyDescent="0.3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5" x14ac:dyDescent="0.3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5" x14ac:dyDescent="0.3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5" x14ac:dyDescent="0.3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5" x14ac:dyDescent="0.3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5" x14ac:dyDescent="0.3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5" x14ac:dyDescent="0.3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5" x14ac:dyDescent="0.3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5" x14ac:dyDescent="0.3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5" x14ac:dyDescent="0.3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5" x14ac:dyDescent="0.3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5" x14ac:dyDescent="0.3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5" x14ac:dyDescent="0.3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5" x14ac:dyDescent="0.3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5" x14ac:dyDescent="0.3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5" x14ac:dyDescent="0.3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5" x14ac:dyDescent="0.3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5" x14ac:dyDescent="0.3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5" x14ac:dyDescent="0.3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5" x14ac:dyDescent="0.3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5" x14ac:dyDescent="0.3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5" x14ac:dyDescent="0.3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5" x14ac:dyDescent="0.3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5" x14ac:dyDescent="0.3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5" x14ac:dyDescent="0.3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5" x14ac:dyDescent="0.3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5" x14ac:dyDescent="0.3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5" x14ac:dyDescent="0.3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5" x14ac:dyDescent="0.3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5" x14ac:dyDescent="0.3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5" x14ac:dyDescent="0.3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5" x14ac:dyDescent="0.3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5" x14ac:dyDescent="0.3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5" x14ac:dyDescent="0.3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5" x14ac:dyDescent="0.3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5" x14ac:dyDescent="0.3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5" x14ac:dyDescent="0.3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5" x14ac:dyDescent="0.3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5" x14ac:dyDescent="0.3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5" x14ac:dyDescent="0.3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5" x14ac:dyDescent="0.3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5" x14ac:dyDescent="0.3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5" x14ac:dyDescent="0.3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5" x14ac:dyDescent="0.3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5" x14ac:dyDescent="0.3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5" x14ac:dyDescent="0.3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5" x14ac:dyDescent="0.3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5" x14ac:dyDescent="0.3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5" x14ac:dyDescent="0.3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5" x14ac:dyDescent="0.3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5" x14ac:dyDescent="0.3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5" x14ac:dyDescent="0.3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5" x14ac:dyDescent="0.3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5" x14ac:dyDescent="0.3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5" x14ac:dyDescent="0.3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5" x14ac:dyDescent="0.3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5" x14ac:dyDescent="0.3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5" x14ac:dyDescent="0.3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5" x14ac:dyDescent="0.3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5" x14ac:dyDescent="0.3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5" x14ac:dyDescent="0.3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5" x14ac:dyDescent="0.3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5" x14ac:dyDescent="0.3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5" x14ac:dyDescent="0.3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5" x14ac:dyDescent="0.3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5" x14ac:dyDescent="0.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5" x14ac:dyDescent="0.3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5" x14ac:dyDescent="0.3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5" x14ac:dyDescent="0.3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5" x14ac:dyDescent="0.3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5" x14ac:dyDescent="0.3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5" x14ac:dyDescent="0.3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5" x14ac:dyDescent="0.3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5" x14ac:dyDescent="0.3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5" x14ac:dyDescent="0.3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5" x14ac:dyDescent="0.3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5" x14ac:dyDescent="0.3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5" x14ac:dyDescent="0.3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5" x14ac:dyDescent="0.3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5" x14ac:dyDescent="0.3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5" x14ac:dyDescent="0.3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5" x14ac:dyDescent="0.3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5" x14ac:dyDescent="0.3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5" x14ac:dyDescent="0.3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5" x14ac:dyDescent="0.3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5" x14ac:dyDescent="0.3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5" x14ac:dyDescent="0.3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5" x14ac:dyDescent="0.3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5" x14ac:dyDescent="0.3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5" x14ac:dyDescent="0.3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5" x14ac:dyDescent="0.3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5" x14ac:dyDescent="0.3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5" x14ac:dyDescent="0.3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5" x14ac:dyDescent="0.3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5" x14ac:dyDescent="0.3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5" x14ac:dyDescent="0.3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5" x14ac:dyDescent="0.3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5" x14ac:dyDescent="0.3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5" x14ac:dyDescent="0.3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5" x14ac:dyDescent="0.3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5" x14ac:dyDescent="0.3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5" x14ac:dyDescent="0.3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5" x14ac:dyDescent="0.3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5" x14ac:dyDescent="0.3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5" x14ac:dyDescent="0.3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5" x14ac:dyDescent="0.3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5" x14ac:dyDescent="0.3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5" x14ac:dyDescent="0.3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5" x14ac:dyDescent="0.3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5" x14ac:dyDescent="0.3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5" x14ac:dyDescent="0.3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5" x14ac:dyDescent="0.3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5" x14ac:dyDescent="0.3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5" x14ac:dyDescent="0.3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5" x14ac:dyDescent="0.3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5" x14ac:dyDescent="0.3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5" x14ac:dyDescent="0.3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5" x14ac:dyDescent="0.3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5" x14ac:dyDescent="0.3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5" x14ac:dyDescent="0.3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5" x14ac:dyDescent="0.3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5" x14ac:dyDescent="0.3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5" x14ac:dyDescent="0.3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5" x14ac:dyDescent="0.3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5" x14ac:dyDescent="0.3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5" x14ac:dyDescent="0.3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5" x14ac:dyDescent="0.3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5" x14ac:dyDescent="0.3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5" x14ac:dyDescent="0.3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5" x14ac:dyDescent="0.3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5" x14ac:dyDescent="0.3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5" x14ac:dyDescent="0.3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5" x14ac:dyDescent="0.3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5" x14ac:dyDescent="0.3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5" x14ac:dyDescent="0.3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5" x14ac:dyDescent="0.3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5" x14ac:dyDescent="0.3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5" x14ac:dyDescent="0.3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5" x14ac:dyDescent="0.3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5" x14ac:dyDescent="0.3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5" x14ac:dyDescent="0.3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5" x14ac:dyDescent="0.3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5" x14ac:dyDescent="0.3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5" x14ac:dyDescent="0.3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5" x14ac:dyDescent="0.3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5" x14ac:dyDescent="0.3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5" x14ac:dyDescent="0.3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5" x14ac:dyDescent="0.3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5" x14ac:dyDescent="0.3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5" x14ac:dyDescent="0.3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5" x14ac:dyDescent="0.3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5" x14ac:dyDescent="0.3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5" x14ac:dyDescent="0.3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5" x14ac:dyDescent="0.3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5" x14ac:dyDescent="0.3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5" x14ac:dyDescent="0.3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5" x14ac:dyDescent="0.3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5" x14ac:dyDescent="0.3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5" x14ac:dyDescent="0.3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5" x14ac:dyDescent="0.3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5" x14ac:dyDescent="0.3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5" x14ac:dyDescent="0.3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5" x14ac:dyDescent="0.3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5" x14ac:dyDescent="0.3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5" x14ac:dyDescent="0.3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5" x14ac:dyDescent="0.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5" x14ac:dyDescent="0.3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5" x14ac:dyDescent="0.3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5" x14ac:dyDescent="0.3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5" x14ac:dyDescent="0.3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5" x14ac:dyDescent="0.3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5" x14ac:dyDescent="0.3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5" x14ac:dyDescent="0.3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5" x14ac:dyDescent="0.3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5" x14ac:dyDescent="0.3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5" x14ac:dyDescent="0.3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5" x14ac:dyDescent="0.3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5" x14ac:dyDescent="0.3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5" x14ac:dyDescent="0.3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5" x14ac:dyDescent="0.3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5" x14ac:dyDescent="0.3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5" x14ac:dyDescent="0.3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5" x14ac:dyDescent="0.3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5" x14ac:dyDescent="0.3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5" x14ac:dyDescent="0.3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5" x14ac:dyDescent="0.3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5" x14ac:dyDescent="0.3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5" x14ac:dyDescent="0.3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5" x14ac:dyDescent="0.3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5" x14ac:dyDescent="0.3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5" x14ac:dyDescent="0.3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5" x14ac:dyDescent="0.3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5" x14ac:dyDescent="0.3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5" x14ac:dyDescent="0.3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5" x14ac:dyDescent="0.3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5" x14ac:dyDescent="0.3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5" x14ac:dyDescent="0.3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5" x14ac:dyDescent="0.3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5" x14ac:dyDescent="0.3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5" x14ac:dyDescent="0.3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5" x14ac:dyDescent="0.3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5" x14ac:dyDescent="0.3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5" x14ac:dyDescent="0.3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5" x14ac:dyDescent="0.3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5" x14ac:dyDescent="0.3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5" x14ac:dyDescent="0.3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5" x14ac:dyDescent="0.3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5" x14ac:dyDescent="0.3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5" x14ac:dyDescent="0.3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5" x14ac:dyDescent="0.3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5" x14ac:dyDescent="0.3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5" x14ac:dyDescent="0.3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5" x14ac:dyDescent="0.3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5" x14ac:dyDescent="0.3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5" x14ac:dyDescent="0.3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5" x14ac:dyDescent="0.3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5" x14ac:dyDescent="0.3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5" x14ac:dyDescent="0.3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5" x14ac:dyDescent="0.3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5" x14ac:dyDescent="0.3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5" x14ac:dyDescent="0.3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5" x14ac:dyDescent="0.3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5" x14ac:dyDescent="0.3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5" x14ac:dyDescent="0.3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5" x14ac:dyDescent="0.3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5" x14ac:dyDescent="0.3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5" x14ac:dyDescent="0.3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5" x14ac:dyDescent="0.3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5" x14ac:dyDescent="0.3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5" x14ac:dyDescent="0.3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5" x14ac:dyDescent="0.3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"/>
  <sheetViews>
    <sheetView workbookViewId="0">
      <selection sqref="A1:F2"/>
    </sheetView>
  </sheetViews>
  <sheetFormatPr defaultColWidth="12.6640625" defaultRowHeight="15" customHeight="1" x14ac:dyDescent="0.3"/>
  <cols>
    <col min="1" max="1" width="31.1640625" customWidth="1"/>
    <col min="8" max="8" width="24.75" customWidth="1"/>
  </cols>
  <sheetData>
    <row r="1" spans="1:13" ht="15" customHeight="1" x14ac:dyDescent="0.3">
      <c r="A1" s="30" t="s">
        <v>0</v>
      </c>
      <c r="B1" s="31"/>
      <c r="C1" s="31"/>
      <c r="D1" s="31"/>
      <c r="E1" s="31"/>
      <c r="F1" s="31"/>
      <c r="H1" s="30" t="s">
        <v>13</v>
      </c>
      <c r="I1" s="31"/>
      <c r="J1" s="31"/>
      <c r="K1" s="31"/>
      <c r="L1" s="31"/>
      <c r="M1" s="31"/>
    </row>
    <row r="2" spans="1:13" ht="15" customHeight="1" x14ac:dyDescent="0.3">
      <c r="A2" s="32"/>
      <c r="B2" s="33"/>
      <c r="C2" s="33"/>
      <c r="D2" s="33"/>
      <c r="E2" s="33"/>
      <c r="F2" s="33"/>
      <c r="H2" s="32"/>
      <c r="I2" s="33"/>
      <c r="J2" s="33"/>
      <c r="K2" s="33"/>
      <c r="L2" s="33"/>
      <c r="M2" s="33"/>
    </row>
    <row r="3" spans="1:13" ht="15" customHeight="1" x14ac:dyDescent="0.35">
      <c r="A3" s="3"/>
      <c r="B3" s="3"/>
      <c r="C3" s="3"/>
      <c r="D3" s="3"/>
      <c r="E3" s="3"/>
      <c r="F3" s="3"/>
    </row>
    <row r="4" spans="1:13" ht="15" customHeight="1" x14ac:dyDescent="0.3">
      <c r="A4" s="4" t="s">
        <v>1</v>
      </c>
      <c r="B4" s="26" t="s">
        <v>35</v>
      </c>
      <c r="C4" s="26" t="s">
        <v>36</v>
      </c>
      <c r="D4" s="26" t="s">
        <v>37</v>
      </c>
      <c r="E4" s="26" t="s">
        <v>38</v>
      </c>
      <c r="F4" s="26" t="s">
        <v>39</v>
      </c>
      <c r="H4" s="4" t="s">
        <v>1</v>
      </c>
      <c r="I4" s="26" t="s">
        <v>35</v>
      </c>
      <c r="J4" s="26" t="s">
        <v>36</v>
      </c>
      <c r="K4" s="26" t="s">
        <v>37</v>
      </c>
      <c r="L4" s="26" t="s">
        <v>38</v>
      </c>
      <c r="M4" s="26" t="s">
        <v>39</v>
      </c>
    </row>
    <row r="5" spans="1:13" ht="15" customHeight="1" x14ac:dyDescent="0.3">
      <c r="A5" s="27" t="s">
        <v>40</v>
      </c>
      <c r="B5" s="28">
        <v>2.4306719999999999</v>
      </c>
      <c r="C5" s="28">
        <v>26.412182999999999</v>
      </c>
      <c r="D5" s="28">
        <v>5.139278</v>
      </c>
      <c r="E5" s="28">
        <v>0.70888799999999996</v>
      </c>
      <c r="F5" s="28">
        <v>1.0000150000000001</v>
      </c>
      <c r="H5" s="27" t="s">
        <v>40</v>
      </c>
      <c r="I5" s="28">
        <v>2.5056150000000001</v>
      </c>
      <c r="J5" s="28">
        <v>32.467967999999999</v>
      </c>
      <c r="K5" s="28">
        <v>5.698067</v>
      </c>
      <c r="L5" s="28">
        <v>0.63680300000000001</v>
      </c>
      <c r="M5" s="28">
        <v>1.000073</v>
      </c>
    </row>
    <row r="6" spans="1:13" ht="15" customHeight="1" x14ac:dyDescent="0.3">
      <c r="A6" s="27" t="s">
        <v>41</v>
      </c>
      <c r="B6" s="28">
        <v>2.4455209999999998</v>
      </c>
      <c r="C6" s="28">
        <v>26.454940000000001</v>
      </c>
      <c r="D6" s="28">
        <v>5.1434369999999996</v>
      </c>
      <c r="E6" s="28">
        <v>0.70841600000000005</v>
      </c>
      <c r="F6" s="28">
        <v>1.0000150000000001</v>
      </c>
      <c r="H6" s="27" t="s">
        <v>41</v>
      </c>
      <c r="I6" s="28">
        <v>2.5187629999999999</v>
      </c>
      <c r="J6" s="28">
        <v>32.413313000000002</v>
      </c>
      <c r="K6" s="28">
        <v>5.6932689999999999</v>
      </c>
      <c r="L6" s="28">
        <v>0.63741499999999995</v>
      </c>
      <c r="M6" s="28">
        <v>1.000073</v>
      </c>
    </row>
    <row r="7" spans="1:13" ht="15" customHeight="1" x14ac:dyDescent="0.3">
      <c r="A7" s="10" t="s">
        <v>42</v>
      </c>
      <c r="B7" s="28">
        <v>2.4306830000000001</v>
      </c>
      <c r="C7" s="28">
        <v>26.412182999999999</v>
      </c>
      <c r="D7" s="28">
        <v>5.139278</v>
      </c>
      <c r="E7" s="28">
        <v>0.70888799999999996</v>
      </c>
      <c r="F7" s="28">
        <v>1.0000150000000001</v>
      </c>
      <c r="H7" s="10" t="s">
        <v>42</v>
      </c>
      <c r="I7" s="28">
        <v>2.5056250000000002</v>
      </c>
      <c r="J7" s="28">
        <v>32.467854000000003</v>
      </c>
      <c r="K7" s="28">
        <v>5.6980570000000004</v>
      </c>
      <c r="L7" s="28">
        <v>0.63680499999999995</v>
      </c>
      <c r="M7" s="28">
        <v>1.000073</v>
      </c>
    </row>
    <row r="8" spans="1:13" ht="15" customHeight="1" x14ac:dyDescent="0.3">
      <c r="A8" s="10" t="s">
        <v>43</v>
      </c>
      <c r="B8" s="28">
        <v>2.48204</v>
      </c>
      <c r="C8" s="28">
        <v>26.516897</v>
      </c>
      <c r="D8" s="28">
        <v>5.1494559999999998</v>
      </c>
      <c r="E8" s="28">
        <v>0.70773299999999995</v>
      </c>
      <c r="F8" s="28">
        <v>1.0000150000000001</v>
      </c>
      <c r="H8" s="10" t="s">
        <v>43</v>
      </c>
      <c r="I8" s="28">
        <v>2.5534520000000001</v>
      </c>
      <c r="J8" s="28">
        <v>32.198233999999999</v>
      </c>
      <c r="K8" s="28">
        <v>5.6743490000000003</v>
      </c>
      <c r="L8" s="28">
        <v>0.63982099999999997</v>
      </c>
      <c r="M8" s="28">
        <v>1.0000720000000001</v>
      </c>
    </row>
    <row r="9" spans="1:13" ht="15" customHeight="1" x14ac:dyDescent="0.3">
      <c r="A9" s="10" t="s">
        <v>44</v>
      </c>
      <c r="B9" s="28">
        <v>2.0447540000000002</v>
      </c>
      <c r="C9" s="28">
        <v>17.298396</v>
      </c>
      <c r="D9" s="28">
        <v>4.1591339999999999</v>
      </c>
      <c r="E9" s="28">
        <v>0.80933900000000003</v>
      </c>
      <c r="F9" s="28">
        <v>1.0000100000000001</v>
      </c>
      <c r="H9" s="10" t="s">
        <v>44</v>
      </c>
      <c r="I9" s="28">
        <v>2.2864110000000002</v>
      </c>
      <c r="J9" s="28">
        <v>24.035978</v>
      </c>
      <c r="K9" s="28">
        <v>4.9026500000000004</v>
      </c>
      <c r="L9" s="28">
        <v>0.73112600000000005</v>
      </c>
      <c r="M9" s="28">
        <v>1.000054</v>
      </c>
    </row>
    <row r="10" spans="1:13" ht="15" customHeight="1" x14ac:dyDescent="0.3">
      <c r="A10" s="10" t="s">
        <v>12</v>
      </c>
      <c r="B10" s="28">
        <v>3.1636950000000001</v>
      </c>
      <c r="C10" s="28">
        <v>23.245570000000001</v>
      </c>
      <c r="D10" s="28">
        <v>4.8213660000000003</v>
      </c>
      <c r="E10" s="28">
        <v>0.74378999999999995</v>
      </c>
      <c r="F10" s="28">
        <v>1.000013</v>
      </c>
      <c r="H10" s="10" t="s">
        <v>12</v>
      </c>
      <c r="I10" s="28">
        <v>3.2324299999999999</v>
      </c>
      <c r="J10" s="28">
        <v>27.282221</v>
      </c>
      <c r="K10" s="28">
        <v>5.2232390000000004</v>
      </c>
      <c r="L10" s="28">
        <v>0.69481300000000001</v>
      </c>
      <c r="M10" s="28">
        <v>1.0000610000000001</v>
      </c>
    </row>
  </sheetData>
  <mergeCells count="2">
    <mergeCell ref="A1:F2"/>
    <mergeCell ref="H1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54"/>
  <sheetViews>
    <sheetView workbookViewId="0"/>
  </sheetViews>
  <sheetFormatPr defaultColWidth="12.6640625" defaultRowHeight="15" customHeight="1" x14ac:dyDescent="0.3"/>
  <sheetData>
    <row r="1" spans="1:1" ht="15" customHeight="1" x14ac:dyDescent="0.3">
      <c r="A1" t="s">
        <v>45</v>
      </c>
    </row>
    <row r="3" spans="1:1" ht="15" customHeight="1" x14ac:dyDescent="0.3">
      <c r="A3" s="29" t="s">
        <v>40</v>
      </c>
    </row>
    <row r="31" spans="1:1" ht="14.5" x14ac:dyDescent="0.3">
      <c r="A31" s="27" t="s">
        <v>41</v>
      </c>
    </row>
    <row r="61" spans="1:1" ht="14.5" x14ac:dyDescent="0.3">
      <c r="A61" s="10" t="s">
        <v>42</v>
      </c>
    </row>
    <row r="90" spans="1:1" ht="14.5" x14ac:dyDescent="0.3">
      <c r="A90" s="10" t="s">
        <v>43</v>
      </c>
    </row>
    <row r="120" spans="1:1" ht="29" x14ac:dyDescent="0.3">
      <c r="A120" s="10" t="s">
        <v>44</v>
      </c>
    </row>
    <row r="154" spans="1:1" ht="14.5" x14ac:dyDescent="0.3">
      <c r="A154" s="1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Metricas_Clasificación</vt:lpstr>
      <vt:lpstr>Estabilidad KNN</vt:lpstr>
      <vt:lpstr>Estabilidad Arbol</vt:lpstr>
      <vt:lpstr>Estabilidad Random Forest</vt:lpstr>
      <vt:lpstr>Estabilidad Adaboost</vt:lpstr>
      <vt:lpstr>Metricas de Regresión</vt:lpstr>
      <vt:lpstr>Estabilidades Regresión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Vázquez</dc:creator>
  <cp:lastModifiedBy>Zapata, Juan</cp:lastModifiedBy>
  <dcterms:created xsi:type="dcterms:W3CDTF">2021-03-28T05:06:32Z</dcterms:created>
  <dcterms:modified xsi:type="dcterms:W3CDTF">2021-04-20T02:36:34Z</dcterms:modified>
</cp:coreProperties>
</file>