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1475" windowHeight="28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" i="1" l="1"/>
  <c r="K3" i="1"/>
  <c r="K8" i="1" s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H3" i="1"/>
  <c r="G3" i="1"/>
  <c r="H5" i="1"/>
  <c r="G5" i="1"/>
  <c r="H4" i="1"/>
  <c r="G4" i="1"/>
  <c r="K6" i="1" l="1"/>
  <c r="K4" i="1"/>
  <c r="K9" i="1" s="1"/>
  <c r="K7" i="1"/>
  <c r="H2" i="1"/>
  <c r="G2" i="1"/>
</calcChain>
</file>

<file path=xl/sharedStrings.xml><?xml version="1.0" encoding="utf-8"?>
<sst xmlns="http://schemas.openxmlformats.org/spreadsheetml/2006/main" count="20" uniqueCount="18">
  <si>
    <t>Mean</t>
  </si>
  <si>
    <t>Sample Size</t>
  </si>
  <si>
    <t>Sample Standard Deviation</t>
  </si>
  <si>
    <t>Median</t>
  </si>
  <si>
    <t>Congruent Sample</t>
  </si>
  <si>
    <t>Incongruent Sample</t>
  </si>
  <si>
    <t>Descriptive Statistics</t>
  </si>
  <si>
    <t>Delta</t>
  </si>
  <si>
    <t>CI1</t>
  </si>
  <si>
    <t>CI2</t>
  </si>
  <si>
    <t>Inferential Statistics</t>
  </si>
  <si>
    <t>Sdelta</t>
  </si>
  <si>
    <t>SN</t>
  </si>
  <si>
    <t>Mean Difference</t>
  </si>
  <si>
    <t>T Statistic</t>
  </si>
  <si>
    <t>T critical</t>
  </si>
  <si>
    <t>Cohen's 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</si>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</sst>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0" tint="-0.24994659260841701"/>
      </right>
      <top/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indexed="64"/>
      </bottom>
      <diagonal/>
    </border>
    <border>
      <left style="medium">
        <color theme="0" tint="-0.2499465926084170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164" fontId="0" fillId="2" borderId="0" xfId="0" applyNumberFormat="1" applyFill="1"/>
    <xf numFmtId="4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2" fontId="1" fillId="3" borderId="0" xfId="0" applyNumberFormat="1" applyFont="1" applyFill="1"/>
    <xf numFmtId="0" fontId="1" fillId="4" borderId="0" xfId="0" applyFont="1" applyFill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1" fillId="3" borderId="2" xfId="0" applyFont="1" applyFill="1" applyBorder="1"/>
    <xf numFmtId="2" fontId="1" fillId="3" borderId="2" xfId="0" applyNumberFormat="1" applyFont="1" applyFill="1" applyBorder="1"/>
    <xf numFmtId="165" fontId="1" fillId="3" borderId="0" xfId="0" applyNumberFormat="1" applyFont="1" applyFill="1"/>
    <xf numFmtId="0" fontId="0" fillId="0" borderId="0" xfId="0" applyFill="1" applyAlignment="1">
      <alignment horizontal="center"/>
    </xf>
    <xf numFmtId="164" fontId="0" fillId="2" borderId="4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4" fontId="0" fillId="2" borderId="6" xfId="0" applyNumberFormat="1" applyFill="1" applyBorder="1"/>
    <xf numFmtId="164" fontId="0" fillId="2" borderId="7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64" fontId="0" fillId="2" borderId="9" xfId="0" applyNumberFormat="1" applyFill="1" applyBorder="1"/>
    <xf numFmtId="0" fontId="1" fillId="4" borderId="0" xfId="0" applyFont="1" applyFill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1" fontId="0" fillId="2" borderId="4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taken (in secs) by participant to read all the colors from a list</a:t>
            </a:r>
            <a:endParaRPr lang="de-DE">
              <a:effectLst/>
            </a:endParaRP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Congruent Sample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Lbls>
            <c:delete val="1"/>
          </c:dLbls>
          <c:val>
            <c:numRef>
              <c:f>Sheet1!$B$2:$B$25</c:f>
              <c:numCache>
                <c:formatCode>0,000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Incongruent Sample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dLbls>
            <c:delete val="1"/>
          </c:dLbls>
          <c:val>
            <c:numRef>
              <c:f>Sheet1!$C$2:$C$25</c:f>
              <c:numCache>
                <c:formatCode>0,000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2354560"/>
        <c:axId val="82356096"/>
      </c:barChart>
      <c:catAx>
        <c:axId val="823545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chemeClr val="bg1">
                <a:lumMod val="85000"/>
              </a:schemeClr>
            </a:solidFill>
          </a:ln>
        </c:spPr>
        <c:crossAx val="82356096"/>
        <c:crosses val="autoZero"/>
        <c:auto val="1"/>
        <c:lblAlgn val="ctr"/>
        <c:lblOffset val="100"/>
        <c:noMultiLvlLbl val="0"/>
      </c:catAx>
      <c:valAx>
        <c:axId val="823560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crossAx val="823545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78863172294141204"/>
          <c:y val="0.13941014842832156"/>
          <c:w val="0.1653688410899857"/>
          <c:h val="6.4466696291297518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Chart showing the difference in time taken by each participant between the</a:t>
            </a:r>
            <a:r>
              <a:rPr lang="en-US" sz="1200" baseline="0"/>
              <a:t> two lists</a:t>
            </a:r>
            <a:endParaRPr lang="en-US" sz="12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Delta</c:v>
                </c:pt>
              </c:strCache>
            </c:strRef>
          </c:tx>
          <c:marker>
            <c:symbol val="none"/>
          </c:marker>
          <c:val>
            <c:numRef>
              <c:f>Sheet1!$D$2:$D$25</c:f>
              <c:numCache>
                <c:formatCode>0,000</c:formatCode>
                <c:ptCount val="24"/>
                <c:pt idx="0">
                  <c:v>7.1989999999999981</c:v>
                </c:pt>
                <c:pt idx="1">
                  <c:v>1.9499999999999993</c:v>
                </c:pt>
                <c:pt idx="2">
                  <c:v>11.649999999999999</c:v>
                </c:pt>
                <c:pt idx="3">
                  <c:v>7.0569999999999986</c:v>
                </c:pt>
                <c:pt idx="4">
                  <c:v>8.1340000000000003</c:v>
                </c:pt>
                <c:pt idx="5">
                  <c:v>8.64</c:v>
                </c:pt>
                <c:pt idx="6">
                  <c:v>9.879999999999999</c:v>
                </c:pt>
                <c:pt idx="7">
                  <c:v>8.4069999999999983</c:v>
                </c:pt>
                <c:pt idx="8">
                  <c:v>11.361000000000001</c:v>
                </c:pt>
                <c:pt idx="9">
                  <c:v>11.802</c:v>
                </c:pt>
                <c:pt idx="10">
                  <c:v>2.1960000000000015</c:v>
                </c:pt>
                <c:pt idx="11">
                  <c:v>3.3459999999999983</c:v>
                </c:pt>
                <c:pt idx="12">
                  <c:v>2.4370000000000012</c:v>
                </c:pt>
                <c:pt idx="13">
                  <c:v>3.4009999999999998</c:v>
                </c:pt>
                <c:pt idx="14">
                  <c:v>17.055000000000003</c:v>
                </c:pt>
                <c:pt idx="15">
                  <c:v>10.028</c:v>
                </c:pt>
                <c:pt idx="16">
                  <c:v>6.6439999999999984</c:v>
                </c:pt>
                <c:pt idx="17">
                  <c:v>9.7899999999999991</c:v>
                </c:pt>
                <c:pt idx="18">
                  <c:v>6.0810000000000013</c:v>
                </c:pt>
                <c:pt idx="19">
                  <c:v>21.918999999999997</c:v>
                </c:pt>
                <c:pt idx="20">
                  <c:v>10.949999999999998</c:v>
                </c:pt>
                <c:pt idx="21">
                  <c:v>3.7270000000000003</c:v>
                </c:pt>
                <c:pt idx="22">
                  <c:v>2.347999999999999</c:v>
                </c:pt>
                <c:pt idx="23">
                  <c:v>5.1529999999999987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05280"/>
        <c:axId val="83106816"/>
      </c:lineChart>
      <c:catAx>
        <c:axId val="8310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83106816"/>
        <c:crosses val="autoZero"/>
        <c:auto val="1"/>
        <c:lblAlgn val="ctr"/>
        <c:lblOffset val="100"/>
        <c:noMultiLvlLbl val="0"/>
      </c:catAx>
      <c:valAx>
        <c:axId val="831068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crossAx val="831052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15</xdr:row>
      <xdr:rowOff>104775</xdr:rowOff>
    </xdr:from>
    <xdr:to>
      <xdr:col>18</xdr:col>
      <xdr:colOff>133350</xdr:colOff>
      <xdr:row>34</xdr:row>
      <xdr:rowOff>38101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628650</xdr:colOff>
      <xdr:row>34</xdr:row>
      <xdr:rowOff>52387</xdr:rowOff>
    </xdr:from>
    <xdr:to>
      <xdr:col>17</xdr:col>
      <xdr:colOff>428625</xdr:colOff>
      <xdr:row>48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2" sqref="K12"/>
    </sheetView>
  </sheetViews>
  <sheetFormatPr defaultRowHeight="15" x14ac:dyDescent="0.25"/>
  <cols>
    <col min="1" max="1" width="3.140625" style="30" customWidth="1"/>
    <col min="2" max="3" width="12.85546875" style="1" customWidth="1"/>
    <col min="4" max="5" width="9.140625" style="1"/>
    <col min="6" max="6" width="25.28515625" style="1" bestFit="1" customWidth="1"/>
    <col min="7" max="8" width="12.140625" style="1" customWidth="1"/>
    <col min="9" max="9" width="9.140625" style="1"/>
    <col min="10" max="10" width="17.28515625" style="1" customWidth="1"/>
    <col min="11" max="11" width="13.7109375" style="1" bestFit="1" customWidth="1"/>
    <col min="12" max="12" width="9.140625" style="1"/>
    <col min="13" max="13" width="27.85546875" style="1" bestFit="1" customWidth="1"/>
    <col min="14" max="16384" width="9.140625" style="1"/>
  </cols>
  <sheetData>
    <row r="1" spans="1:11" ht="45" customHeight="1" x14ac:dyDescent="0.25">
      <c r="A1" s="31" t="s">
        <v>12</v>
      </c>
      <c r="B1" s="27" t="s">
        <v>4</v>
      </c>
      <c r="C1" s="27" t="s">
        <v>5</v>
      </c>
      <c r="D1" s="27" t="s">
        <v>7</v>
      </c>
      <c r="E1" s="19"/>
      <c r="F1" s="7" t="s">
        <v>6</v>
      </c>
      <c r="G1" s="13" t="s">
        <v>4</v>
      </c>
      <c r="H1" s="8" t="s">
        <v>5</v>
      </c>
      <c r="J1" s="26" t="s">
        <v>10</v>
      </c>
      <c r="K1" s="26"/>
    </row>
    <row r="2" spans="1:11" ht="17.25" customHeight="1" x14ac:dyDescent="0.25">
      <c r="A2" s="28">
        <v>1</v>
      </c>
      <c r="B2" s="20">
        <v>12.079000000000001</v>
      </c>
      <c r="C2" s="21">
        <v>19.277999999999999</v>
      </c>
      <c r="D2" s="22">
        <f>C2-B2</f>
        <v>7.1989999999999981</v>
      </c>
      <c r="E2" s="2"/>
      <c r="F2" s="5" t="s">
        <v>0</v>
      </c>
      <c r="G2" s="14">
        <f>AVERAGE(B2:B25)</f>
        <v>14.051125000000001</v>
      </c>
      <c r="H2" s="9">
        <f>AVERAGE(C2:C25)</f>
        <v>22.015916666666669</v>
      </c>
      <c r="J2" s="5" t="s">
        <v>11</v>
      </c>
      <c r="K2" s="6">
        <f>_xlfn.STDEV.S(D2:D25)</f>
        <v>4.8648269103590565</v>
      </c>
    </row>
    <row r="3" spans="1:11" x14ac:dyDescent="0.25">
      <c r="A3" s="28">
        <v>2</v>
      </c>
      <c r="B3" s="20">
        <v>16.791</v>
      </c>
      <c r="C3" s="21">
        <v>18.741</v>
      </c>
      <c r="D3" s="22">
        <f t="shared" ref="D3:D25" si="0">C3-B3</f>
        <v>1.9499999999999993</v>
      </c>
      <c r="E3" s="2"/>
      <c r="F3" s="5" t="s">
        <v>3</v>
      </c>
      <c r="G3" s="15">
        <f>MEDIAN(B2:B25)</f>
        <v>14.3565</v>
      </c>
      <c r="H3" s="10">
        <f>MEDIAN(C2:C25)</f>
        <v>21.017499999999998</v>
      </c>
      <c r="J3" s="5" t="s">
        <v>13</v>
      </c>
      <c r="K3" s="3">
        <f>H2-G2</f>
        <v>7.9647916666666685</v>
      </c>
    </row>
    <row r="4" spans="1:11" x14ac:dyDescent="0.25">
      <c r="A4" s="28">
        <v>3</v>
      </c>
      <c r="B4" s="20">
        <v>9.5640000000000001</v>
      </c>
      <c r="C4" s="21">
        <v>21.213999999999999</v>
      </c>
      <c r="D4" s="22">
        <f t="shared" si="0"/>
        <v>11.649999999999999</v>
      </c>
      <c r="E4" s="2"/>
      <c r="F4" s="5" t="s">
        <v>1</v>
      </c>
      <c r="G4" s="16">
        <f>COUNT(B2:B25)</f>
        <v>24</v>
      </c>
      <c r="H4" s="11">
        <f>COUNT(C2:C25)</f>
        <v>24</v>
      </c>
      <c r="J4" s="5" t="s">
        <v>14</v>
      </c>
      <c r="K4" s="6">
        <f>K3/(K2/H4^0.5)</f>
        <v>8.020706944109957</v>
      </c>
    </row>
    <row r="5" spans="1:11" x14ac:dyDescent="0.25">
      <c r="A5" s="28">
        <v>4</v>
      </c>
      <c r="B5" s="20">
        <v>8.6300000000000008</v>
      </c>
      <c r="C5" s="21">
        <v>15.686999999999999</v>
      </c>
      <c r="D5" s="22">
        <f t="shared" si="0"/>
        <v>7.0569999999999986</v>
      </c>
      <c r="E5" s="2"/>
      <c r="F5" s="5" t="s">
        <v>2</v>
      </c>
      <c r="G5" s="17">
        <f>_xlfn.STDEV.S(B2:B25)</f>
        <v>3.559357957645187</v>
      </c>
      <c r="H5" s="12">
        <f>_xlfn.STDEV.S(C2:C25)</f>
        <v>4.7970571224691367</v>
      </c>
      <c r="J5" s="5" t="s">
        <v>15</v>
      </c>
      <c r="K5" s="4">
        <f>_xlfn.T.INV.2T(0.05,23)</f>
        <v>2.0686576104190491</v>
      </c>
    </row>
    <row r="6" spans="1:11" x14ac:dyDescent="0.25">
      <c r="A6" s="28">
        <v>5</v>
      </c>
      <c r="B6" s="20">
        <v>14.669</v>
      </c>
      <c r="C6" s="21">
        <v>22.803000000000001</v>
      </c>
      <c r="D6" s="22">
        <f t="shared" si="0"/>
        <v>8.1340000000000003</v>
      </c>
      <c r="E6" s="2"/>
      <c r="J6" s="5" t="s">
        <v>16</v>
      </c>
      <c r="K6" s="5">
        <f>K3/K2</f>
        <v>1.6372199491222625</v>
      </c>
    </row>
    <row r="7" spans="1:11" x14ac:dyDescent="0.25">
      <c r="A7" s="28">
        <v>6</v>
      </c>
      <c r="B7" s="20">
        <v>12.238</v>
      </c>
      <c r="C7" s="21">
        <v>20.878</v>
      </c>
      <c r="D7" s="22">
        <f t="shared" si="0"/>
        <v>8.64</v>
      </c>
      <c r="E7" s="2"/>
      <c r="J7" s="5" t="s">
        <v>8</v>
      </c>
      <c r="K7" s="6">
        <f>K3+(K5*K2/G4^0.5)</f>
        <v>10.019027909364922</v>
      </c>
    </row>
    <row r="8" spans="1:11" x14ac:dyDescent="0.25">
      <c r="A8" s="28">
        <v>7</v>
      </c>
      <c r="B8" s="20">
        <v>14.692</v>
      </c>
      <c r="C8" s="21">
        <v>24.571999999999999</v>
      </c>
      <c r="D8" s="22">
        <f t="shared" si="0"/>
        <v>9.879999999999999</v>
      </c>
      <c r="E8" s="2"/>
      <c r="J8" s="5" t="s">
        <v>9</v>
      </c>
      <c r="K8" s="6">
        <f>K3-(K5*K2/G4^0.5)</f>
        <v>5.9105554239684155</v>
      </c>
    </row>
    <row r="9" spans="1:11" x14ac:dyDescent="0.25">
      <c r="A9" s="28">
        <v>8</v>
      </c>
      <c r="B9" s="20">
        <v>8.9870000000000001</v>
      </c>
      <c r="C9" s="21">
        <v>17.393999999999998</v>
      </c>
      <c r="D9" s="22">
        <f t="shared" si="0"/>
        <v>8.4069999999999983</v>
      </c>
      <c r="E9" s="2"/>
      <c r="J9" s="5" t="s">
        <v>17</v>
      </c>
      <c r="K9" s="18">
        <f>_xlfn.T.DIST.2T(K4,23)</f>
        <v>4.1030005857111828E-8</v>
      </c>
    </row>
    <row r="10" spans="1:11" x14ac:dyDescent="0.25">
      <c r="A10" s="28">
        <v>9</v>
      </c>
      <c r="B10" s="20">
        <v>9.4009999999999998</v>
      </c>
      <c r="C10" s="21">
        <v>20.762</v>
      </c>
      <c r="D10" s="22">
        <f t="shared" si="0"/>
        <v>11.361000000000001</v>
      </c>
      <c r="E10" s="2"/>
    </row>
    <row r="11" spans="1:11" x14ac:dyDescent="0.25">
      <c r="A11" s="28">
        <v>10</v>
      </c>
      <c r="B11" s="20">
        <v>14.48</v>
      </c>
      <c r="C11" s="21">
        <v>26.282</v>
      </c>
      <c r="D11" s="22">
        <f t="shared" si="0"/>
        <v>11.802</v>
      </c>
      <c r="E11" s="2"/>
    </row>
    <row r="12" spans="1:11" x14ac:dyDescent="0.25">
      <c r="A12" s="28">
        <v>11</v>
      </c>
      <c r="B12" s="20">
        <v>22.327999999999999</v>
      </c>
      <c r="C12" s="21">
        <v>24.524000000000001</v>
      </c>
      <c r="D12" s="22">
        <f t="shared" si="0"/>
        <v>2.1960000000000015</v>
      </c>
      <c r="E12" s="2"/>
    </row>
    <row r="13" spans="1:11" x14ac:dyDescent="0.25">
      <c r="A13" s="28">
        <v>12</v>
      </c>
      <c r="B13" s="20">
        <v>15.298</v>
      </c>
      <c r="C13" s="21">
        <v>18.643999999999998</v>
      </c>
      <c r="D13" s="22">
        <f t="shared" si="0"/>
        <v>3.3459999999999983</v>
      </c>
      <c r="E13" s="2"/>
    </row>
    <row r="14" spans="1:11" x14ac:dyDescent="0.25">
      <c r="A14" s="28">
        <v>13</v>
      </c>
      <c r="B14" s="20">
        <v>15.073</v>
      </c>
      <c r="C14" s="21">
        <v>17.510000000000002</v>
      </c>
      <c r="D14" s="22">
        <f t="shared" si="0"/>
        <v>2.4370000000000012</v>
      </c>
      <c r="E14" s="2"/>
    </row>
    <row r="15" spans="1:11" x14ac:dyDescent="0.25">
      <c r="A15" s="28">
        <v>14</v>
      </c>
      <c r="B15" s="20">
        <v>16.928999999999998</v>
      </c>
      <c r="C15" s="21">
        <v>20.329999999999998</v>
      </c>
      <c r="D15" s="22">
        <f t="shared" si="0"/>
        <v>3.4009999999999998</v>
      </c>
      <c r="E15" s="2"/>
    </row>
    <row r="16" spans="1:11" x14ac:dyDescent="0.25">
      <c r="A16" s="28">
        <v>15</v>
      </c>
      <c r="B16" s="20">
        <v>18.2</v>
      </c>
      <c r="C16" s="21">
        <v>35.255000000000003</v>
      </c>
      <c r="D16" s="22">
        <f t="shared" si="0"/>
        <v>17.055000000000003</v>
      </c>
      <c r="E16" s="2"/>
    </row>
    <row r="17" spans="1:5" x14ac:dyDescent="0.25">
      <c r="A17" s="28">
        <v>16</v>
      </c>
      <c r="B17" s="20">
        <v>12.13</v>
      </c>
      <c r="C17" s="21">
        <v>22.158000000000001</v>
      </c>
      <c r="D17" s="22">
        <f t="shared" si="0"/>
        <v>10.028</v>
      </c>
      <c r="E17" s="2"/>
    </row>
    <row r="18" spans="1:5" x14ac:dyDescent="0.25">
      <c r="A18" s="28">
        <v>17</v>
      </c>
      <c r="B18" s="20">
        <v>18.495000000000001</v>
      </c>
      <c r="C18" s="21">
        <v>25.138999999999999</v>
      </c>
      <c r="D18" s="22">
        <f t="shared" si="0"/>
        <v>6.6439999999999984</v>
      </c>
      <c r="E18" s="2"/>
    </row>
    <row r="19" spans="1:5" x14ac:dyDescent="0.25">
      <c r="A19" s="28">
        <v>18</v>
      </c>
      <c r="B19" s="20">
        <v>10.638999999999999</v>
      </c>
      <c r="C19" s="21">
        <v>20.428999999999998</v>
      </c>
      <c r="D19" s="22">
        <f t="shared" si="0"/>
        <v>9.7899999999999991</v>
      </c>
      <c r="E19" s="2"/>
    </row>
    <row r="20" spans="1:5" x14ac:dyDescent="0.25">
      <c r="A20" s="28">
        <v>19</v>
      </c>
      <c r="B20" s="20">
        <v>11.343999999999999</v>
      </c>
      <c r="C20" s="21">
        <v>17.425000000000001</v>
      </c>
      <c r="D20" s="22">
        <f t="shared" si="0"/>
        <v>6.0810000000000013</v>
      </c>
      <c r="E20" s="2"/>
    </row>
    <row r="21" spans="1:5" x14ac:dyDescent="0.25">
      <c r="A21" s="28">
        <v>20</v>
      </c>
      <c r="B21" s="20">
        <v>12.369</v>
      </c>
      <c r="C21" s="21">
        <v>34.287999999999997</v>
      </c>
      <c r="D21" s="22">
        <f t="shared" si="0"/>
        <v>21.918999999999997</v>
      </c>
      <c r="E21" s="2"/>
    </row>
    <row r="22" spans="1:5" x14ac:dyDescent="0.25">
      <c r="A22" s="28">
        <v>21</v>
      </c>
      <c r="B22" s="20">
        <v>12.944000000000001</v>
      </c>
      <c r="C22" s="21">
        <v>23.893999999999998</v>
      </c>
      <c r="D22" s="22">
        <f t="shared" si="0"/>
        <v>10.949999999999998</v>
      </c>
      <c r="E22" s="2"/>
    </row>
    <row r="23" spans="1:5" x14ac:dyDescent="0.25">
      <c r="A23" s="28">
        <v>22</v>
      </c>
      <c r="B23" s="20">
        <v>14.233000000000001</v>
      </c>
      <c r="C23" s="21">
        <v>17.96</v>
      </c>
      <c r="D23" s="22">
        <f t="shared" si="0"/>
        <v>3.7270000000000003</v>
      </c>
      <c r="E23" s="2"/>
    </row>
    <row r="24" spans="1:5" x14ac:dyDescent="0.25">
      <c r="A24" s="28">
        <v>23</v>
      </c>
      <c r="B24" s="20">
        <v>19.71</v>
      </c>
      <c r="C24" s="21">
        <v>22.058</v>
      </c>
      <c r="D24" s="22">
        <f t="shared" si="0"/>
        <v>2.347999999999999</v>
      </c>
      <c r="E24" s="2"/>
    </row>
    <row r="25" spans="1:5" ht="15.75" thickBot="1" x14ac:dyDescent="0.3">
      <c r="A25" s="29">
        <v>24</v>
      </c>
      <c r="B25" s="23">
        <v>16.004000000000001</v>
      </c>
      <c r="C25" s="24">
        <v>21.157</v>
      </c>
      <c r="D25" s="25">
        <f t="shared" si="0"/>
        <v>5.1529999999999987</v>
      </c>
      <c r="E25" s="2"/>
    </row>
  </sheetData>
  <mergeCells count="1">
    <mergeCell ref="J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2017-08-12T04:48:42Z</dcterms:created>
  <dcterms:modified xsi:type="dcterms:W3CDTF">2017-08-18T21:48:37Z</dcterms:modified>
</cp:coreProperties>
</file>