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VC Fittings PRICE" sheetId="1" r:id="rId1"/>
  </sheets>
  <calcPr calcId="144525"/>
</workbook>
</file>

<file path=xl/calcChain.xml><?xml version="1.0" encoding="utf-8"?>
<calcChain xmlns="http://schemas.openxmlformats.org/spreadsheetml/2006/main">
  <c r="I260" i="1" l="1"/>
  <c r="F255" i="1"/>
  <c r="F256" i="1" s="1"/>
  <c r="F257" i="1" s="1"/>
  <c r="F258" i="1" s="1"/>
  <c r="F259" i="1" s="1"/>
  <c r="F254" i="1"/>
  <c r="F253" i="1"/>
  <c r="F251" i="1"/>
  <c r="F244" i="1"/>
  <c r="F245" i="1" s="1"/>
  <c r="F246" i="1" s="1"/>
  <c r="F247" i="1" s="1"/>
  <c r="F248" i="1" s="1"/>
  <c r="F243" i="1"/>
  <c r="F242" i="1"/>
  <c r="H260" i="1" s="1"/>
  <c r="F227" i="1"/>
  <c r="F225" i="1"/>
  <c r="F228" i="1" s="1"/>
  <c r="F229" i="1" s="1"/>
  <c r="F230" i="1" s="1"/>
  <c r="F231" i="1" s="1"/>
  <c r="F232" i="1" s="1"/>
  <c r="F233" i="1" s="1"/>
  <c r="F217" i="1"/>
  <c r="F218" i="1" s="1"/>
  <c r="F219" i="1" s="1"/>
  <c r="F220" i="1" s="1"/>
  <c r="F221" i="1" s="1"/>
  <c r="F222" i="1" s="1"/>
  <c r="A234" i="1" s="1"/>
  <c r="F216" i="1"/>
  <c r="H234" i="1" s="1"/>
  <c r="I208" i="1"/>
  <c r="F202" i="1"/>
  <c r="F203" i="1" s="1"/>
  <c r="F204" i="1" s="1"/>
  <c r="F205" i="1" s="1"/>
  <c r="F206" i="1" s="1"/>
  <c r="F207" i="1" s="1"/>
  <c r="F201" i="1"/>
  <c r="F199" i="1"/>
  <c r="F191" i="1"/>
  <c r="F192" i="1" s="1"/>
  <c r="F193" i="1" s="1"/>
  <c r="F194" i="1" s="1"/>
  <c r="F195" i="1" s="1"/>
  <c r="F196" i="1" s="1"/>
  <c r="F190" i="1"/>
  <c r="H208" i="1" s="1"/>
  <c r="F175" i="1"/>
  <c r="F176" i="1" s="1"/>
  <c r="F177" i="1" s="1"/>
  <c r="F178" i="1" s="1"/>
  <c r="F179" i="1" s="1"/>
  <c r="F180" i="1" s="1"/>
  <c r="F181" i="1" s="1"/>
  <c r="F173" i="1"/>
  <c r="I182" i="1" s="1"/>
  <c r="F164" i="1"/>
  <c r="F165" i="1" s="1"/>
  <c r="F166" i="1" s="1"/>
  <c r="F167" i="1" s="1"/>
  <c r="F168" i="1" s="1"/>
  <c r="F169" i="1" s="1"/>
  <c r="F170" i="1" s="1"/>
  <c r="I156" i="1"/>
  <c r="F151" i="1"/>
  <c r="F152" i="1" s="1"/>
  <c r="F153" i="1" s="1"/>
  <c r="F154" i="1" s="1"/>
  <c r="F155" i="1" s="1"/>
  <c r="F150" i="1"/>
  <c r="F149" i="1"/>
  <c r="F147" i="1"/>
  <c r="F140" i="1"/>
  <c r="F141" i="1" s="1"/>
  <c r="F142" i="1" s="1"/>
  <c r="F143" i="1" s="1"/>
  <c r="F144" i="1" s="1"/>
  <c r="A156" i="1" s="1"/>
  <c r="F139" i="1"/>
  <c r="F138" i="1"/>
  <c r="H156" i="1" s="1"/>
  <c r="I130" i="1"/>
  <c r="F124" i="1"/>
  <c r="F125" i="1" s="1"/>
  <c r="F126" i="1" s="1"/>
  <c r="F127" i="1" s="1"/>
  <c r="F128" i="1" s="1"/>
  <c r="F129" i="1" s="1"/>
  <c r="F123" i="1"/>
  <c r="F121" i="1"/>
  <c r="F113" i="1"/>
  <c r="F114" i="1" s="1"/>
  <c r="F115" i="1" s="1"/>
  <c r="F116" i="1" s="1"/>
  <c r="F117" i="1" s="1"/>
  <c r="F118" i="1" s="1"/>
  <c r="A130" i="1" s="1"/>
  <c r="F112" i="1"/>
  <c r="H130" i="1" s="1"/>
  <c r="I104" i="1"/>
  <c r="F98" i="1"/>
  <c r="F99" i="1" s="1"/>
  <c r="F100" i="1" s="1"/>
  <c r="F101" i="1" s="1"/>
  <c r="F102" i="1" s="1"/>
  <c r="F103" i="1" s="1"/>
  <c r="F97" i="1"/>
  <c r="F95" i="1"/>
  <c r="F87" i="1"/>
  <c r="F88" i="1" s="1"/>
  <c r="F89" i="1" s="1"/>
  <c r="F90" i="1" s="1"/>
  <c r="F91" i="1" s="1"/>
  <c r="F92" i="1" s="1"/>
  <c r="A104" i="1" s="1"/>
  <c r="F86" i="1"/>
  <c r="H104" i="1" s="1"/>
  <c r="F71" i="1"/>
  <c r="F72" i="1" s="1"/>
  <c r="F73" i="1" s="1"/>
  <c r="F74" i="1" s="1"/>
  <c r="F75" i="1" s="1"/>
  <c r="F76" i="1" s="1"/>
  <c r="F77" i="1" s="1"/>
  <c r="F69" i="1"/>
  <c r="I78" i="1" s="1"/>
  <c r="F60" i="1"/>
  <c r="H78" i="1" s="1"/>
  <c r="I52" i="1"/>
  <c r="F46" i="1"/>
  <c r="F47" i="1" s="1"/>
  <c r="F48" i="1" s="1"/>
  <c r="F49" i="1" s="1"/>
  <c r="F50" i="1" s="1"/>
  <c r="F51" i="1" s="1"/>
  <c r="F45" i="1"/>
  <c r="F43" i="1"/>
  <c r="F35" i="1"/>
  <c r="F36" i="1" s="1"/>
  <c r="F37" i="1" s="1"/>
  <c r="F38" i="1" s="1"/>
  <c r="F39" i="1" s="1"/>
  <c r="F40" i="1" s="1"/>
  <c r="F34" i="1"/>
  <c r="H52" i="1" s="1"/>
  <c r="I26" i="1"/>
  <c r="F19" i="1"/>
  <c r="F17" i="1"/>
  <c r="F20" i="1" s="1"/>
  <c r="F21" i="1" s="1"/>
  <c r="F22" i="1" s="1"/>
  <c r="F23" i="1" s="1"/>
  <c r="F24" i="1" s="1"/>
  <c r="F25" i="1" s="1"/>
  <c r="F9" i="1"/>
  <c r="F10" i="1" s="1"/>
  <c r="F11" i="1" s="1"/>
  <c r="F12" i="1" s="1"/>
  <c r="F13" i="1" s="1"/>
  <c r="F14" i="1" s="1"/>
  <c r="A26" i="1" s="1"/>
  <c r="F8" i="1"/>
  <c r="H26" i="1" s="1"/>
  <c r="A260" i="1" l="1"/>
  <c r="A182" i="1"/>
  <c r="A52" i="1"/>
  <c r="A208" i="1"/>
  <c r="H182" i="1"/>
  <c r="F61" i="1"/>
  <c r="F62" i="1" s="1"/>
  <c r="F63" i="1" s="1"/>
  <c r="F64" i="1" s="1"/>
  <c r="F65" i="1" s="1"/>
  <c r="F66" i="1" s="1"/>
  <c r="A78" i="1" s="1"/>
  <c r="I234" i="1"/>
</calcChain>
</file>

<file path=xl/sharedStrings.xml><?xml version="1.0" encoding="utf-8"?>
<sst xmlns="http://schemas.openxmlformats.org/spreadsheetml/2006/main" count="450" uniqueCount="66">
  <si>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</si>
  <si>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</si>
  <si>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</si>
  <si>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</si>
  <si>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</si>
  <si>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</si>
  <si>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</si>
  <si>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</si>
  <si>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</si>
  <si>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50.18.9.20.9. Providing and fixing PVC moulded fitting / accessories for Rigid PVC pipes, including jointing with PVC solvent cement-63 mm dia Socket /coupling</t>
  </si>
  <si>
    <t>Header Unit</t>
  </si>
  <si>
    <t>no</t>
  </si>
  <si>
    <t>Header Quantity</t>
  </si>
  <si>
    <t>Header Details</t>
  </si>
  <si>
    <t>Details of cost for one no.</t>
  </si>
  <si>
    <t>Material</t>
  </si>
  <si>
    <t>M</t>
  </si>
  <si>
    <t>MR65</t>
  </si>
  <si>
    <t>PVC Socket/coupling 63 mm dia</t>
  </si>
  <si>
    <t>each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</si>
  <si>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</si>
  <si>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</si>
  <si>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</si>
  <si>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</si>
  <si>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</si>
  <si>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</si>
  <si>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Tools &amp; Plants</t>
  </si>
  <si>
    <t>L</t>
  </si>
  <si>
    <t>Sundries
Adhesive, and sundries etc.</t>
  </si>
  <si>
    <t>L.S</t>
  </si>
  <si>
    <t>T1</t>
  </si>
  <si>
    <t>Sundries
Carriage and fixing charges</t>
  </si>
  <si>
    <t>T2</t>
  </si>
  <si>
    <t>TOTAL (Tools &amp; Plants)</t>
  </si>
  <si>
    <t>50.18.9.21.9. Providing and fixing PVC moulded fittings/ accessories for Rigid PVC pipes, including jointing with PVC solvent cement - 75 mm dia Socket /coupling</t>
  </si>
  <si>
    <t>MR75</t>
  </si>
  <si>
    <t>PVC Socket/coupling 75 mm dia</t>
  </si>
  <si>
    <t>50.18.9.22.11. Providing and fixing PVC moulded fittings/accessories for Rigid PVC pipes,including jointing with PVC solvent cement - 110 mm dia Socket/ coupling</t>
  </si>
  <si>
    <t>Details of cost for 1.00 no.</t>
  </si>
  <si>
    <t>MR87</t>
  </si>
  <si>
    <t>PVC Socket/coupling 110 mm dia</t>
  </si>
  <si>
    <t>Sundries
Adhesive, and sundries etc,</t>
  </si>
  <si>
    <t>50.18.9.20.4. Providing and fixing PVC moulded fittings/ accessories for Rigid PVC pipes, including jointing with PVC solvent cement - 63 mm dia Bend</t>
  </si>
  <si>
    <t>MR60</t>
  </si>
  <si>
    <t>PVC bend 63 mm dia</t>
  </si>
  <si>
    <t>50.18.9.21.4. Providing and fixing PVC moulded fittings/ accessories for Rigid PVC pipes, including jointing with PVC solvent cement - 75 mm dia Bend</t>
  </si>
  <si>
    <t>MR70</t>
  </si>
  <si>
    <t>PVC bend 75 mm dia</t>
  </si>
  <si>
    <t>50.18.9.22.4. Providing and fixing PVC moulded fittings/ accessories for Rigid PVC pipes, including jointing with PVC solvent cement- 110 mm dia Bend</t>
  </si>
  <si>
    <t>MR80</t>
  </si>
  <si>
    <t>PVC bend 110 mm dia</t>
  </si>
  <si>
    <t>50.18.9.21.5. Providing and fixing PVC moulded fittings/ accessories for Rigid PVC pipes, including jointing with PVC solvent cement -75x75x75 mm dia Tee</t>
  </si>
  <si>
    <t>MR71</t>
  </si>
  <si>
    <t>PVC Tee 75x75x75 mm dia</t>
  </si>
  <si>
    <t>Sundries
Adhesive, and sundries etc</t>
  </si>
  <si>
    <t>50.18.9.22.5. Providing and fixing PVC moulded fittings/ accessories for Rigid PVC pipes including jointing with PVC solvent cement 110x110x110 mm dia Tee</t>
  </si>
  <si>
    <t>Details of cost for 1 no.</t>
  </si>
  <si>
    <t>MR81</t>
  </si>
  <si>
    <t>PVC Tee 110x110x110mm dia</t>
  </si>
  <si>
    <t>50.18.9.21.2. Providing and fixing PVC moulded fittings/accessories for Rigid PVC pipes, including jointing with PVC solvent cement -75 mm dia 45 degree Elbow</t>
  </si>
  <si>
    <t>Details of cost for 1. no</t>
  </si>
  <si>
    <t>MR68</t>
  </si>
  <si>
    <t>PVC 45 degree Elbow 75 mm dia</t>
  </si>
  <si>
    <t>50.18.9.22.2. Providing and fixing PVC moulded fittings / accessories for Rigid PVC pipes, including jointing with PVC solvent cement - 110 mm dia 45 degree Elbow</t>
  </si>
  <si>
    <t>MR78</t>
  </si>
  <si>
    <t>PVC 45 degree Elbow 110 mm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</si>
</sst>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Merriweather"/>
    </font>
    <font>
      <sz val="10"/>
      <name val="Arial"/>
      <scheme val="minor"/>
    </font>
    <font>
      <sz val="12"/>
      <name val="Merriweather"/>
    </font>
  </fonts>
  <fills count="3">
    <fill>
      <patternFill patternType="none"/>
    </fill>
    <fill>
      <patternFill patternType="gray125"/>
    </fill>
    <fill>
      <patternFill patternType="solid">
        <fgColor rgb="FFDEE2E6"/>
        <bgColor rgb="FFDEE2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/>
    <xf numFmtId="2" fontId="5" fillId="2" borderId="0" xfId="0" applyNumberFormat="1" applyFont="1" applyFill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4" fillId="0" borderId="0" xfId="0" applyFont="1" applyFill="1" applyAlignment="1"/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1" fillId="0" borderId="4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I260"/>
  <sheetViews>
    <sheetView tabSelected="1" workbookViewId="0">
      <selection activeCell="L5" sqref="L5"/>
    </sheetView>
  </sheetViews>
  <sheetFormatPr defaultColWidth="12.6328125" defaultRowHeight="15.75" customHeight="1"/>
  <cols>
    <col min="1" max="7" width="12.6328125" style="9"/>
    <col min="8" max="9" width="12.6328125" style="2" hidden="1"/>
    <col min="10" max="16384" width="12.6328125" style="2"/>
  </cols>
  <sheetData>
    <row r="1" spans="1:9" ht="12.5">
      <c r="A1" s="17" t="s">
        <v>0</v>
      </c>
      <c r="B1" s="17" t="s">
        <v>1</v>
      </c>
      <c r="C1" s="18" t="s">
        <v>2</v>
      </c>
      <c r="D1" s="11"/>
      <c r="E1" s="12"/>
      <c r="F1" s="18" t="s">
        <v>3</v>
      </c>
      <c r="G1" s="12"/>
      <c r="H1" s="1"/>
      <c r="I1" s="1"/>
    </row>
    <row r="2" spans="1:9" ht="15.5">
      <c r="A2" s="16"/>
      <c r="B2" s="16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/>
      <c r="I2" s="1"/>
    </row>
    <row r="3" spans="1:9" ht="12.5">
      <c r="A3" s="18" t="s">
        <v>9</v>
      </c>
      <c r="B3" s="11"/>
      <c r="C3" s="11"/>
      <c r="D3" s="11"/>
      <c r="E3" s="11"/>
      <c r="F3" s="11"/>
      <c r="G3" s="12"/>
      <c r="H3" s="1"/>
      <c r="I3" s="1"/>
    </row>
    <row r="4" spans="1:9" ht="31">
      <c r="A4" s="5"/>
      <c r="B4" s="5" t="s">
        <v>10</v>
      </c>
      <c r="C4" s="5" t="s">
        <v>11</v>
      </c>
      <c r="D4" s="5" t="s">
        <v>12</v>
      </c>
      <c r="E4" s="6">
        <v>1</v>
      </c>
      <c r="F4" s="14"/>
      <c r="G4" s="12"/>
      <c r="H4" s="1"/>
      <c r="I4" s="1"/>
    </row>
    <row r="5" spans="1:9" ht="31">
      <c r="A5" s="5" t="s">
        <v>13</v>
      </c>
      <c r="B5" s="14" t="s">
        <v>14</v>
      </c>
      <c r="C5" s="11"/>
      <c r="D5" s="11"/>
      <c r="E5" s="11"/>
      <c r="F5" s="11"/>
      <c r="G5" s="12"/>
      <c r="H5" s="1"/>
      <c r="I5" s="1"/>
    </row>
    <row r="6" spans="1:9" ht="15.5">
      <c r="A6" s="14" t="s">
        <v>15</v>
      </c>
      <c r="B6" s="11"/>
      <c r="C6" s="11"/>
      <c r="D6" s="11"/>
      <c r="E6" s="11"/>
      <c r="F6" s="12"/>
      <c r="G6" s="5" t="s">
        <v>16</v>
      </c>
      <c r="H6" s="1"/>
      <c r="I6" s="1"/>
    </row>
    <row r="7" spans="1:9" ht="15.5">
      <c r="A7" s="15"/>
      <c r="B7" s="15" t="s">
        <v>17</v>
      </c>
      <c r="C7" s="14" t="s">
        <v>18</v>
      </c>
      <c r="D7" s="11"/>
      <c r="E7" s="12"/>
      <c r="F7" s="14"/>
      <c r="G7" s="12"/>
      <c r="H7" s="1"/>
      <c r="I7" s="1"/>
    </row>
    <row r="8" spans="1:9" ht="15.5">
      <c r="A8" s="16"/>
      <c r="B8" s="16"/>
      <c r="C8" s="5" t="s">
        <v>19</v>
      </c>
      <c r="D8" s="6">
        <v>1</v>
      </c>
      <c r="E8" s="6">
        <v>24.5</v>
      </c>
      <c r="F8" s="6">
        <f>D8*E8</f>
        <v>24.5</v>
      </c>
      <c r="G8" s="5" t="s">
        <v>20</v>
      </c>
      <c r="H8" s="1"/>
      <c r="I8" s="1"/>
    </row>
    <row r="9" spans="1:9" ht="15.5">
      <c r="A9" s="10" t="s">
        <v>21</v>
      </c>
      <c r="B9" s="11"/>
      <c r="C9" s="12"/>
      <c r="D9" s="6">
        <v>1</v>
      </c>
      <c r="E9" s="7" t="s">
        <v>11</v>
      </c>
      <c r="F9" s="6">
        <f>F8</f>
        <v>24.5</v>
      </c>
      <c r="G9" s="5"/>
      <c r="H9" s="1"/>
      <c r="I9" s="1"/>
    </row>
    <row r="10" spans="1:9" ht="15.5">
      <c r="A10" s="10" t="s">
        <v>22</v>
      </c>
      <c r="B10" s="11"/>
      <c r="C10" s="12"/>
      <c r="D10" s="6">
        <v>1</v>
      </c>
      <c r="E10" s="7" t="s">
        <v>11</v>
      </c>
      <c r="F10" s="6">
        <f>F9/D9</f>
        <v>24.5</v>
      </c>
      <c r="G10" s="5"/>
      <c r="H10" s="1"/>
      <c r="I10" s="1"/>
    </row>
    <row r="11" spans="1:9" ht="15.5">
      <c r="A11" s="13" t="s">
        <v>23</v>
      </c>
      <c r="B11" s="11"/>
      <c r="C11" s="11"/>
      <c r="D11" s="12"/>
      <c r="E11" s="6"/>
      <c r="F11" s="6">
        <f>F10*1%</f>
        <v>0.245</v>
      </c>
      <c r="G11" s="5"/>
      <c r="H11" s="1"/>
      <c r="I11" s="1"/>
    </row>
    <row r="12" spans="1:9" ht="15.5">
      <c r="A12" s="13" t="s">
        <v>24</v>
      </c>
      <c r="B12" s="11"/>
      <c r="C12" s="11"/>
      <c r="D12" s="12"/>
      <c r="E12" s="7"/>
      <c r="F12" s="6">
        <f>F11+F10</f>
        <v>24.745000000000001</v>
      </c>
      <c r="G12" s="5"/>
      <c r="H12" s="1"/>
      <c r="I12" s="1"/>
    </row>
    <row r="13" spans="1:9" ht="15.5">
      <c r="A13" s="13" t="s">
        <v>25</v>
      </c>
      <c r="B13" s="11"/>
      <c r="C13" s="11"/>
      <c r="D13" s="12"/>
      <c r="E13" s="6"/>
      <c r="F13" s="6">
        <f>F12*15%</f>
        <v>3.7117499999999999</v>
      </c>
      <c r="G13" s="5"/>
      <c r="H13" s="1"/>
      <c r="I13" s="1"/>
    </row>
    <row r="14" spans="1:9" ht="15.5">
      <c r="A14" s="13" t="s">
        <v>24</v>
      </c>
      <c r="B14" s="11"/>
      <c r="C14" s="11"/>
      <c r="D14" s="12"/>
      <c r="E14" s="7"/>
      <c r="F14" s="8">
        <f>ROUND(F13+F12,2)</f>
        <v>28.46</v>
      </c>
      <c r="G14" s="5"/>
      <c r="H14" s="1"/>
      <c r="I14" s="1"/>
    </row>
    <row r="15" spans="1:9" ht="15.5">
      <c r="A15" s="14" t="s">
        <v>26</v>
      </c>
      <c r="B15" s="11"/>
      <c r="C15" s="11"/>
      <c r="D15" s="11"/>
      <c r="E15" s="11"/>
      <c r="F15" s="12"/>
      <c r="G15" s="5" t="s">
        <v>27</v>
      </c>
      <c r="H15" s="1"/>
      <c r="I15" s="1"/>
    </row>
    <row r="16" spans="1:9" ht="15.5">
      <c r="A16" s="15">
        <v>9999</v>
      </c>
      <c r="B16" s="15"/>
      <c r="C16" s="14" t="s">
        <v>28</v>
      </c>
      <c r="D16" s="11"/>
      <c r="E16" s="12"/>
      <c r="F16" s="14"/>
      <c r="G16" s="12"/>
      <c r="H16" s="1"/>
      <c r="I16" s="1"/>
    </row>
    <row r="17" spans="1:9" ht="15.5">
      <c r="A17" s="16"/>
      <c r="B17" s="16"/>
      <c r="C17" s="5" t="s">
        <v>29</v>
      </c>
      <c r="D17" s="6">
        <v>2.73</v>
      </c>
      <c r="E17" s="6">
        <v>2.12</v>
      </c>
      <c r="F17" s="6">
        <f>D17*E17</f>
        <v>5.7876000000000003</v>
      </c>
      <c r="G17" s="5" t="s">
        <v>30</v>
      </c>
      <c r="H17" s="1"/>
      <c r="I17" s="1"/>
    </row>
    <row r="18" spans="1:9" ht="15.5">
      <c r="A18" s="15">
        <v>9999</v>
      </c>
      <c r="B18" s="15"/>
      <c r="C18" s="14" t="s">
        <v>31</v>
      </c>
      <c r="D18" s="11"/>
      <c r="E18" s="12"/>
      <c r="F18" s="14"/>
      <c r="G18" s="12"/>
      <c r="H18" s="1"/>
      <c r="I18" s="1"/>
    </row>
    <row r="19" spans="1:9" ht="15.5">
      <c r="A19" s="16"/>
      <c r="B19" s="16"/>
      <c r="C19" s="5" t="s">
        <v>29</v>
      </c>
      <c r="D19" s="6">
        <v>9.36</v>
      </c>
      <c r="E19" s="6">
        <v>2.12</v>
      </c>
      <c r="F19" s="6">
        <f>D19*E19</f>
        <v>19.8432</v>
      </c>
      <c r="G19" s="5" t="s">
        <v>32</v>
      </c>
      <c r="H19" s="1"/>
      <c r="I19" s="1"/>
    </row>
    <row r="20" spans="1:9" ht="15.5">
      <c r="A20" s="10" t="s">
        <v>33</v>
      </c>
      <c r="B20" s="11"/>
      <c r="C20" s="12"/>
      <c r="D20" s="6">
        <v>1</v>
      </c>
      <c r="E20" s="7" t="s">
        <v>11</v>
      </c>
      <c r="F20" s="6">
        <f>F19+F17</f>
        <v>25.630800000000001</v>
      </c>
      <c r="G20" s="7"/>
      <c r="H20" s="1"/>
      <c r="I20" s="1"/>
    </row>
    <row r="21" spans="1:9" ht="15.5">
      <c r="A21" s="10" t="s">
        <v>22</v>
      </c>
      <c r="B21" s="11"/>
      <c r="C21" s="12"/>
      <c r="D21" s="6">
        <v>1</v>
      </c>
      <c r="E21" s="7" t="s">
        <v>11</v>
      </c>
      <c r="F21" s="6">
        <f>F20/D20</f>
        <v>25.630800000000001</v>
      </c>
      <c r="G21" s="7"/>
      <c r="H21" s="1"/>
      <c r="I21" s="1"/>
    </row>
    <row r="22" spans="1:9" ht="15.5">
      <c r="A22" s="13" t="s">
        <v>23</v>
      </c>
      <c r="B22" s="11"/>
      <c r="C22" s="11"/>
      <c r="D22" s="12"/>
      <c r="E22" s="6"/>
      <c r="F22" s="6">
        <f>F21*1%</f>
        <v>0.25630800000000004</v>
      </c>
      <c r="G22" s="7"/>
      <c r="H22" s="1"/>
      <c r="I22" s="1"/>
    </row>
    <row r="23" spans="1:9" ht="15.5">
      <c r="A23" s="13" t="s">
        <v>24</v>
      </c>
      <c r="B23" s="11"/>
      <c r="C23" s="11"/>
      <c r="D23" s="12"/>
      <c r="E23" s="7"/>
      <c r="F23" s="6">
        <f>F22+F21</f>
        <v>25.887108000000001</v>
      </c>
      <c r="G23" s="7"/>
      <c r="H23" s="1"/>
      <c r="I23" s="1"/>
    </row>
    <row r="24" spans="1:9" ht="15.5">
      <c r="A24" s="13" t="s">
        <v>25</v>
      </c>
      <c r="B24" s="11"/>
      <c r="C24" s="11"/>
      <c r="D24" s="12"/>
      <c r="E24" s="6"/>
      <c r="F24" s="6">
        <f>F23*15%</f>
        <v>3.8830662</v>
      </c>
      <c r="G24" s="7"/>
      <c r="H24" s="1"/>
      <c r="I24" s="1"/>
    </row>
    <row r="25" spans="1:9" ht="15.5">
      <c r="A25" s="13" t="s">
        <v>24</v>
      </c>
      <c r="B25" s="11"/>
      <c r="C25" s="11"/>
      <c r="D25" s="12"/>
      <c r="E25" s="7"/>
      <c r="F25" s="8">
        <f>ROUND(F24+F23,2)</f>
        <v>29.77</v>
      </c>
      <c r="G25" s="7"/>
      <c r="H25" s="1"/>
      <c r="I25" s="1"/>
    </row>
    <row r="26" spans="1:9" ht="28.5" customHeight="1">
      <c r="A26" s="10" t="str">
        <f>CONCATENATE("Say ₹ ",F14," + ",F25," x Cost Index")</f>
        <v>Say ₹ 28.46 + 29.77 x Cost Index</v>
      </c>
      <c r="B26" s="11"/>
      <c r="C26" s="11"/>
      <c r="D26" s="11"/>
      <c r="E26" s="11"/>
      <c r="F26" s="11"/>
      <c r="G26" s="12"/>
      <c r="H26" s="3">
        <f>((F8*1.01*1.15))</f>
        <v>28.45675</v>
      </c>
      <c r="I26" s="3">
        <f>((SUM(F17,F19)*1.01*1.15))</f>
        <v>29.7701742</v>
      </c>
    </row>
    <row r="27" spans="1:9" ht="12.5">
      <c r="A27" s="17" t="s">
        <v>0</v>
      </c>
      <c r="B27" s="17" t="s">
        <v>1</v>
      </c>
      <c r="C27" s="18" t="s">
        <v>2</v>
      </c>
      <c r="D27" s="11"/>
      <c r="E27" s="12"/>
      <c r="F27" s="18" t="s">
        <v>3</v>
      </c>
      <c r="G27" s="12"/>
      <c r="H27" s="1"/>
      <c r="I27" s="1"/>
    </row>
    <row r="28" spans="1:9" ht="15.5">
      <c r="A28" s="16"/>
      <c r="B28" s="16"/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1"/>
      <c r="I28" s="1"/>
    </row>
    <row r="29" spans="1:9" ht="12.5">
      <c r="A29" s="18" t="s">
        <v>34</v>
      </c>
      <c r="B29" s="11"/>
      <c r="C29" s="11"/>
      <c r="D29" s="11"/>
      <c r="E29" s="11"/>
      <c r="F29" s="11"/>
      <c r="G29" s="12"/>
      <c r="H29" s="1"/>
      <c r="I29" s="1"/>
    </row>
    <row r="30" spans="1:9" ht="31">
      <c r="A30" s="5"/>
      <c r="B30" s="5" t="s">
        <v>10</v>
      </c>
      <c r="C30" s="5" t="s">
        <v>11</v>
      </c>
      <c r="D30" s="5" t="s">
        <v>12</v>
      </c>
      <c r="E30" s="6">
        <v>1</v>
      </c>
      <c r="F30" s="14"/>
      <c r="G30" s="12"/>
      <c r="H30" s="1"/>
      <c r="I30" s="1"/>
    </row>
    <row r="31" spans="1:9" ht="31">
      <c r="A31" s="5" t="s">
        <v>13</v>
      </c>
      <c r="B31" s="14" t="s">
        <v>14</v>
      </c>
      <c r="C31" s="11"/>
      <c r="D31" s="11"/>
      <c r="E31" s="11"/>
      <c r="F31" s="11"/>
      <c r="G31" s="12"/>
      <c r="H31" s="1"/>
      <c r="I31" s="1"/>
    </row>
    <row r="32" spans="1:9" ht="15.5">
      <c r="A32" s="14" t="s">
        <v>15</v>
      </c>
      <c r="B32" s="11"/>
      <c r="C32" s="11"/>
      <c r="D32" s="11"/>
      <c r="E32" s="11"/>
      <c r="F32" s="12"/>
      <c r="G32" s="5" t="s">
        <v>16</v>
      </c>
      <c r="H32" s="1"/>
      <c r="I32" s="1"/>
    </row>
    <row r="33" spans="1:9" ht="15.5">
      <c r="A33" s="15"/>
      <c r="B33" s="15" t="s">
        <v>35</v>
      </c>
      <c r="C33" s="14" t="s">
        <v>36</v>
      </c>
      <c r="D33" s="11"/>
      <c r="E33" s="12"/>
      <c r="F33" s="14"/>
      <c r="G33" s="12"/>
      <c r="H33" s="1"/>
      <c r="I33" s="1"/>
    </row>
    <row r="34" spans="1:9" ht="15.5">
      <c r="A34" s="16"/>
      <c r="B34" s="16"/>
      <c r="C34" s="5" t="s">
        <v>19</v>
      </c>
      <c r="D34" s="6">
        <v>1</v>
      </c>
      <c r="E34" s="6">
        <v>30</v>
      </c>
      <c r="F34" s="6">
        <f>D34*E34</f>
        <v>30</v>
      </c>
      <c r="G34" s="5" t="s">
        <v>20</v>
      </c>
      <c r="H34" s="1"/>
      <c r="I34" s="1"/>
    </row>
    <row r="35" spans="1:9" ht="15.5">
      <c r="A35" s="10" t="s">
        <v>21</v>
      </c>
      <c r="B35" s="11"/>
      <c r="C35" s="12"/>
      <c r="D35" s="6">
        <v>1</v>
      </c>
      <c r="E35" s="7" t="s">
        <v>11</v>
      </c>
      <c r="F35" s="6">
        <f>F34</f>
        <v>30</v>
      </c>
      <c r="G35" s="5"/>
      <c r="H35" s="1"/>
      <c r="I35" s="1"/>
    </row>
    <row r="36" spans="1:9" ht="15.5">
      <c r="A36" s="10" t="s">
        <v>22</v>
      </c>
      <c r="B36" s="11"/>
      <c r="C36" s="12"/>
      <c r="D36" s="6">
        <v>1</v>
      </c>
      <c r="E36" s="7" t="s">
        <v>11</v>
      </c>
      <c r="F36" s="6">
        <f>F35/D35</f>
        <v>30</v>
      </c>
      <c r="G36" s="5"/>
      <c r="H36" s="1"/>
      <c r="I36" s="1"/>
    </row>
    <row r="37" spans="1:9" ht="15.5">
      <c r="A37" s="13" t="s">
        <v>23</v>
      </c>
      <c r="B37" s="11"/>
      <c r="C37" s="11"/>
      <c r="D37" s="12"/>
      <c r="E37" s="6"/>
      <c r="F37" s="6">
        <f>F36*1%</f>
        <v>0.3</v>
      </c>
      <c r="G37" s="5"/>
      <c r="H37" s="1"/>
      <c r="I37" s="1"/>
    </row>
    <row r="38" spans="1:9" ht="15.5">
      <c r="A38" s="13" t="s">
        <v>24</v>
      </c>
      <c r="B38" s="11"/>
      <c r="C38" s="11"/>
      <c r="D38" s="12"/>
      <c r="E38" s="7"/>
      <c r="F38" s="6">
        <f>F37+F36</f>
        <v>30.3</v>
      </c>
      <c r="G38" s="5"/>
      <c r="H38" s="1"/>
      <c r="I38" s="1"/>
    </row>
    <row r="39" spans="1:9" ht="15.5">
      <c r="A39" s="13" t="s">
        <v>25</v>
      </c>
      <c r="B39" s="11"/>
      <c r="C39" s="11"/>
      <c r="D39" s="12"/>
      <c r="E39" s="6"/>
      <c r="F39" s="6">
        <f>F38*15%</f>
        <v>4.5449999999999999</v>
      </c>
      <c r="G39" s="5"/>
      <c r="H39" s="1"/>
      <c r="I39" s="1"/>
    </row>
    <row r="40" spans="1:9" ht="15.5">
      <c r="A40" s="13" t="s">
        <v>24</v>
      </c>
      <c r="B40" s="11"/>
      <c r="C40" s="11"/>
      <c r="D40" s="12"/>
      <c r="E40" s="7"/>
      <c r="F40" s="8">
        <f>ROUND(F39+F38,2)</f>
        <v>34.85</v>
      </c>
      <c r="G40" s="5"/>
      <c r="H40" s="1"/>
      <c r="I40" s="1"/>
    </row>
    <row r="41" spans="1:9" ht="15.5">
      <c r="A41" s="14" t="s">
        <v>26</v>
      </c>
      <c r="B41" s="11"/>
      <c r="C41" s="11"/>
      <c r="D41" s="11"/>
      <c r="E41" s="11"/>
      <c r="F41" s="12"/>
      <c r="G41" s="5" t="s">
        <v>27</v>
      </c>
      <c r="H41" s="1"/>
      <c r="I41" s="1"/>
    </row>
    <row r="42" spans="1:9" ht="15.5">
      <c r="A42" s="15">
        <v>9999</v>
      </c>
      <c r="B42" s="15"/>
      <c r="C42" s="14" t="s">
        <v>28</v>
      </c>
      <c r="D42" s="11"/>
      <c r="E42" s="12"/>
      <c r="F42" s="14"/>
      <c r="G42" s="12"/>
      <c r="H42" s="1"/>
      <c r="I42" s="1"/>
    </row>
    <row r="43" spans="1:9" ht="15.5">
      <c r="A43" s="16"/>
      <c r="B43" s="16"/>
      <c r="C43" s="5" t="s">
        <v>29</v>
      </c>
      <c r="D43" s="6">
        <v>2.73</v>
      </c>
      <c r="E43" s="6">
        <v>2.12</v>
      </c>
      <c r="F43" s="6">
        <f>E43*D43</f>
        <v>5.7876000000000003</v>
      </c>
      <c r="G43" s="5" t="s">
        <v>30</v>
      </c>
      <c r="H43" s="1"/>
      <c r="I43" s="1"/>
    </row>
    <row r="44" spans="1:9" ht="15.5">
      <c r="A44" s="15">
        <v>9999</v>
      </c>
      <c r="B44" s="15"/>
      <c r="C44" s="14" t="s">
        <v>31</v>
      </c>
      <c r="D44" s="11"/>
      <c r="E44" s="12"/>
      <c r="F44" s="14"/>
      <c r="G44" s="12"/>
      <c r="H44" s="1"/>
      <c r="I44" s="1"/>
    </row>
    <row r="45" spans="1:9" ht="15.5">
      <c r="A45" s="16"/>
      <c r="B45" s="16"/>
      <c r="C45" s="5" t="s">
        <v>29</v>
      </c>
      <c r="D45" s="6">
        <v>9.36</v>
      </c>
      <c r="E45" s="6">
        <v>2.12</v>
      </c>
      <c r="F45" s="6">
        <f>D45*E45</f>
        <v>19.8432</v>
      </c>
      <c r="G45" s="5" t="s">
        <v>32</v>
      </c>
      <c r="H45" s="1"/>
      <c r="I45" s="1"/>
    </row>
    <row r="46" spans="1:9" ht="15.5">
      <c r="A46" s="10" t="s">
        <v>33</v>
      </c>
      <c r="B46" s="11"/>
      <c r="C46" s="12"/>
      <c r="D46" s="6">
        <v>1</v>
      </c>
      <c r="E46" s="7" t="s">
        <v>11</v>
      </c>
      <c r="F46" s="6">
        <f>F45+F43</f>
        <v>25.630800000000001</v>
      </c>
      <c r="G46" s="7"/>
      <c r="H46" s="1"/>
      <c r="I46" s="1"/>
    </row>
    <row r="47" spans="1:9" ht="15.5">
      <c r="A47" s="10" t="s">
        <v>22</v>
      </c>
      <c r="B47" s="11"/>
      <c r="C47" s="12"/>
      <c r="D47" s="6">
        <v>1</v>
      </c>
      <c r="E47" s="7" t="s">
        <v>11</v>
      </c>
      <c r="F47" s="6">
        <f>F46/D46</f>
        <v>25.630800000000001</v>
      </c>
      <c r="G47" s="7"/>
      <c r="H47" s="1"/>
      <c r="I47" s="1"/>
    </row>
    <row r="48" spans="1:9" ht="15.5">
      <c r="A48" s="13" t="s">
        <v>23</v>
      </c>
      <c r="B48" s="11"/>
      <c r="C48" s="11"/>
      <c r="D48" s="12"/>
      <c r="E48" s="6"/>
      <c r="F48" s="6">
        <f>F47*1%</f>
        <v>0.25630800000000004</v>
      </c>
      <c r="G48" s="7"/>
      <c r="H48" s="1"/>
      <c r="I48" s="1"/>
    </row>
    <row r="49" spans="1:9" ht="15.5">
      <c r="A49" s="13" t="s">
        <v>24</v>
      </c>
      <c r="B49" s="11"/>
      <c r="C49" s="11"/>
      <c r="D49" s="12"/>
      <c r="E49" s="7"/>
      <c r="F49" s="6">
        <f>F48+F47</f>
        <v>25.887108000000001</v>
      </c>
      <c r="G49" s="7"/>
      <c r="H49" s="1"/>
      <c r="I49" s="1"/>
    </row>
    <row r="50" spans="1:9" ht="15.5">
      <c r="A50" s="13" t="s">
        <v>25</v>
      </c>
      <c r="B50" s="11"/>
      <c r="C50" s="11"/>
      <c r="D50" s="12"/>
      <c r="E50" s="6"/>
      <c r="F50" s="6">
        <f>F49*15%</f>
        <v>3.8830662</v>
      </c>
      <c r="G50" s="7"/>
      <c r="H50" s="1"/>
      <c r="I50" s="1"/>
    </row>
    <row r="51" spans="1:9" ht="15.5">
      <c r="A51" s="13" t="s">
        <v>24</v>
      </c>
      <c r="B51" s="11"/>
      <c r="C51" s="11"/>
      <c r="D51" s="12"/>
      <c r="E51" s="7"/>
      <c r="F51" s="8">
        <f>ROUND(F50+F49,2)</f>
        <v>29.77</v>
      </c>
      <c r="G51" s="7"/>
      <c r="H51" s="1"/>
      <c r="I51" s="1"/>
    </row>
    <row r="52" spans="1:9" ht="26.25" customHeight="1">
      <c r="A52" s="10" t="str">
        <f>CONCATENATE("Say ₹ ",F40," + ",F51," x Cost Index")</f>
        <v>Say ₹ 34.85 + 29.77 x Cost Index</v>
      </c>
      <c r="B52" s="11"/>
      <c r="C52" s="11"/>
      <c r="D52" s="11"/>
      <c r="E52" s="11"/>
      <c r="F52" s="11"/>
      <c r="G52" s="12"/>
      <c r="H52" s="3">
        <f>((F34*1.01*1.15))</f>
        <v>34.844999999999999</v>
      </c>
      <c r="I52" s="3">
        <f>((SUM(F43,F45)*1.01*1.15))</f>
        <v>29.7701742</v>
      </c>
    </row>
    <row r="53" spans="1:9" ht="12.5">
      <c r="A53" s="17" t="s">
        <v>0</v>
      </c>
      <c r="B53" s="17" t="s">
        <v>1</v>
      </c>
      <c r="C53" s="18" t="s">
        <v>2</v>
      </c>
      <c r="D53" s="11"/>
      <c r="E53" s="12"/>
      <c r="F53" s="18" t="s">
        <v>3</v>
      </c>
      <c r="G53" s="12"/>
      <c r="H53" s="1"/>
      <c r="I53" s="1"/>
    </row>
    <row r="54" spans="1:9" ht="15.5">
      <c r="A54" s="16"/>
      <c r="B54" s="16"/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1"/>
      <c r="I54" s="1"/>
    </row>
    <row r="55" spans="1:9" ht="12.5">
      <c r="A55" s="18" t="s">
        <v>37</v>
      </c>
      <c r="B55" s="11"/>
      <c r="C55" s="11"/>
      <c r="D55" s="11"/>
      <c r="E55" s="11"/>
      <c r="F55" s="11"/>
      <c r="G55" s="12"/>
      <c r="H55" s="1"/>
      <c r="I55" s="1"/>
    </row>
    <row r="56" spans="1:9" ht="31">
      <c r="A56" s="5"/>
      <c r="B56" s="5" t="s">
        <v>10</v>
      </c>
      <c r="C56" s="5" t="s">
        <v>11</v>
      </c>
      <c r="D56" s="5" t="s">
        <v>12</v>
      </c>
      <c r="E56" s="6">
        <v>1</v>
      </c>
      <c r="F56" s="14"/>
      <c r="G56" s="12"/>
      <c r="H56" s="1"/>
      <c r="I56" s="1"/>
    </row>
    <row r="57" spans="1:9" ht="31">
      <c r="A57" s="5" t="s">
        <v>13</v>
      </c>
      <c r="B57" s="14" t="s">
        <v>38</v>
      </c>
      <c r="C57" s="11"/>
      <c r="D57" s="11"/>
      <c r="E57" s="11"/>
      <c r="F57" s="11"/>
      <c r="G57" s="12"/>
      <c r="H57" s="1"/>
      <c r="I57" s="1"/>
    </row>
    <row r="58" spans="1:9" ht="15.5">
      <c r="A58" s="14" t="s">
        <v>15</v>
      </c>
      <c r="B58" s="11"/>
      <c r="C58" s="11"/>
      <c r="D58" s="11"/>
      <c r="E58" s="11"/>
      <c r="F58" s="12"/>
      <c r="G58" s="5" t="s">
        <v>16</v>
      </c>
      <c r="H58" s="1"/>
      <c r="I58" s="1"/>
    </row>
    <row r="59" spans="1:9" ht="15.5">
      <c r="A59" s="15"/>
      <c r="B59" s="15" t="s">
        <v>39</v>
      </c>
      <c r="C59" s="14" t="s">
        <v>40</v>
      </c>
      <c r="D59" s="11"/>
      <c r="E59" s="12"/>
      <c r="F59" s="14"/>
      <c r="G59" s="12"/>
      <c r="H59" s="1"/>
      <c r="I59" s="1"/>
    </row>
    <row r="60" spans="1:9" ht="15.5">
      <c r="A60" s="16"/>
      <c r="B60" s="16"/>
      <c r="C60" s="5" t="s">
        <v>19</v>
      </c>
      <c r="D60" s="6">
        <v>1</v>
      </c>
      <c r="E60" s="6">
        <v>59</v>
      </c>
      <c r="F60" s="6">
        <f>D60*E60</f>
        <v>59</v>
      </c>
      <c r="G60" s="5" t="s">
        <v>20</v>
      </c>
      <c r="H60" s="1"/>
      <c r="I60" s="1"/>
    </row>
    <row r="61" spans="1:9" ht="15.5">
      <c r="A61" s="10" t="s">
        <v>21</v>
      </c>
      <c r="B61" s="11"/>
      <c r="C61" s="12"/>
      <c r="D61" s="6">
        <v>1</v>
      </c>
      <c r="E61" s="7" t="s">
        <v>11</v>
      </c>
      <c r="F61" s="6">
        <f>F60</f>
        <v>59</v>
      </c>
      <c r="G61" s="5"/>
      <c r="H61" s="1"/>
      <c r="I61" s="1"/>
    </row>
    <row r="62" spans="1:9" ht="15.5">
      <c r="A62" s="10" t="s">
        <v>22</v>
      </c>
      <c r="B62" s="11"/>
      <c r="C62" s="12"/>
      <c r="D62" s="6">
        <v>1</v>
      </c>
      <c r="E62" s="7" t="s">
        <v>11</v>
      </c>
      <c r="F62" s="6">
        <f>F61/D61</f>
        <v>59</v>
      </c>
      <c r="G62" s="5"/>
      <c r="H62" s="1"/>
      <c r="I62" s="1"/>
    </row>
    <row r="63" spans="1:9" ht="15.5">
      <c r="A63" s="13" t="s">
        <v>23</v>
      </c>
      <c r="B63" s="11"/>
      <c r="C63" s="11"/>
      <c r="D63" s="12"/>
      <c r="E63" s="6"/>
      <c r="F63" s="6">
        <f>F62*1%</f>
        <v>0.59</v>
      </c>
      <c r="G63" s="5"/>
      <c r="H63" s="1"/>
      <c r="I63" s="1"/>
    </row>
    <row r="64" spans="1:9" ht="15.5">
      <c r="A64" s="13" t="s">
        <v>24</v>
      </c>
      <c r="B64" s="11"/>
      <c r="C64" s="11"/>
      <c r="D64" s="12"/>
      <c r="E64" s="7"/>
      <c r="F64" s="6">
        <f>F63+F62</f>
        <v>59.59</v>
      </c>
      <c r="G64" s="5"/>
      <c r="H64" s="1"/>
      <c r="I64" s="1"/>
    </row>
    <row r="65" spans="1:9" ht="15.5">
      <c r="A65" s="13" t="s">
        <v>25</v>
      </c>
      <c r="B65" s="11"/>
      <c r="C65" s="11"/>
      <c r="D65" s="12"/>
      <c r="E65" s="6"/>
      <c r="F65" s="6">
        <f>F64*15%</f>
        <v>8.9384999999999994</v>
      </c>
      <c r="G65" s="5"/>
      <c r="H65" s="1"/>
      <c r="I65" s="1"/>
    </row>
    <row r="66" spans="1:9" ht="15.5">
      <c r="A66" s="13" t="s">
        <v>24</v>
      </c>
      <c r="B66" s="11"/>
      <c r="C66" s="11"/>
      <c r="D66" s="12"/>
      <c r="E66" s="7"/>
      <c r="F66" s="8">
        <f>ROUND(F65+F64,2)</f>
        <v>68.53</v>
      </c>
      <c r="G66" s="5"/>
      <c r="H66" s="1"/>
      <c r="I66" s="1"/>
    </row>
    <row r="67" spans="1:9" ht="15.5">
      <c r="A67" s="14" t="s">
        <v>26</v>
      </c>
      <c r="B67" s="11"/>
      <c r="C67" s="11"/>
      <c r="D67" s="11"/>
      <c r="E67" s="11"/>
      <c r="F67" s="12"/>
      <c r="G67" s="5" t="s">
        <v>27</v>
      </c>
      <c r="H67" s="1"/>
      <c r="I67" s="1"/>
    </row>
    <row r="68" spans="1:9" ht="15.5">
      <c r="A68" s="15">
        <v>9999</v>
      </c>
      <c r="B68" s="15"/>
      <c r="C68" s="14" t="s">
        <v>41</v>
      </c>
      <c r="D68" s="11"/>
      <c r="E68" s="12"/>
      <c r="F68" s="14"/>
      <c r="G68" s="12"/>
      <c r="H68" s="1"/>
      <c r="I68" s="1"/>
    </row>
    <row r="69" spans="1:9" ht="15.5">
      <c r="A69" s="16"/>
      <c r="B69" s="16"/>
      <c r="C69" s="5" t="s">
        <v>29</v>
      </c>
      <c r="D69" s="6">
        <v>2.73</v>
      </c>
      <c r="E69" s="6">
        <v>2.12</v>
      </c>
      <c r="F69" s="6">
        <f>E69*D69</f>
        <v>5.7876000000000003</v>
      </c>
      <c r="G69" s="5" t="s">
        <v>30</v>
      </c>
      <c r="H69" s="1"/>
      <c r="I69" s="1"/>
    </row>
    <row r="70" spans="1:9" ht="15.5">
      <c r="A70" s="15">
        <v>9999</v>
      </c>
      <c r="B70" s="15"/>
      <c r="C70" s="14" t="s">
        <v>31</v>
      </c>
      <c r="D70" s="11"/>
      <c r="E70" s="12"/>
      <c r="F70" s="14"/>
      <c r="G70" s="12"/>
      <c r="H70" s="1"/>
      <c r="I70" s="1"/>
    </row>
    <row r="71" spans="1:9" ht="15.5">
      <c r="A71" s="16"/>
      <c r="B71" s="16"/>
      <c r="C71" s="5" t="s">
        <v>29</v>
      </c>
      <c r="D71" s="6">
        <v>10.79</v>
      </c>
      <c r="E71" s="6">
        <v>2.12</v>
      </c>
      <c r="F71" s="6">
        <f>D71*E71</f>
        <v>22.8748</v>
      </c>
      <c r="G71" s="5" t="s">
        <v>32</v>
      </c>
      <c r="H71" s="1"/>
      <c r="I71" s="1"/>
    </row>
    <row r="72" spans="1:9" ht="15.5">
      <c r="A72" s="10" t="s">
        <v>33</v>
      </c>
      <c r="B72" s="11"/>
      <c r="C72" s="12"/>
      <c r="D72" s="6">
        <v>1</v>
      </c>
      <c r="E72" s="7" t="s">
        <v>11</v>
      </c>
      <c r="F72" s="6">
        <f>F71+F69</f>
        <v>28.662400000000002</v>
      </c>
      <c r="G72" s="7"/>
      <c r="H72" s="1"/>
      <c r="I72" s="1"/>
    </row>
    <row r="73" spans="1:9" ht="15.5">
      <c r="A73" s="10" t="s">
        <v>22</v>
      </c>
      <c r="B73" s="11"/>
      <c r="C73" s="12"/>
      <c r="D73" s="6">
        <v>1</v>
      </c>
      <c r="E73" s="7" t="s">
        <v>11</v>
      </c>
      <c r="F73" s="6">
        <f>F72/D72</f>
        <v>28.662400000000002</v>
      </c>
      <c r="G73" s="7"/>
      <c r="H73" s="1"/>
      <c r="I73" s="1"/>
    </row>
    <row r="74" spans="1:9" ht="15.5">
      <c r="A74" s="13" t="s">
        <v>23</v>
      </c>
      <c r="B74" s="11"/>
      <c r="C74" s="11"/>
      <c r="D74" s="12"/>
      <c r="E74" s="6"/>
      <c r="F74" s="6">
        <f>F73*1%</f>
        <v>0.28662400000000005</v>
      </c>
      <c r="G74" s="7"/>
      <c r="H74" s="1"/>
      <c r="I74" s="1"/>
    </row>
    <row r="75" spans="1:9" ht="15.5">
      <c r="A75" s="13" t="s">
        <v>24</v>
      </c>
      <c r="B75" s="11"/>
      <c r="C75" s="11"/>
      <c r="D75" s="12"/>
      <c r="E75" s="7"/>
      <c r="F75" s="6">
        <f>F74+F73</f>
        <v>28.949024000000001</v>
      </c>
      <c r="G75" s="7"/>
      <c r="H75" s="1"/>
      <c r="I75" s="1"/>
    </row>
    <row r="76" spans="1:9" ht="15.5">
      <c r="A76" s="13" t="s">
        <v>25</v>
      </c>
      <c r="B76" s="11"/>
      <c r="C76" s="11"/>
      <c r="D76" s="12"/>
      <c r="E76" s="6"/>
      <c r="F76" s="6">
        <f>F75*15%</f>
        <v>4.3423536</v>
      </c>
      <c r="G76" s="7"/>
      <c r="H76" s="1"/>
      <c r="I76" s="1"/>
    </row>
    <row r="77" spans="1:9" ht="15.5">
      <c r="A77" s="13" t="s">
        <v>24</v>
      </c>
      <c r="B77" s="11"/>
      <c r="C77" s="11"/>
      <c r="D77" s="12"/>
      <c r="E77" s="7"/>
      <c r="F77" s="8">
        <f>ROUND(F76+F75,2)</f>
        <v>33.29</v>
      </c>
      <c r="G77" s="7"/>
      <c r="H77" s="1"/>
      <c r="I77" s="1"/>
    </row>
    <row r="78" spans="1:9" ht="29.25" customHeight="1">
      <c r="A78" s="10" t="str">
        <f>CONCATENATE("Say ₹ ",F66," + ",F77," x Cost Index")</f>
        <v>Say ₹ 68.53 + 33.29 x Cost Index</v>
      </c>
      <c r="B78" s="11"/>
      <c r="C78" s="11"/>
      <c r="D78" s="11"/>
      <c r="E78" s="11"/>
      <c r="F78" s="11"/>
      <c r="G78" s="12"/>
      <c r="H78" s="3">
        <f>((F60*1.01*1.15))</f>
        <v>68.528499999999994</v>
      </c>
      <c r="I78" s="3">
        <f>((SUM(F69,F71)*1.01*1.15))</f>
        <v>33.291377599999997</v>
      </c>
    </row>
    <row r="79" spans="1:9" ht="12.5">
      <c r="A79" s="17" t="s">
        <v>0</v>
      </c>
      <c r="B79" s="17" t="s">
        <v>1</v>
      </c>
      <c r="C79" s="18" t="s">
        <v>2</v>
      </c>
      <c r="D79" s="11"/>
      <c r="E79" s="12"/>
      <c r="F79" s="18" t="s">
        <v>3</v>
      </c>
      <c r="G79" s="12"/>
      <c r="H79" s="1"/>
      <c r="I79" s="1"/>
    </row>
    <row r="80" spans="1:9" ht="15.5">
      <c r="A80" s="16"/>
      <c r="B80" s="16"/>
      <c r="C80" s="4" t="s">
        <v>4</v>
      </c>
      <c r="D80" s="4" t="s">
        <v>5</v>
      </c>
      <c r="E80" s="4" t="s">
        <v>6</v>
      </c>
      <c r="F80" s="4" t="s">
        <v>7</v>
      </c>
      <c r="G80" s="4" t="s">
        <v>8</v>
      </c>
      <c r="H80" s="1"/>
      <c r="I80" s="1"/>
    </row>
    <row r="81" spans="1:9" ht="12.5">
      <c r="A81" s="18" t="s">
        <v>42</v>
      </c>
      <c r="B81" s="11"/>
      <c r="C81" s="11"/>
      <c r="D81" s="11"/>
      <c r="E81" s="11"/>
      <c r="F81" s="11"/>
      <c r="G81" s="12"/>
      <c r="H81" s="1"/>
      <c r="I81" s="1"/>
    </row>
    <row r="82" spans="1:9" ht="31">
      <c r="A82" s="5"/>
      <c r="B82" s="5" t="s">
        <v>10</v>
      </c>
      <c r="C82" s="5" t="s">
        <v>11</v>
      </c>
      <c r="D82" s="5" t="s">
        <v>12</v>
      </c>
      <c r="E82" s="6">
        <v>1</v>
      </c>
      <c r="F82" s="14"/>
      <c r="G82" s="12"/>
      <c r="H82" s="1"/>
      <c r="I82" s="1"/>
    </row>
    <row r="83" spans="1:9" ht="31">
      <c r="A83" s="5" t="s">
        <v>13</v>
      </c>
      <c r="B83" s="14" t="s">
        <v>14</v>
      </c>
      <c r="C83" s="11"/>
      <c r="D83" s="11"/>
      <c r="E83" s="11"/>
      <c r="F83" s="11"/>
      <c r="G83" s="12"/>
      <c r="H83" s="1"/>
      <c r="I83" s="1"/>
    </row>
    <row r="84" spans="1:9" ht="15.5">
      <c r="A84" s="14" t="s">
        <v>15</v>
      </c>
      <c r="B84" s="11"/>
      <c r="C84" s="11"/>
      <c r="D84" s="11"/>
      <c r="E84" s="11"/>
      <c r="F84" s="12"/>
      <c r="G84" s="5" t="s">
        <v>16</v>
      </c>
      <c r="H84" s="1"/>
      <c r="I84" s="1"/>
    </row>
    <row r="85" spans="1:9" ht="15.5">
      <c r="A85" s="15"/>
      <c r="B85" s="15" t="s">
        <v>43</v>
      </c>
      <c r="C85" s="14" t="s">
        <v>44</v>
      </c>
      <c r="D85" s="11"/>
      <c r="E85" s="12"/>
      <c r="F85" s="14"/>
      <c r="G85" s="12"/>
      <c r="H85" s="1"/>
      <c r="I85" s="1"/>
    </row>
    <row r="86" spans="1:9" ht="15.5">
      <c r="A86" s="16"/>
      <c r="B86" s="16"/>
      <c r="C86" s="5" t="s">
        <v>19</v>
      </c>
      <c r="D86" s="6">
        <v>1</v>
      </c>
      <c r="E86" s="6">
        <v>35.5</v>
      </c>
      <c r="F86" s="6">
        <f>D86*E86</f>
        <v>35.5</v>
      </c>
      <c r="G86" s="5" t="s">
        <v>20</v>
      </c>
      <c r="H86" s="1"/>
      <c r="I86" s="1"/>
    </row>
    <row r="87" spans="1:9" ht="15.5">
      <c r="A87" s="10" t="s">
        <v>21</v>
      </c>
      <c r="B87" s="11"/>
      <c r="C87" s="12"/>
      <c r="D87" s="6">
        <v>1</v>
      </c>
      <c r="E87" s="7" t="s">
        <v>11</v>
      </c>
      <c r="F87" s="6">
        <f>F86</f>
        <v>35.5</v>
      </c>
      <c r="G87" s="5"/>
      <c r="H87" s="1"/>
      <c r="I87" s="1"/>
    </row>
    <row r="88" spans="1:9" ht="15.5">
      <c r="A88" s="10" t="s">
        <v>22</v>
      </c>
      <c r="B88" s="11"/>
      <c r="C88" s="12"/>
      <c r="D88" s="6">
        <v>1</v>
      </c>
      <c r="E88" s="7" t="s">
        <v>11</v>
      </c>
      <c r="F88" s="6">
        <f>F87/D87</f>
        <v>35.5</v>
      </c>
      <c r="G88" s="5"/>
      <c r="H88" s="1"/>
      <c r="I88" s="1"/>
    </row>
    <row r="89" spans="1:9" ht="15.5">
      <c r="A89" s="13" t="s">
        <v>23</v>
      </c>
      <c r="B89" s="11"/>
      <c r="C89" s="11"/>
      <c r="D89" s="12"/>
      <c r="E89" s="6"/>
      <c r="F89" s="6">
        <f>F88*1%</f>
        <v>0.35499999999999998</v>
      </c>
      <c r="G89" s="5"/>
      <c r="H89" s="1"/>
      <c r="I89" s="1"/>
    </row>
    <row r="90" spans="1:9" ht="15.5">
      <c r="A90" s="13" t="s">
        <v>24</v>
      </c>
      <c r="B90" s="11"/>
      <c r="C90" s="11"/>
      <c r="D90" s="12"/>
      <c r="E90" s="7"/>
      <c r="F90" s="6">
        <f>F89+F88</f>
        <v>35.854999999999997</v>
      </c>
      <c r="G90" s="5"/>
      <c r="H90" s="1"/>
      <c r="I90" s="1"/>
    </row>
    <row r="91" spans="1:9" ht="15.5">
      <c r="A91" s="13" t="s">
        <v>25</v>
      </c>
      <c r="B91" s="11"/>
      <c r="C91" s="11"/>
      <c r="D91" s="12"/>
      <c r="E91" s="6"/>
      <c r="F91" s="6">
        <f>F90*15%</f>
        <v>5.3782499999999995</v>
      </c>
      <c r="G91" s="5"/>
      <c r="H91" s="1"/>
      <c r="I91" s="1"/>
    </row>
    <row r="92" spans="1:9" ht="15.5">
      <c r="A92" s="13" t="s">
        <v>24</v>
      </c>
      <c r="B92" s="11"/>
      <c r="C92" s="11"/>
      <c r="D92" s="12"/>
      <c r="E92" s="7"/>
      <c r="F92" s="8">
        <f>ROUND(F91+F90,2)</f>
        <v>41.23</v>
      </c>
      <c r="G92" s="5"/>
      <c r="H92" s="1"/>
      <c r="I92" s="1"/>
    </row>
    <row r="93" spans="1:9" ht="15.5">
      <c r="A93" s="14" t="s">
        <v>26</v>
      </c>
      <c r="B93" s="11"/>
      <c r="C93" s="11"/>
      <c r="D93" s="11"/>
      <c r="E93" s="11"/>
      <c r="F93" s="12"/>
      <c r="G93" s="5" t="s">
        <v>27</v>
      </c>
      <c r="H93" s="1"/>
      <c r="I93" s="1"/>
    </row>
    <row r="94" spans="1:9" ht="15.5">
      <c r="A94" s="15">
        <v>9999</v>
      </c>
      <c r="B94" s="15"/>
      <c r="C94" s="14" t="s">
        <v>28</v>
      </c>
      <c r="D94" s="11"/>
      <c r="E94" s="12"/>
      <c r="F94" s="14"/>
      <c r="G94" s="12"/>
      <c r="H94" s="1"/>
      <c r="I94" s="1"/>
    </row>
    <row r="95" spans="1:9" ht="15.5">
      <c r="A95" s="16"/>
      <c r="B95" s="16"/>
      <c r="C95" s="5" t="s">
        <v>29</v>
      </c>
      <c r="D95" s="6">
        <v>2.73</v>
      </c>
      <c r="E95" s="6">
        <v>2.12</v>
      </c>
      <c r="F95" s="6">
        <f>E95*D95</f>
        <v>5.7876000000000003</v>
      </c>
      <c r="G95" s="5" t="s">
        <v>30</v>
      </c>
      <c r="H95" s="1"/>
      <c r="I95" s="1"/>
    </row>
    <row r="96" spans="1:9" ht="15.5">
      <c r="A96" s="15">
        <v>9999</v>
      </c>
      <c r="B96" s="15"/>
      <c r="C96" s="14" t="s">
        <v>31</v>
      </c>
      <c r="D96" s="11"/>
      <c r="E96" s="12"/>
      <c r="F96" s="14"/>
      <c r="G96" s="12"/>
      <c r="H96" s="1"/>
      <c r="I96" s="1"/>
    </row>
    <row r="97" spans="1:9" ht="15.5">
      <c r="A97" s="16"/>
      <c r="B97" s="16"/>
      <c r="C97" s="5" t="s">
        <v>29</v>
      </c>
      <c r="D97" s="6">
        <v>9.36</v>
      </c>
      <c r="E97" s="6">
        <v>2.12</v>
      </c>
      <c r="F97" s="6">
        <f>D97*E97</f>
        <v>19.8432</v>
      </c>
      <c r="G97" s="5" t="s">
        <v>32</v>
      </c>
      <c r="H97" s="1"/>
      <c r="I97" s="1"/>
    </row>
    <row r="98" spans="1:9" ht="15.5">
      <c r="A98" s="10" t="s">
        <v>33</v>
      </c>
      <c r="B98" s="11"/>
      <c r="C98" s="12"/>
      <c r="D98" s="6">
        <v>1</v>
      </c>
      <c r="E98" s="7" t="s">
        <v>11</v>
      </c>
      <c r="F98" s="6">
        <f>F97+F95</f>
        <v>25.630800000000001</v>
      </c>
      <c r="G98" s="7"/>
      <c r="H98" s="1"/>
      <c r="I98" s="1"/>
    </row>
    <row r="99" spans="1:9" ht="15.5">
      <c r="A99" s="10" t="s">
        <v>22</v>
      </c>
      <c r="B99" s="11"/>
      <c r="C99" s="12"/>
      <c r="D99" s="6">
        <v>1</v>
      </c>
      <c r="E99" s="7" t="s">
        <v>11</v>
      </c>
      <c r="F99" s="6">
        <f>F98/D98</f>
        <v>25.630800000000001</v>
      </c>
      <c r="G99" s="7"/>
      <c r="H99" s="1"/>
      <c r="I99" s="1"/>
    </row>
    <row r="100" spans="1:9" ht="15.5">
      <c r="A100" s="13" t="s">
        <v>23</v>
      </c>
      <c r="B100" s="11"/>
      <c r="C100" s="11"/>
      <c r="D100" s="12"/>
      <c r="E100" s="6"/>
      <c r="F100" s="6">
        <f>F99*1%</f>
        <v>0.25630800000000004</v>
      </c>
      <c r="G100" s="7"/>
      <c r="H100" s="1"/>
      <c r="I100" s="1"/>
    </row>
    <row r="101" spans="1:9" ht="15.5">
      <c r="A101" s="13" t="s">
        <v>24</v>
      </c>
      <c r="B101" s="11"/>
      <c r="C101" s="11"/>
      <c r="D101" s="12"/>
      <c r="E101" s="7"/>
      <c r="F101" s="6">
        <f>F100+F99</f>
        <v>25.887108000000001</v>
      </c>
      <c r="G101" s="7"/>
      <c r="H101" s="1"/>
      <c r="I101" s="1"/>
    </row>
    <row r="102" spans="1:9" ht="15.5">
      <c r="A102" s="13" t="s">
        <v>25</v>
      </c>
      <c r="B102" s="11"/>
      <c r="C102" s="11"/>
      <c r="D102" s="12"/>
      <c r="E102" s="6"/>
      <c r="F102" s="6">
        <f>F101*15%</f>
        <v>3.8830662</v>
      </c>
      <c r="G102" s="7"/>
      <c r="H102" s="1"/>
      <c r="I102" s="1"/>
    </row>
    <row r="103" spans="1:9" ht="15.5">
      <c r="A103" s="13" t="s">
        <v>24</v>
      </c>
      <c r="B103" s="11"/>
      <c r="C103" s="11"/>
      <c r="D103" s="12"/>
      <c r="E103" s="7"/>
      <c r="F103" s="8">
        <f>ROUND(F102+F101,2)</f>
        <v>29.77</v>
      </c>
      <c r="G103" s="7"/>
      <c r="H103" s="1"/>
      <c r="I103" s="1"/>
    </row>
    <row r="104" spans="1:9" ht="27" customHeight="1">
      <c r="A104" s="10" t="str">
        <f>CONCATENATE("Say ₹ ",F92," + ",F103," x Cost Index")</f>
        <v>Say ₹ 41.23 + 29.77 x Cost Index</v>
      </c>
      <c r="B104" s="11"/>
      <c r="C104" s="11"/>
      <c r="D104" s="11"/>
      <c r="E104" s="11"/>
      <c r="F104" s="11"/>
      <c r="G104" s="12"/>
      <c r="H104" s="3">
        <f>((F86*1.01*1.15))</f>
        <v>41.233249999999991</v>
      </c>
      <c r="I104" s="3">
        <f>((SUM(F95,F97)*1.01*1.15))</f>
        <v>29.7701742</v>
      </c>
    </row>
    <row r="105" spans="1:9" ht="12.5">
      <c r="A105" s="17" t="s">
        <v>0</v>
      </c>
      <c r="B105" s="17" t="s">
        <v>1</v>
      </c>
      <c r="C105" s="18" t="s">
        <v>2</v>
      </c>
      <c r="D105" s="11"/>
      <c r="E105" s="12"/>
      <c r="F105" s="18" t="s">
        <v>3</v>
      </c>
      <c r="G105" s="12"/>
      <c r="H105" s="1"/>
      <c r="I105" s="1"/>
    </row>
    <row r="106" spans="1:9" ht="15.5">
      <c r="A106" s="16"/>
      <c r="B106" s="16"/>
      <c r="C106" s="4" t="s">
        <v>4</v>
      </c>
      <c r="D106" s="4" t="s">
        <v>5</v>
      </c>
      <c r="E106" s="4" t="s">
        <v>6</v>
      </c>
      <c r="F106" s="4" t="s">
        <v>7</v>
      </c>
      <c r="G106" s="4" t="s">
        <v>8</v>
      </c>
      <c r="H106" s="1"/>
      <c r="I106" s="1"/>
    </row>
    <row r="107" spans="1:9" ht="12.5">
      <c r="A107" s="18" t="s">
        <v>45</v>
      </c>
      <c r="B107" s="11"/>
      <c r="C107" s="11"/>
      <c r="D107" s="11"/>
      <c r="E107" s="11"/>
      <c r="F107" s="11"/>
      <c r="G107" s="12"/>
      <c r="H107" s="1"/>
      <c r="I107" s="1"/>
    </row>
    <row r="108" spans="1:9" ht="31">
      <c r="A108" s="5"/>
      <c r="B108" s="5" t="s">
        <v>10</v>
      </c>
      <c r="C108" s="5" t="s">
        <v>11</v>
      </c>
      <c r="D108" s="5" t="s">
        <v>12</v>
      </c>
      <c r="E108" s="6">
        <v>1</v>
      </c>
      <c r="F108" s="14"/>
      <c r="G108" s="12"/>
      <c r="H108" s="1"/>
      <c r="I108" s="1"/>
    </row>
    <row r="109" spans="1:9" ht="31">
      <c r="A109" s="5" t="s">
        <v>13</v>
      </c>
      <c r="B109" s="14" t="s">
        <v>14</v>
      </c>
      <c r="C109" s="11"/>
      <c r="D109" s="11"/>
      <c r="E109" s="11"/>
      <c r="F109" s="11"/>
      <c r="G109" s="12"/>
      <c r="H109" s="1"/>
      <c r="I109" s="1"/>
    </row>
    <row r="110" spans="1:9" ht="15.5">
      <c r="A110" s="14" t="s">
        <v>15</v>
      </c>
      <c r="B110" s="11"/>
      <c r="C110" s="11"/>
      <c r="D110" s="11"/>
      <c r="E110" s="11"/>
      <c r="F110" s="12"/>
      <c r="G110" s="5" t="s">
        <v>16</v>
      </c>
      <c r="H110" s="1"/>
      <c r="I110" s="1"/>
    </row>
    <row r="111" spans="1:9" ht="15.5">
      <c r="A111" s="15"/>
      <c r="B111" s="15" t="s">
        <v>46</v>
      </c>
      <c r="C111" s="14" t="s">
        <v>47</v>
      </c>
      <c r="D111" s="11"/>
      <c r="E111" s="12"/>
      <c r="F111" s="14"/>
      <c r="G111" s="12"/>
      <c r="H111" s="1"/>
      <c r="I111" s="1"/>
    </row>
    <row r="112" spans="1:9" ht="15.5">
      <c r="A112" s="16"/>
      <c r="B112" s="16"/>
      <c r="C112" s="5" t="s">
        <v>19</v>
      </c>
      <c r="D112" s="6">
        <v>1</v>
      </c>
      <c r="E112" s="6">
        <v>43.5</v>
      </c>
      <c r="F112" s="6">
        <f>D112*E112</f>
        <v>43.5</v>
      </c>
      <c r="G112" s="5" t="s">
        <v>20</v>
      </c>
      <c r="H112" s="1"/>
      <c r="I112" s="1"/>
    </row>
    <row r="113" spans="1:9" ht="15.5">
      <c r="A113" s="10" t="s">
        <v>21</v>
      </c>
      <c r="B113" s="11"/>
      <c r="C113" s="12"/>
      <c r="D113" s="6">
        <v>1</v>
      </c>
      <c r="E113" s="7" t="s">
        <v>11</v>
      </c>
      <c r="F113" s="6">
        <f>F112</f>
        <v>43.5</v>
      </c>
      <c r="G113" s="5"/>
      <c r="H113" s="1"/>
      <c r="I113" s="1"/>
    </row>
    <row r="114" spans="1:9" ht="15.5">
      <c r="A114" s="10" t="s">
        <v>22</v>
      </c>
      <c r="B114" s="11"/>
      <c r="C114" s="12"/>
      <c r="D114" s="6">
        <v>1</v>
      </c>
      <c r="E114" s="7" t="s">
        <v>11</v>
      </c>
      <c r="F114" s="6">
        <f>F113/D113</f>
        <v>43.5</v>
      </c>
      <c r="G114" s="5"/>
      <c r="H114" s="1"/>
      <c r="I114" s="1"/>
    </row>
    <row r="115" spans="1:9" ht="15.5">
      <c r="A115" s="13" t="s">
        <v>23</v>
      </c>
      <c r="B115" s="11"/>
      <c r="C115" s="11"/>
      <c r="D115" s="12"/>
      <c r="E115" s="6"/>
      <c r="F115" s="6">
        <f>F114*1%</f>
        <v>0.435</v>
      </c>
      <c r="G115" s="5"/>
      <c r="H115" s="1"/>
      <c r="I115" s="1"/>
    </row>
    <row r="116" spans="1:9" ht="15.5">
      <c r="A116" s="13" t="s">
        <v>24</v>
      </c>
      <c r="B116" s="11"/>
      <c r="C116" s="11"/>
      <c r="D116" s="12"/>
      <c r="E116" s="7"/>
      <c r="F116" s="6">
        <f>F115+F114</f>
        <v>43.935000000000002</v>
      </c>
      <c r="G116" s="5"/>
      <c r="H116" s="1"/>
      <c r="I116" s="1"/>
    </row>
    <row r="117" spans="1:9" ht="15.5">
      <c r="A117" s="13" t="s">
        <v>25</v>
      </c>
      <c r="B117" s="11"/>
      <c r="C117" s="11"/>
      <c r="D117" s="12"/>
      <c r="E117" s="6"/>
      <c r="F117" s="6">
        <f>F116*15%</f>
        <v>6.5902500000000002</v>
      </c>
      <c r="G117" s="5"/>
      <c r="H117" s="1"/>
      <c r="I117" s="1"/>
    </row>
    <row r="118" spans="1:9" ht="15.5">
      <c r="A118" s="13" t="s">
        <v>24</v>
      </c>
      <c r="B118" s="11"/>
      <c r="C118" s="11"/>
      <c r="D118" s="12"/>
      <c r="E118" s="7"/>
      <c r="F118" s="8">
        <f>ROUND(F117+F116,2)</f>
        <v>50.53</v>
      </c>
      <c r="G118" s="5"/>
      <c r="H118" s="1"/>
      <c r="I118" s="1"/>
    </row>
    <row r="119" spans="1:9" ht="15.5">
      <c r="A119" s="14" t="s">
        <v>26</v>
      </c>
      <c r="B119" s="11"/>
      <c r="C119" s="11"/>
      <c r="D119" s="11"/>
      <c r="E119" s="11"/>
      <c r="F119" s="12"/>
      <c r="G119" s="5" t="s">
        <v>27</v>
      </c>
      <c r="H119" s="1"/>
      <c r="I119" s="1"/>
    </row>
    <row r="120" spans="1:9" ht="15.5">
      <c r="A120" s="15">
        <v>9999</v>
      </c>
      <c r="B120" s="15"/>
      <c r="C120" s="14" t="s">
        <v>28</v>
      </c>
      <c r="D120" s="11"/>
      <c r="E120" s="12"/>
      <c r="F120" s="14"/>
      <c r="G120" s="12"/>
      <c r="H120" s="1"/>
      <c r="I120" s="1"/>
    </row>
    <row r="121" spans="1:9" ht="15.5">
      <c r="A121" s="16"/>
      <c r="B121" s="16"/>
      <c r="C121" s="5" t="s">
        <v>29</v>
      </c>
      <c r="D121" s="6">
        <v>2.73</v>
      </c>
      <c r="E121" s="6">
        <v>2.12</v>
      </c>
      <c r="F121" s="6">
        <f>E121*D121</f>
        <v>5.7876000000000003</v>
      </c>
      <c r="G121" s="5" t="s">
        <v>30</v>
      </c>
      <c r="H121" s="1"/>
      <c r="I121" s="1"/>
    </row>
    <row r="122" spans="1:9" ht="15.5">
      <c r="A122" s="15">
        <v>9999</v>
      </c>
      <c r="B122" s="15"/>
      <c r="C122" s="14" t="s">
        <v>31</v>
      </c>
      <c r="D122" s="11"/>
      <c r="E122" s="12"/>
      <c r="F122" s="14"/>
      <c r="G122" s="12"/>
      <c r="H122" s="1"/>
      <c r="I122" s="1"/>
    </row>
    <row r="123" spans="1:9" ht="15.5">
      <c r="A123" s="16"/>
      <c r="B123" s="16"/>
      <c r="C123" s="5" t="s">
        <v>29</v>
      </c>
      <c r="D123" s="6">
        <v>9.36</v>
      </c>
      <c r="E123" s="6">
        <v>2.12</v>
      </c>
      <c r="F123" s="6">
        <f>D123*E123</f>
        <v>19.8432</v>
      </c>
      <c r="G123" s="5" t="s">
        <v>32</v>
      </c>
      <c r="H123" s="1"/>
      <c r="I123" s="1"/>
    </row>
    <row r="124" spans="1:9" ht="15.5">
      <c r="A124" s="10" t="s">
        <v>33</v>
      </c>
      <c r="B124" s="11"/>
      <c r="C124" s="12"/>
      <c r="D124" s="6">
        <v>1</v>
      </c>
      <c r="E124" s="7" t="s">
        <v>11</v>
      </c>
      <c r="F124" s="6">
        <f>F123+F121</f>
        <v>25.630800000000001</v>
      </c>
      <c r="G124" s="7"/>
      <c r="H124" s="1"/>
      <c r="I124" s="1"/>
    </row>
    <row r="125" spans="1:9" ht="15.5">
      <c r="A125" s="10" t="s">
        <v>22</v>
      </c>
      <c r="B125" s="11"/>
      <c r="C125" s="12"/>
      <c r="D125" s="6">
        <v>1</v>
      </c>
      <c r="E125" s="7" t="s">
        <v>11</v>
      </c>
      <c r="F125" s="6">
        <f>F124/D124</f>
        <v>25.630800000000001</v>
      </c>
      <c r="G125" s="7"/>
      <c r="H125" s="1"/>
      <c r="I125" s="1"/>
    </row>
    <row r="126" spans="1:9" ht="15.5">
      <c r="A126" s="13" t="s">
        <v>23</v>
      </c>
      <c r="B126" s="11"/>
      <c r="C126" s="11"/>
      <c r="D126" s="12"/>
      <c r="E126" s="6"/>
      <c r="F126" s="6">
        <f>F125*1%</f>
        <v>0.25630800000000004</v>
      </c>
      <c r="G126" s="7"/>
      <c r="H126" s="1"/>
      <c r="I126" s="1"/>
    </row>
    <row r="127" spans="1:9" ht="15.5">
      <c r="A127" s="13" t="s">
        <v>24</v>
      </c>
      <c r="B127" s="11"/>
      <c r="C127" s="11"/>
      <c r="D127" s="12"/>
      <c r="E127" s="7"/>
      <c r="F127" s="6">
        <f>F126+F125</f>
        <v>25.887108000000001</v>
      </c>
      <c r="G127" s="7"/>
      <c r="H127" s="1"/>
      <c r="I127" s="1"/>
    </row>
    <row r="128" spans="1:9" ht="15.5">
      <c r="A128" s="13" t="s">
        <v>25</v>
      </c>
      <c r="B128" s="11"/>
      <c r="C128" s="11"/>
      <c r="D128" s="12"/>
      <c r="E128" s="6"/>
      <c r="F128" s="6">
        <f>F127*15%</f>
        <v>3.8830662</v>
      </c>
      <c r="G128" s="7"/>
      <c r="H128" s="1"/>
      <c r="I128" s="1"/>
    </row>
    <row r="129" spans="1:9" ht="15.5">
      <c r="A129" s="13" t="s">
        <v>24</v>
      </c>
      <c r="B129" s="11"/>
      <c r="C129" s="11"/>
      <c r="D129" s="12"/>
      <c r="E129" s="7"/>
      <c r="F129" s="8">
        <f>ROUND(F128+F127,2)</f>
        <v>29.77</v>
      </c>
      <c r="G129" s="7"/>
      <c r="H129" s="1"/>
      <c r="I129" s="1"/>
    </row>
    <row r="130" spans="1:9" ht="27" customHeight="1">
      <c r="A130" s="10" t="str">
        <f>CONCATENATE("Say ₹ ",F118," + ",F129," x Cost Index")</f>
        <v>Say ₹ 50.53 + 29.77 x Cost Index</v>
      </c>
      <c r="B130" s="11"/>
      <c r="C130" s="11"/>
      <c r="D130" s="11"/>
      <c r="E130" s="11"/>
      <c r="F130" s="11"/>
      <c r="G130" s="12"/>
      <c r="H130" s="3">
        <f>((F112*1.01*1.15))</f>
        <v>50.52525</v>
      </c>
      <c r="I130" s="3">
        <f>((SUM(F121,F123)*1.01*1.15))</f>
        <v>29.7701742</v>
      </c>
    </row>
    <row r="131" spans="1:9" ht="12.5">
      <c r="A131" s="17" t="s">
        <v>0</v>
      </c>
      <c r="B131" s="17" t="s">
        <v>1</v>
      </c>
      <c r="C131" s="18" t="s">
        <v>2</v>
      </c>
      <c r="D131" s="11"/>
      <c r="E131" s="12"/>
      <c r="F131" s="18" t="s">
        <v>3</v>
      </c>
      <c r="G131" s="12"/>
      <c r="H131" s="1"/>
      <c r="I131" s="1"/>
    </row>
    <row r="132" spans="1:9" ht="15.5">
      <c r="A132" s="16"/>
      <c r="B132" s="16"/>
      <c r="C132" s="4" t="s">
        <v>4</v>
      </c>
      <c r="D132" s="4" t="s">
        <v>5</v>
      </c>
      <c r="E132" s="4" t="s">
        <v>6</v>
      </c>
      <c r="F132" s="4" t="s">
        <v>7</v>
      </c>
      <c r="G132" s="4" t="s">
        <v>8</v>
      </c>
      <c r="H132" s="1"/>
      <c r="I132" s="1"/>
    </row>
    <row r="133" spans="1:9" ht="12.5">
      <c r="A133" s="18" t="s">
        <v>48</v>
      </c>
      <c r="B133" s="11"/>
      <c r="C133" s="11"/>
      <c r="D133" s="11"/>
      <c r="E133" s="11"/>
      <c r="F133" s="11"/>
      <c r="G133" s="12"/>
      <c r="H133" s="1"/>
      <c r="I133" s="1"/>
    </row>
    <row r="134" spans="1:9" ht="31">
      <c r="A134" s="5"/>
      <c r="B134" s="5" t="s">
        <v>10</v>
      </c>
      <c r="C134" s="5" t="s">
        <v>11</v>
      </c>
      <c r="D134" s="5" t="s">
        <v>12</v>
      </c>
      <c r="E134" s="6">
        <v>1</v>
      </c>
      <c r="F134" s="14"/>
      <c r="G134" s="12"/>
      <c r="H134" s="1"/>
      <c r="I134" s="1"/>
    </row>
    <row r="135" spans="1:9" ht="31">
      <c r="A135" s="5" t="s">
        <v>13</v>
      </c>
      <c r="B135" s="14" t="s">
        <v>14</v>
      </c>
      <c r="C135" s="11"/>
      <c r="D135" s="11"/>
      <c r="E135" s="11"/>
      <c r="F135" s="11"/>
      <c r="G135" s="12"/>
      <c r="H135" s="1"/>
      <c r="I135" s="1"/>
    </row>
    <row r="136" spans="1:9" ht="15.5">
      <c r="A136" s="14" t="s">
        <v>15</v>
      </c>
      <c r="B136" s="11"/>
      <c r="C136" s="11"/>
      <c r="D136" s="11"/>
      <c r="E136" s="11"/>
      <c r="F136" s="12"/>
      <c r="G136" s="5" t="s">
        <v>16</v>
      </c>
      <c r="H136" s="1"/>
      <c r="I136" s="1"/>
    </row>
    <row r="137" spans="1:9" ht="15.5">
      <c r="A137" s="15"/>
      <c r="B137" s="15" t="s">
        <v>49</v>
      </c>
      <c r="C137" s="14" t="s">
        <v>50</v>
      </c>
      <c r="D137" s="11"/>
      <c r="E137" s="12"/>
      <c r="F137" s="14"/>
      <c r="G137" s="12"/>
      <c r="H137" s="1"/>
      <c r="I137" s="1"/>
    </row>
    <row r="138" spans="1:9" ht="15.5">
      <c r="A138" s="16"/>
      <c r="B138" s="16"/>
      <c r="C138" s="5" t="s">
        <v>19</v>
      </c>
      <c r="D138" s="6">
        <v>1</v>
      </c>
      <c r="E138" s="6">
        <v>102</v>
      </c>
      <c r="F138" s="6">
        <f>D138*E138</f>
        <v>102</v>
      </c>
      <c r="G138" s="5" t="s">
        <v>20</v>
      </c>
      <c r="H138" s="1"/>
      <c r="I138" s="1"/>
    </row>
    <row r="139" spans="1:9" ht="15.5">
      <c r="A139" s="10" t="s">
        <v>21</v>
      </c>
      <c r="B139" s="11"/>
      <c r="C139" s="12"/>
      <c r="D139" s="6">
        <v>1</v>
      </c>
      <c r="E139" s="7" t="s">
        <v>11</v>
      </c>
      <c r="F139" s="6">
        <f>F138</f>
        <v>102</v>
      </c>
      <c r="G139" s="5"/>
      <c r="H139" s="1"/>
      <c r="I139" s="1"/>
    </row>
    <row r="140" spans="1:9" ht="15.5">
      <c r="A140" s="10" t="s">
        <v>22</v>
      </c>
      <c r="B140" s="11"/>
      <c r="C140" s="12"/>
      <c r="D140" s="6">
        <v>1</v>
      </c>
      <c r="E140" s="7" t="s">
        <v>11</v>
      </c>
      <c r="F140" s="6">
        <f>F139/D139</f>
        <v>102</v>
      </c>
      <c r="G140" s="5"/>
      <c r="H140" s="1"/>
      <c r="I140" s="1"/>
    </row>
    <row r="141" spans="1:9" ht="15.5">
      <c r="A141" s="13" t="s">
        <v>23</v>
      </c>
      <c r="B141" s="11"/>
      <c r="C141" s="11"/>
      <c r="D141" s="12"/>
      <c r="E141" s="6"/>
      <c r="F141" s="6">
        <f>F140*1%</f>
        <v>1.02</v>
      </c>
      <c r="G141" s="5"/>
      <c r="H141" s="1"/>
      <c r="I141" s="1"/>
    </row>
    <row r="142" spans="1:9" ht="15.5">
      <c r="A142" s="13" t="s">
        <v>24</v>
      </c>
      <c r="B142" s="11"/>
      <c r="C142" s="11"/>
      <c r="D142" s="12"/>
      <c r="E142" s="7"/>
      <c r="F142" s="6">
        <f>F141+F140</f>
        <v>103.02</v>
      </c>
      <c r="G142" s="5"/>
      <c r="H142" s="1"/>
      <c r="I142" s="1"/>
    </row>
    <row r="143" spans="1:9" ht="15.5">
      <c r="A143" s="13" t="s">
        <v>25</v>
      </c>
      <c r="B143" s="11"/>
      <c r="C143" s="11"/>
      <c r="D143" s="12"/>
      <c r="E143" s="6"/>
      <c r="F143" s="6">
        <f>F142*15%</f>
        <v>15.452999999999999</v>
      </c>
      <c r="G143" s="5"/>
      <c r="H143" s="1"/>
      <c r="I143" s="1"/>
    </row>
    <row r="144" spans="1:9" ht="15.5">
      <c r="A144" s="13" t="s">
        <v>24</v>
      </c>
      <c r="B144" s="11"/>
      <c r="C144" s="11"/>
      <c r="D144" s="12"/>
      <c r="E144" s="7"/>
      <c r="F144" s="8">
        <f>ROUND(F143+F142,2)</f>
        <v>118.47</v>
      </c>
      <c r="G144" s="5"/>
      <c r="H144" s="1"/>
      <c r="I144" s="1"/>
    </row>
    <row r="145" spans="1:9" ht="15.5">
      <c r="A145" s="14" t="s">
        <v>26</v>
      </c>
      <c r="B145" s="11"/>
      <c r="C145" s="11"/>
      <c r="D145" s="11"/>
      <c r="E145" s="11"/>
      <c r="F145" s="12"/>
      <c r="G145" s="5" t="s">
        <v>27</v>
      </c>
      <c r="H145" s="1"/>
      <c r="I145" s="1"/>
    </row>
    <row r="146" spans="1:9" ht="15.5">
      <c r="A146" s="15">
        <v>9999</v>
      </c>
      <c r="B146" s="15"/>
      <c r="C146" s="14" t="s">
        <v>28</v>
      </c>
      <c r="D146" s="11"/>
      <c r="E146" s="12"/>
      <c r="F146" s="14"/>
      <c r="G146" s="12"/>
      <c r="H146" s="1"/>
      <c r="I146" s="1"/>
    </row>
    <row r="147" spans="1:9" ht="15.5">
      <c r="A147" s="16"/>
      <c r="B147" s="16"/>
      <c r="C147" s="5" t="s">
        <v>29</v>
      </c>
      <c r="D147" s="6">
        <v>2.73</v>
      </c>
      <c r="E147" s="6">
        <v>2.12</v>
      </c>
      <c r="F147" s="6">
        <f>E147*D147</f>
        <v>5.7876000000000003</v>
      </c>
      <c r="G147" s="5" t="s">
        <v>30</v>
      </c>
      <c r="H147" s="1"/>
      <c r="I147" s="1"/>
    </row>
    <row r="148" spans="1:9" ht="15.5">
      <c r="A148" s="15">
        <v>9999</v>
      </c>
      <c r="B148" s="15"/>
      <c r="C148" s="14" t="s">
        <v>31</v>
      </c>
      <c r="D148" s="11"/>
      <c r="E148" s="12"/>
      <c r="F148" s="14"/>
      <c r="G148" s="12"/>
      <c r="H148" s="1"/>
      <c r="I148" s="1"/>
    </row>
    <row r="149" spans="1:9" ht="15.5">
      <c r="A149" s="16"/>
      <c r="B149" s="16"/>
      <c r="C149" s="5" t="s">
        <v>29</v>
      </c>
      <c r="D149" s="6">
        <v>10.79</v>
      </c>
      <c r="E149" s="6">
        <v>2.12</v>
      </c>
      <c r="F149" s="6">
        <f>D149*E149</f>
        <v>22.8748</v>
      </c>
      <c r="G149" s="5" t="s">
        <v>32</v>
      </c>
      <c r="H149" s="1"/>
      <c r="I149" s="1"/>
    </row>
    <row r="150" spans="1:9" ht="15.5">
      <c r="A150" s="10" t="s">
        <v>33</v>
      </c>
      <c r="B150" s="11"/>
      <c r="C150" s="12"/>
      <c r="D150" s="6">
        <v>1</v>
      </c>
      <c r="E150" s="7" t="s">
        <v>11</v>
      </c>
      <c r="F150" s="6">
        <f>F149+F147</f>
        <v>28.662400000000002</v>
      </c>
      <c r="G150" s="7"/>
      <c r="H150" s="1"/>
      <c r="I150" s="1"/>
    </row>
    <row r="151" spans="1:9" ht="15.5">
      <c r="A151" s="10" t="s">
        <v>22</v>
      </c>
      <c r="B151" s="11"/>
      <c r="C151" s="12"/>
      <c r="D151" s="6">
        <v>1</v>
      </c>
      <c r="E151" s="7" t="s">
        <v>11</v>
      </c>
      <c r="F151" s="6">
        <f>F150/D150</f>
        <v>28.662400000000002</v>
      </c>
      <c r="G151" s="7"/>
      <c r="H151" s="1"/>
      <c r="I151" s="1"/>
    </row>
    <row r="152" spans="1:9" ht="15.5">
      <c r="A152" s="13" t="s">
        <v>23</v>
      </c>
      <c r="B152" s="11"/>
      <c r="C152" s="11"/>
      <c r="D152" s="12"/>
      <c r="E152" s="6"/>
      <c r="F152" s="6">
        <f>F151*1%</f>
        <v>0.28662400000000005</v>
      </c>
      <c r="G152" s="7"/>
      <c r="H152" s="1"/>
      <c r="I152" s="1"/>
    </row>
    <row r="153" spans="1:9" ht="15.5">
      <c r="A153" s="13" t="s">
        <v>24</v>
      </c>
      <c r="B153" s="11"/>
      <c r="C153" s="11"/>
      <c r="D153" s="12"/>
      <c r="E153" s="7"/>
      <c r="F153" s="6">
        <f>F152+F151</f>
        <v>28.949024000000001</v>
      </c>
      <c r="G153" s="7"/>
      <c r="H153" s="1"/>
      <c r="I153" s="1"/>
    </row>
    <row r="154" spans="1:9" ht="15.5">
      <c r="A154" s="13" t="s">
        <v>25</v>
      </c>
      <c r="B154" s="11"/>
      <c r="C154" s="11"/>
      <c r="D154" s="12"/>
      <c r="E154" s="6"/>
      <c r="F154" s="6">
        <f>F153*15%</f>
        <v>4.3423536</v>
      </c>
      <c r="G154" s="7"/>
      <c r="H154" s="1"/>
      <c r="I154" s="1"/>
    </row>
    <row r="155" spans="1:9" ht="15.5">
      <c r="A155" s="13" t="s">
        <v>24</v>
      </c>
      <c r="B155" s="11"/>
      <c r="C155" s="11"/>
      <c r="D155" s="12"/>
      <c r="E155" s="7"/>
      <c r="F155" s="8">
        <f>ROUND(F154+F153,2)</f>
        <v>33.29</v>
      </c>
      <c r="G155" s="7"/>
      <c r="H155" s="1"/>
      <c r="I155" s="1"/>
    </row>
    <row r="156" spans="1:9" ht="30" customHeight="1">
      <c r="A156" s="10" t="str">
        <f>CONCATENATE("Say ₹ ",F144," + ",F155," x Cost Index")</f>
        <v>Say ₹ 118.47 + 33.29 x Cost Index</v>
      </c>
      <c r="B156" s="11"/>
      <c r="C156" s="11"/>
      <c r="D156" s="11"/>
      <c r="E156" s="11"/>
      <c r="F156" s="11"/>
      <c r="G156" s="12"/>
      <c r="H156" s="3">
        <f>((F138*1.01*1.15))</f>
        <v>118.47299999999998</v>
      </c>
      <c r="I156" s="3">
        <f>((SUM(F147,F149)*1.01*1.15))</f>
        <v>33.291377599999997</v>
      </c>
    </row>
    <row r="157" spans="1:9" ht="12.5">
      <c r="A157" s="17" t="s">
        <v>0</v>
      </c>
      <c r="B157" s="17" t="s">
        <v>1</v>
      </c>
      <c r="C157" s="18" t="s">
        <v>2</v>
      </c>
      <c r="D157" s="11"/>
      <c r="E157" s="12"/>
      <c r="F157" s="18" t="s">
        <v>3</v>
      </c>
      <c r="G157" s="12"/>
      <c r="H157" s="1"/>
      <c r="I157" s="1"/>
    </row>
    <row r="158" spans="1:9" ht="15.5">
      <c r="A158" s="16"/>
      <c r="B158" s="16"/>
      <c r="C158" s="4" t="s">
        <v>4</v>
      </c>
      <c r="D158" s="4" t="s">
        <v>5</v>
      </c>
      <c r="E158" s="4" t="s">
        <v>6</v>
      </c>
      <c r="F158" s="4" t="s">
        <v>7</v>
      </c>
      <c r="G158" s="4" t="s">
        <v>8</v>
      </c>
      <c r="H158" s="1"/>
      <c r="I158" s="1"/>
    </row>
    <row r="159" spans="1:9" ht="12.5">
      <c r="A159" s="18" t="s">
        <v>51</v>
      </c>
      <c r="B159" s="11"/>
      <c r="C159" s="11"/>
      <c r="D159" s="11"/>
      <c r="E159" s="11"/>
      <c r="F159" s="11"/>
      <c r="G159" s="12"/>
      <c r="H159" s="1"/>
      <c r="I159" s="1"/>
    </row>
    <row r="160" spans="1:9" ht="31">
      <c r="A160" s="5"/>
      <c r="B160" s="5" t="s">
        <v>10</v>
      </c>
      <c r="C160" s="5" t="s">
        <v>11</v>
      </c>
      <c r="D160" s="5" t="s">
        <v>12</v>
      </c>
      <c r="E160" s="6">
        <v>1</v>
      </c>
      <c r="F160" s="14"/>
      <c r="G160" s="12"/>
      <c r="H160" s="1"/>
      <c r="I160" s="1"/>
    </row>
    <row r="161" spans="1:9" ht="31">
      <c r="A161" s="5" t="s">
        <v>13</v>
      </c>
      <c r="B161" s="14" t="s">
        <v>14</v>
      </c>
      <c r="C161" s="11"/>
      <c r="D161" s="11"/>
      <c r="E161" s="11"/>
      <c r="F161" s="11"/>
      <c r="G161" s="12"/>
      <c r="H161" s="1"/>
      <c r="I161" s="1"/>
    </row>
    <row r="162" spans="1:9" ht="15.5">
      <c r="A162" s="14" t="s">
        <v>15</v>
      </c>
      <c r="B162" s="11"/>
      <c r="C162" s="11"/>
      <c r="D162" s="11"/>
      <c r="E162" s="11"/>
      <c r="F162" s="12"/>
      <c r="G162" s="5" t="s">
        <v>16</v>
      </c>
      <c r="H162" s="1"/>
      <c r="I162" s="1"/>
    </row>
    <row r="163" spans="1:9" ht="15.5">
      <c r="A163" s="15"/>
      <c r="B163" s="15" t="s">
        <v>52</v>
      </c>
      <c r="C163" s="14" t="s">
        <v>53</v>
      </c>
      <c r="D163" s="11"/>
      <c r="E163" s="12"/>
      <c r="F163" s="14"/>
      <c r="G163" s="12"/>
      <c r="H163" s="1"/>
      <c r="I163" s="1"/>
    </row>
    <row r="164" spans="1:9" ht="15.5">
      <c r="A164" s="16"/>
      <c r="B164" s="16"/>
      <c r="C164" s="5" t="s">
        <v>19</v>
      </c>
      <c r="D164" s="6">
        <v>1</v>
      </c>
      <c r="E164" s="6">
        <v>47.5</v>
      </c>
      <c r="F164" s="6">
        <f>D164*E164</f>
        <v>47.5</v>
      </c>
      <c r="G164" s="5" t="s">
        <v>20</v>
      </c>
      <c r="H164" s="1"/>
      <c r="I164" s="1"/>
    </row>
    <row r="165" spans="1:9" ht="15.5">
      <c r="A165" s="10" t="s">
        <v>21</v>
      </c>
      <c r="B165" s="11"/>
      <c r="C165" s="12"/>
      <c r="D165" s="6">
        <v>1</v>
      </c>
      <c r="E165" s="7" t="s">
        <v>11</v>
      </c>
      <c r="F165" s="6">
        <f>F164</f>
        <v>47.5</v>
      </c>
      <c r="G165" s="5"/>
      <c r="H165" s="1"/>
      <c r="I165" s="1"/>
    </row>
    <row r="166" spans="1:9" ht="15.5">
      <c r="A166" s="10" t="s">
        <v>22</v>
      </c>
      <c r="B166" s="11"/>
      <c r="C166" s="12"/>
      <c r="D166" s="6">
        <v>1</v>
      </c>
      <c r="E166" s="7" t="s">
        <v>11</v>
      </c>
      <c r="F166" s="6">
        <f>F165/D165</f>
        <v>47.5</v>
      </c>
      <c r="G166" s="5"/>
      <c r="H166" s="1"/>
      <c r="I166" s="1"/>
    </row>
    <row r="167" spans="1:9" ht="15.5">
      <c r="A167" s="13" t="s">
        <v>23</v>
      </c>
      <c r="B167" s="11"/>
      <c r="C167" s="11"/>
      <c r="D167" s="12"/>
      <c r="E167" s="6"/>
      <c r="F167" s="6">
        <f>F166*1%</f>
        <v>0.47500000000000003</v>
      </c>
      <c r="G167" s="5"/>
      <c r="H167" s="1"/>
      <c r="I167" s="1"/>
    </row>
    <row r="168" spans="1:9" ht="15.5">
      <c r="A168" s="13" t="s">
        <v>24</v>
      </c>
      <c r="B168" s="11"/>
      <c r="C168" s="11"/>
      <c r="D168" s="12"/>
      <c r="E168" s="7"/>
      <c r="F168" s="6">
        <f>F167+F166</f>
        <v>47.975000000000001</v>
      </c>
      <c r="G168" s="5"/>
      <c r="H168" s="1"/>
      <c r="I168" s="1"/>
    </row>
    <row r="169" spans="1:9" ht="15.5">
      <c r="A169" s="13" t="s">
        <v>25</v>
      </c>
      <c r="B169" s="11"/>
      <c r="C169" s="11"/>
      <c r="D169" s="12"/>
      <c r="E169" s="6"/>
      <c r="F169" s="6">
        <f>F168*15%</f>
        <v>7.19625</v>
      </c>
      <c r="G169" s="5"/>
      <c r="H169" s="1"/>
      <c r="I169" s="1"/>
    </row>
    <row r="170" spans="1:9" ht="15.5">
      <c r="A170" s="13" t="s">
        <v>24</v>
      </c>
      <c r="B170" s="11"/>
      <c r="C170" s="11"/>
      <c r="D170" s="12"/>
      <c r="E170" s="7"/>
      <c r="F170" s="8">
        <f>ROUND(F169+F168,2)</f>
        <v>55.17</v>
      </c>
      <c r="G170" s="5"/>
      <c r="H170" s="1"/>
      <c r="I170" s="1"/>
    </row>
    <row r="171" spans="1:9" ht="15.5">
      <c r="A171" s="14" t="s">
        <v>26</v>
      </c>
      <c r="B171" s="11"/>
      <c r="C171" s="11"/>
      <c r="D171" s="11"/>
      <c r="E171" s="11"/>
      <c r="F171" s="12"/>
      <c r="G171" s="5" t="s">
        <v>27</v>
      </c>
      <c r="H171" s="1"/>
      <c r="I171" s="1"/>
    </row>
    <row r="172" spans="1:9" ht="15.5">
      <c r="A172" s="15">
        <v>9999</v>
      </c>
      <c r="B172" s="15"/>
      <c r="C172" s="14" t="s">
        <v>54</v>
      </c>
      <c r="D172" s="11"/>
      <c r="E172" s="12"/>
      <c r="F172" s="14"/>
      <c r="G172" s="12"/>
      <c r="H172" s="1"/>
      <c r="I172" s="1"/>
    </row>
    <row r="173" spans="1:9" ht="15.5">
      <c r="A173" s="16"/>
      <c r="B173" s="16"/>
      <c r="C173" s="5" t="s">
        <v>29</v>
      </c>
      <c r="D173" s="6">
        <v>3.41</v>
      </c>
      <c r="E173" s="6">
        <v>2.12</v>
      </c>
      <c r="F173" s="6">
        <f>E173*D173</f>
        <v>7.2292000000000005</v>
      </c>
      <c r="G173" s="5" t="s">
        <v>30</v>
      </c>
      <c r="H173" s="1"/>
      <c r="I173" s="1"/>
    </row>
    <row r="174" spans="1:9" ht="15.5">
      <c r="A174" s="15">
        <v>9999</v>
      </c>
      <c r="B174" s="15"/>
      <c r="C174" s="14" t="s">
        <v>31</v>
      </c>
      <c r="D174" s="11"/>
      <c r="E174" s="12"/>
      <c r="F174" s="14"/>
      <c r="G174" s="12"/>
      <c r="H174" s="1"/>
      <c r="I174" s="1"/>
    </row>
    <row r="175" spans="1:9" ht="15.5">
      <c r="A175" s="16"/>
      <c r="B175" s="16"/>
      <c r="C175" s="5" t="s">
        <v>29</v>
      </c>
      <c r="D175" s="6">
        <v>9.36</v>
      </c>
      <c r="E175" s="6">
        <v>2.12</v>
      </c>
      <c r="F175" s="6">
        <f>D175*E175</f>
        <v>19.8432</v>
      </c>
      <c r="G175" s="5" t="s">
        <v>32</v>
      </c>
      <c r="H175" s="1"/>
      <c r="I175" s="1"/>
    </row>
    <row r="176" spans="1:9" ht="15.5">
      <c r="A176" s="10" t="s">
        <v>33</v>
      </c>
      <c r="B176" s="11"/>
      <c r="C176" s="12"/>
      <c r="D176" s="6">
        <v>1</v>
      </c>
      <c r="E176" s="7" t="s">
        <v>11</v>
      </c>
      <c r="F176" s="6">
        <f>F175+F173</f>
        <v>27.072400000000002</v>
      </c>
      <c r="G176" s="7"/>
      <c r="H176" s="1"/>
      <c r="I176" s="1"/>
    </row>
    <row r="177" spans="1:9" ht="15.5">
      <c r="A177" s="10" t="s">
        <v>22</v>
      </c>
      <c r="B177" s="11"/>
      <c r="C177" s="12"/>
      <c r="D177" s="6">
        <v>1</v>
      </c>
      <c r="E177" s="7" t="s">
        <v>11</v>
      </c>
      <c r="F177" s="6">
        <f>F176/D176</f>
        <v>27.072400000000002</v>
      </c>
      <c r="G177" s="7"/>
      <c r="H177" s="1"/>
      <c r="I177" s="1"/>
    </row>
    <row r="178" spans="1:9" ht="15.5">
      <c r="A178" s="13" t="s">
        <v>23</v>
      </c>
      <c r="B178" s="11"/>
      <c r="C178" s="11"/>
      <c r="D178" s="12"/>
      <c r="E178" s="6"/>
      <c r="F178" s="6">
        <f>F177*1%</f>
        <v>0.27072400000000002</v>
      </c>
      <c r="G178" s="7"/>
      <c r="H178" s="1"/>
      <c r="I178" s="1"/>
    </row>
    <row r="179" spans="1:9" ht="15.5">
      <c r="A179" s="13" t="s">
        <v>24</v>
      </c>
      <c r="B179" s="11"/>
      <c r="C179" s="11"/>
      <c r="D179" s="12"/>
      <c r="E179" s="7"/>
      <c r="F179" s="6">
        <f>F178+F177</f>
        <v>27.343124000000003</v>
      </c>
      <c r="G179" s="7"/>
      <c r="H179" s="1"/>
      <c r="I179" s="1"/>
    </row>
    <row r="180" spans="1:9" ht="15.5">
      <c r="A180" s="13" t="s">
        <v>25</v>
      </c>
      <c r="B180" s="11"/>
      <c r="C180" s="11"/>
      <c r="D180" s="12"/>
      <c r="E180" s="6"/>
      <c r="F180" s="6">
        <f>F179*15%</f>
        <v>4.1014686000000005</v>
      </c>
      <c r="G180" s="7"/>
      <c r="H180" s="1"/>
      <c r="I180" s="1"/>
    </row>
    <row r="181" spans="1:9" ht="15.5">
      <c r="A181" s="13" t="s">
        <v>24</v>
      </c>
      <c r="B181" s="11"/>
      <c r="C181" s="11"/>
      <c r="D181" s="12"/>
      <c r="E181" s="7"/>
      <c r="F181" s="8">
        <f>ROUND(F180+F179,2)</f>
        <v>31.44</v>
      </c>
      <c r="G181" s="7"/>
      <c r="H181" s="1"/>
      <c r="I181" s="1"/>
    </row>
    <row r="182" spans="1:9" ht="27.75" customHeight="1">
      <c r="A182" s="10" t="str">
        <f>CONCATENATE("Say ₹ ",F170," + ",F181," x Cost Index")</f>
        <v>Say ₹ 55.17 + 31.44 x Cost Index</v>
      </c>
      <c r="B182" s="11"/>
      <c r="C182" s="11"/>
      <c r="D182" s="11"/>
      <c r="E182" s="11"/>
      <c r="F182" s="11"/>
      <c r="G182" s="12"/>
      <c r="H182" s="3">
        <f>((F164*1.01*1.15))</f>
        <v>55.171250000000001</v>
      </c>
      <c r="I182" s="3">
        <f>((SUM(F173,F175)*1.01*1.15))</f>
        <v>31.4445926</v>
      </c>
    </row>
    <row r="183" spans="1:9" ht="12.5">
      <c r="A183" s="17" t="s">
        <v>0</v>
      </c>
      <c r="B183" s="17" t="s">
        <v>1</v>
      </c>
      <c r="C183" s="18" t="s">
        <v>2</v>
      </c>
      <c r="D183" s="11"/>
      <c r="E183" s="12"/>
      <c r="F183" s="18" t="s">
        <v>3</v>
      </c>
      <c r="G183" s="12"/>
      <c r="H183" s="1"/>
      <c r="I183" s="1"/>
    </row>
    <row r="184" spans="1:9" ht="15.5">
      <c r="A184" s="16"/>
      <c r="B184" s="16"/>
      <c r="C184" s="4" t="s">
        <v>4</v>
      </c>
      <c r="D184" s="4" t="s">
        <v>5</v>
      </c>
      <c r="E184" s="4" t="s">
        <v>6</v>
      </c>
      <c r="F184" s="4" t="s">
        <v>7</v>
      </c>
      <c r="G184" s="4" t="s">
        <v>8</v>
      </c>
      <c r="H184" s="1"/>
      <c r="I184" s="1"/>
    </row>
    <row r="185" spans="1:9" ht="12.5">
      <c r="A185" s="18" t="s">
        <v>55</v>
      </c>
      <c r="B185" s="11"/>
      <c r="C185" s="11"/>
      <c r="D185" s="11"/>
      <c r="E185" s="11"/>
      <c r="F185" s="11"/>
      <c r="G185" s="12"/>
      <c r="H185" s="1"/>
      <c r="I185" s="1"/>
    </row>
    <row r="186" spans="1:9" ht="31">
      <c r="A186" s="5"/>
      <c r="B186" s="5" t="s">
        <v>10</v>
      </c>
      <c r="C186" s="5" t="s">
        <v>11</v>
      </c>
      <c r="D186" s="5" t="s">
        <v>12</v>
      </c>
      <c r="E186" s="6">
        <v>1</v>
      </c>
      <c r="F186" s="14"/>
      <c r="G186" s="12"/>
      <c r="H186" s="1"/>
      <c r="I186" s="1"/>
    </row>
    <row r="187" spans="1:9" ht="31">
      <c r="A187" s="5" t="s">
        <v>13</v>
      </c>
      <c r="B187" s="14" t="s">
        <v>56</v>
      </c>
      <c r="C187" s="11"/>
      <c r="D187" s="11"/>
      <c r="E187" s="11"/>
      <c r="F187" s="11"/>
      <c r="G187" s="12"/>
      <c r="H187" s="1"/>
      <c r="I187" s="1"/>
    </row>
    <row r="188" spans="1:9" ht="15.5">
      <c r="A188" s="14" t="s">
        <v>15</v>
      </c>
      <c r="B188" s="11"/>
      <c r="C188" s="11"/>
      <c r="D188" s="11"/>
      <c r="E188" s="11"/>
      <c r="F188" s="12"/>
      <c r="G188" s="5" t="s">
        <v>16</v>
      </c>
      <c r="H188" s="1"/>
      <c r="I188" s="1"/>
    </row>
    <row r="189" spans="1:9" ht="15.5">
      <c r="A189" s="15"/>
      <c r="B189" s="15" t="s">
        <v>57</v>
      </c>
      <c r="C189" s="14" t="s">
        <v>58</v>
      </c>
      <c r="D189" s="11"/>
      <c r="E189" s="12"/>
      <c r="F189" s="14"/>
      <c r="G189" s="12"/>
      <c r="H189" s="1"/>
      <c r="I189" s="1"/>
    </row>
    <row r="190" spans="1:9" ht="15.5">
      <c r="A190" s="16"/>
      <c r="B190" s="16"/>
      <c r="C190" s="5" t="s">
        <v>19</v>
      </c>
      <c r="D190" s="6">
        <v>1</v>
      </c>
      <c r="E190" s="6">
        <v>112</v>
      </c>
      <c r="F190" s="6">
        <f>D190*E190</f>
        <v>112</v>
      </c>
      <c r="G190" s="5" t="s">
        <v>20</v>
      </c>
      <c r="H190" s="1"/>
      <c r="I190" s="1"/>
    </row>
    <row r="191" spans="1:9" ht="15.5">
      <c r="A191" s="10" t="s">
        <v>21</v>
      </c>
      <c r="B191" s="11"/>
      <c r="C191" s="12"/>
      <c r="D191" s="6">
        <v>1</v>
      </c>
      <c r="E191" s="7" t="s">
        <v>11</v>
      </c>
      <c r="F191" s="6">
        <f>F190</f>
        <v>112</v>
      </c>
      <c r="G191" s="5"/>
      <c r="H191" s="1"/>
      <c r="I191" s="1"/>
    </row>
    <row r="192" spans="1:9" ht="15.5">
      <c r="A192" s="10" t="s">
        <v>22</v>
      </c>
      <c r="B192" s="11"/>
      <c r="C192" s="12"/>
      <c r="D192" s="6">
        <v>1</v>
      </c>
      <c r="E192" s="7" t="s">
        <v>11</v>
      </c>
      <c r="F192" s="6">
        <f>F191/D191</f>
        <v>112</v>
      </c>
      <c r="G192" s="5"/>
      <c r="H192" s="1"/>
      <c r="I192" s="1"/>
    </row>
    <row r="193" spans="1:9" ht="15.5">
      <c r="A193" s="13" t="s">
        <v>23</v>
      </c>
      <c r="B193" s="11"/>
      <c r="C193" s="11"/>
      <c r="D193" s="12"/>
      <c r="E193" s="6"/>
      <c r="F193" s="6">
        <f>F192*1%</f>
        <v>1.1200000000000001</v>
      </c>
      <c r="G193" s="5"/>
      <c r="H193" s="1"/>
      <c r="I193" s="1"/>
    </row>
    <row r="194" spans="1:9" ht="15.5">
      <c r="A194" s="13" t="s">
        <v>24</v>
      </c>
      <c r="B194" s="11"/>
      <c r="C194" s="11"/>
      <c r="D194" s="12"/>
      <c r="E194" s="7"/>
      <c r="F194" s="6">
        <f>F193+F192</f>
        <v>113.12</v>
      </c>
      <c r="G194" s="5"/>
      <c r="H194" s="1"/>
      <c r="I194" s="1"/>
    </row>
    <row r="195" spans="1:9" ht="15.5">
      <c r="A195" s="13" t="s">
        <v>25</v>
      </c>
      <c r="B195" s="11"/>
      <c r="C195" s="11"/>
      <c r="D195" s="12"/>
      <c r="E195" s="6"/>
      <c r="F195" s="6">
        <f>F194*15%</f>
        <v>16.968</v>
      </c>
      <c r="G195" s="5"/>
      <c r="H195" s="1"/>
      <c r="I195" s="1"/>
    </row>
    <row r="196" spans="1:9" ht="15.5">
      <c r="A196" s="13" t="s">
        <v>24</v>
      </c>
      <c r="B196" s="11"/>
      <c r="C196" s="11"/>
      <c r="D196" s="12"/>
      <c r="E196" s="7"/>
      <c r="F196" s="8">
        <f>ROUND(F195+F194,2)</f>
        <v>130.09</v>
      </c>
      <c r="G196" s="5"/>
      <c r="H196" s="1"/>
      <c r="I196" s="1"/>
    </row>
    <row r="197" spans="1:9" ht="15.5">
      <c r="A197" s="14" t="s">
        <v>26</v>
      </c>
      <c r="B197" s="11"/>
      <c r="C197" s="11"/>
      <c r="D197" s="11"/>
      <c r="E197" s="11"/>
      <c r="F197" s="12"/>
      <c r="G197" s="5" t="s">
        <v>27</v>
      </c>
      <c r="H197" s="1"/>
      <c r="I197" s="1"/>
    </row>
    <row r="198" spans="1:9" ht="15.5">
      <c r="A198" s="15">
        <v>9999</v>
      </c>
      <c r="B198" s="15"/>
      <c r="C198" s="14" t="s">
        <v>28</v>
      </c>
      <c r="D198" s="11"/>
      <c r="E198" s="12"/>
      <c r="F198" s="14"/>
      <c r="G198" s="12"/>
      <c r="H198" s="1"/>
      <c r="I198" s="1"/>
    </row>
    <row r="199" spans="1:9" ht="15.5">
      <c r="A199" s="16"/>
      <c r="B199" s="16"/>
      <c r="C199" s="5" t="s">
        <v>29</v>
      </c>
      <c r="D199" s="6">
        <v>3.41</v>
      </c>
      <c r="E199" s="6">
        <v>2.12</v>
      </c>
      <c r="F199" s="6">
        <f>E199*D199</f>
        <v>7.2292000000000005</v>
      </c>
      <c r="G199" s="5" t="s">
        <v>30</v>
      </c>
      <c r="H199" s="1"/>
      <c r="I199" s="1"/>
    </row>
    <row r="200" spans="1:9" ht="15.5">
      <c r="A200" s="15">
        <v>9999</v>
      </c>
      <c r="B200" s="15"/>
      <c r="C200" s="14" t="s">
        <v>31</v>
      </c>
      <c r="D200" s="11"/>
      <c r="E200" s="12"/>
      <c r="F200" s="14"/>
      <c r="G200" s="12"/>
      <c r="H200" s="1"/>
      <c r="I200" s="1"/>
    </row>
    <row r="201" spans="1:9" ht="15.5">
      <c r="A201" s="16"/>
      <c r="B201" s="16"/>
      <c r="C201" s="5" t="s">
        <v>29</v>
      </c>
      <c r="D201" s="6">
        <v>10.79</v>
      </c>
      <c r="E201" s="6">
        <v>2.12</v>
      </c>
      <c r="F201" s="6">
        <f>D201*E201</f>
        <v>22.8748</v>
      </c>
      <c r="G201" s="5" t="s">
        <v>32</v>
      </c>
      <c r="H201" s="1"/>
      <c r="I201" s="1"/>
    </row>
    <row r="202" spans="1:9" ht="15.5">
      <c r="A202" s="10" t="s">
        <v>33</v>
      </c>
      <c r="B202" s="11"/>
      <c r="C202" s="12"/>
      <c r="D202" s="6">
        <v>1</v>
      </c>
      <c r="E202" s="7" t="s">
        <v>11</v>
      </c>
      <c r="F202" s="6">
        <f>F201+F199</f>
        <v>30.103999999999999</v>
      </c>
      <c r="G202" s="7"/>
      <c r="H202" s="1"/>
      <c r="I202" s="1"/>
    </row>
    <row r="203" spans="1:9" ht="15.5">
      <c r="A203" s="10" t="s">
        <v>22</v>
      </c>
      <c r="B203" s="11"/>
      <c r="C203" s="12"/>
      <c r="D203" s="6">
        <v>1</v>
      </c>
      <c r="E203" s="7" t="s">
        <v>11</v>
      </c>
      <c r="F203" s="6">
        <f>F202/D202</f>
        <v>30.103999999999999</v>
      </c>
      <c r="G203" s="7"/>
      <c r="H203" s="1"/>
      <c r="I203" s="1"/>
    </row>
    <row r="204" spans="1:9" ht="15.5">
      <c r="A204" s="13" t="s">
        <v>23</v>
      </c>
      <c r="B204" s="11"/>
      <c r="C204" s="11"/>
      <c r="D204" s="12"/>
      <c r="E204" s="6"/>
      <c r="F204" s="6">
        <f>F203*1%</f>
        <v>0.30103999999999997</v>
      </c>
      <c r="G204" s="7"/>
      <c r="H204" s="1"/>
      <c r="I204" s="1"/>
    </row>
    <row r="205" spans="1:9" ht="15.5">
      <c r="A205" s="13" t="s">
        <v>24</v>
      </c>
      <c r="B205" s="11"/>
      <c r="C205" s="11"/>
      <c r="D205" s="12"/>
      <c r="E205" s="7"/>
      <c r="F205" s="6">
        <f>F204+F203</f>
        <v>30.40504</v>
      </c>
      <c r="G205" s="7"/>
      <c r="H205" s="1"/>
      <c r="I205" s="1"/>
    </row>
    <row r="206" spans="1:9" ht="15.5">
      <c r="A206" s="13" t="s">
        <v>25</v>
      </c>
      <c r="B206" s="11"/>
      <c r="C206" s="11"/>
      <c r="D206" s="12"/>
      <c r="E206" s="6"/>
      <c r="F206" s="6">
        <f>F205*15%</f>
        <v>4.5607559999999996</v>
      </c>
      <c r="G206" s="7"/>
      <c r="H206" s="1"/>
      <c r="I206" s="1"/>
    </row>
    <row r="207" spans="1:9" ht="15.5">
      <c r="A207" s="13" t="s">
        <v>24</v>
      </c>
      <c r="B207" s="11"/>
      <c r="C207" s="11"/>
      <c r="D207" s="12"/>
      <c r="E207" s="7"/>
      <c r="F207" s="8">
        <f>ROUND(F206+F205,2)</f>
        <v>34.97</v>
      </c>
      <c r="G207" s="7"/>
      <c r="H207" s="1"/>
      <c r="I207" s="1"/>
    </row>
    <row r="208" spans="1:9" ht="27.75" customHeight="1">
      <c r="A208" s="10" t="str">
        <f>CONCATENATE("Say ₹ ",F196," + ",F207," x Cost Index")</f>
        <v>Say ₹ 130.09 + 34.97 x Cost Index</v>
      </c>
      <c r="B208" s="11"/>
      <c r="C208" s="11"/>
      <c r="D208" s="11"/>
      <c r="E208" s="11"/>
      <c r="F208" s="11"/>
      <c r="G208" s="12"/>
      <c r="H208" s="3">
        <f>((F190*1.01*1.15))</f>
        <v>130.08799999999999</v>
      </c>
      <c r="I208" s="3">
        <f>((SUM(F199,F201)*1.01*1.15))</f>
        <v>34.965795999999997</v>
      </c>
    </row>
    <row r="209" spans="1:9" ht="12.5">
      <c r="A209" s="17" t="s">
        <v>0</v>
      </c>
      <c r="B209" s="17" t="s">
        <v>1</v>
      </c>
      <c r="C209" s="18" t="s">
        <v>2</v>
      </c>
      <c r="D209" s="11"/>
      <c r="E209" s="12"/>
      <c r="F209" s="18" t="s">
        <v>3</v>
      </c>
      <c r="G209" s="12"/>
      <c r="H209" s="1"/>
      <c r="I209" s="1"/>
    </row>
    <row r="210" spans="1:9" ht="15.5">
      <c r="A210" s="16"/>
      <c r="B210" s="16"/>
      <c r="C210" s="4" t="s">
        <v>4</v>
      </c>
      <c r="D210" s="4" t="s">
        <v>5</v>
      </c>
      <c r="E210" s="4" t="s">
        <v>6</v>
      </c>
      <c r="F210" s="4" t="s">
        <v>7</v>
      </c>
      <c r="G210" s="4" t="s">
        <v>8</v>
      </c>
      <c r="H210" s="1"/>
      <c r="I210" s="1"/>
    </row>
    <row r="211" spans="1:9" ht="12.5">
      <c r="A211" s="18" t="s">
        <v>59</v>
      </c>
      <c r="B211" s="11"/>
      <c r="C211" s="11"/>
      <c r="D211" s="11"/>
      <c r="E211" s="11"/>
      <c r="F211" s="11"/>
      <c r="G211" s="12"/>
      <c r="H211" s="1"/>
      <c r="I211" s="1"/>
    </row>
    <row r="212" spans="1:9" ht="31">
      <c r="A212" s="5"/>
      <c r="B212" s="5" t="s">
        <v>10</v>
      </c>
      <c r="C212" s="5" t="s">
        <v>11</v>
      </c>
      <c r="D212" s="5" t="s">
        <v>12</v>
      </c>
      <c r="E212" s="6">
        <v>1</v>
      </c>
      <c r="F212" s="14"/>
      <c r="G212" s="12"/>
      <c r="H212" s="1"/>
      <c r="I212" s="1"/>
    </row>
    <row r="213" spans="1:9" ht="31">
      <c r="A213" s="5" t="s">
        <v>13</v>
      </c>
      <c r="B213" s="14" t="s">
        <v>60</v>
      </c>
      <c r="C213" s="11"/>
      <c r="D213" s="11"/>
      <c r="E213" s="11"/>
      <c r="F213" s="11"/>
      <c r="G213" s="12"/>
      <c r="H213" s="1"/>
      <c r="I213" s="1"/>
    </row>
    <row r="214" spans="1:9" ht="15.5">
      <c r="A214" s="14" t="s">
        <v>15</v>
      </c>
      <c r="B214" s="11"/>
      <c r="C214" s="11"/>
      <c r="D214" s="11"/>
      <c r="E214" s="11"/>
      <c r="F214" s="12"/>
      <c r="G214" s="5" t="s">
        <v>16</v>
      </c>
      <c r="H214" s="1"/>
      <c r="I214" s="1"/>
    </row>
    <row r="215" spans="1:9" ht="15.5">
      <c r="A215" s="15"/>
      <c r="B215" s="15" t="s">
        <v>61</v>
      </c>
      <c r="C215" s="14" t="s">
        <v>62</v>
      </c>
      <c r="D215" s="11"/>
      <c r="E215" s="12"/>
      <c r="F215" s="14"/>
      <c r="G215" s="12"/>
      <c r="H215" s="1"/>
      <c r="I215" s="1"/>
    </row>
    <row r="216" spans="1:9" ht="15.5">
      <c r="A216" s="16"/>
      <c r="B216" s="16"/>
      <c r="C216" s="5" t="s">
        <v>19</v>
      </c>
      <c r="D216" s="6">
        <v>1</v>
      </c>
      <c r="E216" s="6">
        <v>28</v>
      </c>
      <c r="F216" s="6">
        <f>D216*E216</f>
        <v>28</v>
      </c>
      <c r="G216" s="5" t="s">
        <v>20</v>
      </c>
      <c r="H216" s="1"/>
      <c r="I216" s="1"/>
    </row>
    <row r="217" spans="1:9" ht="15.5">
      <c r="A217" s="10" t="s">
        <v>21</v>
      </c>
      <c r="B217" s="11"/>
      <c r="C217" s="12"/>
      <c r="D217" s="6">
        <v>1</v>
      </c>
      <c r="E217" s="7" t="s">
        <v>11</v>
      </c>
      <c r="F217" s="6">
        <f>F216</f>
        <v>28</v>
      </c>
      <c r="G217" s="5"/>
      <c r="H217" s="1"/>
      <c r="I217" s="1"/>
    </row>
    <row r="218" spans="1:9" ht="15.5">
      <c r="A218" s="10" t="s">
        <v>22</v>
      </c>
      <c r="B218" s="11"/>
      <c r="C218" s="12"/>
      <c r="D218" s="6">
        <v>1</v>
      </c>
      <c r="E218" s="7" t="s">
        <v>11</v>
      </c>
      <c r="F218" s="6">
        <f>F217/D217</f>
        <v>28</v>
      </c>
      <c r="G218" s="5"/>
      <c r="H218" s="1"/>
      <c r="I218" s="1"/>
    </row>
    <row r="219" spans="1:9" ht="15.5">
      <c r="A219" s="13" t="s">
        <v>23</v>
      </c>
      <c r="B219" s="11"/>
      <c r="C219" s="11"/>
      <c r="D219" s="12"/>
      <c r="E219" s="6"/>
      <c r="F219" s="6">
        <f>F218*1%</f>
        <v>0.28000000000000003</v>
      </c>
      <c r="G219" s="5"/>
      <c r="H219" s="1"/>
      <c r="I219" s="1"/>
    </row>
    <row r="220" spans="1:9" ht="15.5">
      <c r="A220" s="13" t="s">
        <v>24</v>
      </c>
      <c r="B220" s="11"/>
      <c r="C220" s="11"/>
      <c r="D220" s="12"/>
      <c r="E220" s="7"/>
      <c r="F220" s="6">
        <f>F219+F218</f>
        <v>28.28</v>
      </c>
      <c r="G220" s="5"/>
      <c r="H220" s="1"/>
      <c r="I220" s="1"/>
    </row>
    <row r="221" spans="1:9" ht="15.5">
      <c r="A221" s="13" t="s">
        <v>25</v>
      </c>
      <c r="B221" s="11"/>
      <c r="C221" s="11"/>
      <c r="D221" s="12"/>
      <c r="E221" s="6"/>
      <c r="F221" s="6">
        <f>F220*15%</f>
        <v>4.242</v>
      </c>
      <c r="G221" s="5"/>
      <c r="H221" s="1"/>
      <c r="I221" s="1"/>
    </row>
    <row r="222" spans="1:9" ht="15.5">
      <c r="A222" s="13" t="s">
        <v>24</v>
      </c>
      <c r="B222" s="11"/>
      <c r="C222" s="11"/>
      <c r="D222" s="12"/>
      <c r="E222" s="7"/>
      <c r="F222" s="8">
        <f>ROUND(F221+F220,2)</f>
        <v>32.520000000000003</v>
      </c>
      <c r="G222" s="5"/>
      <c r="H222" s="1"/>
      <c r="I222" s="1"/>
    </row>
    <row r="223" spans="1:9" ht="15.5">
      <c r="A223" s="14" t="s">
        <v>26</v>
      </c>
      <c r="B223" s="11"/>
      <c r="C223" s="11"/>
      <c r="D223" s="11"/>
      <c r="E223" s="11"/>
      <c r="F223" s="12"/>
      <c r="G223" s="5" t="s">
        <v>27</v>
      </c>
      <c r="H223" s="1"/>
      <c r="I223" s="1"/>
    </row>
    <row r="224" spans="1:9" ht="15.5">
      <c r="A224" s="15">
        <v>9999</v>
      </c>
      <c r="B224" s="15"/>
      <c r="C224" s="14" t="s">
        <v>54</v>
      </c>
      <c r="D224" s="11"/>
      <c r="E224" s="12"/>
      <c r="F224" s="14"/>
      <c r="G224" s="12"/>
      <c r="H224" s="1"/>
      <c r="I224" s="1"/>
    </row>
    <row r="225" spans="1:9" ht="15.5">
      <c r="A225" s="16"/>
      <c r="B225" s="16"/>
      <c r="C225" s="5" t="s">
        <v>29</v>
      </c>
      <c r="D225" s="6">
        <v>2.73</v>
      </c>
      <c r="E225" s="6">
        <v>2.12</v>
      </c>
      <c r="F225" s="6">
        <f>D225*E225</f>
        <v>5.7876000000000003</v>
      </c>
      <c r="G225" s="5" t="s">
        <v>30</v>
      </c>
      <c r="H225" s="1"/>
      <c r="I225" s="1"/>
    </row>
    <row r="226" spans="1:9" ht="15.5">
      <c r="A226" s="15">
        <v>9999</v>
      </c>
      <c r="B226" s="15"/>
      <c r="C226" s="14" t="s">
        <v>31</v>
      </c>
      <c r="D226" s="11"/>
      <c r="E226" s="12"/>
      <c r="F226" s="14"/>
      <c r="G226" s="12"/>
      <c r="H226" s="1"/>
      <c r="I226" s="1"/>
    </row>
    <row r="227" spans="1:9" ht="15.5">
      <c r="A227" s="16"/>
      <c r="B227" s="16"/>
      <c r="C227" s="5" t="s">
        <v>29</v>
      </c>
      <c r="D227" s="6">
        <v>9.36</v>
      </c>
      <c r="E227" s="6">
        <v>2.12</v>
      </c>
      <c r="F227" s="6">
        <f>D227*E227</f>
        <v>19.8432</v>
      </c>
      <c r="G227" s="5" t="s">
        <v>32</v>
      </c>
      <c r="H227" s="1"/>
      <c r="I227" s="1"/>
    </row>
    <row r="228" spans="1:9" ht="15.5">
      <c r="A228" s="10" t="s">
        <v>33</v>
      </c>
      <c r="B228" s="11"/>
      <c r="C228" s="12"/>
      <c r="D228" s="6">
        <v>1</v>
      </c>
      <c r="E228" s="7" t="s">
        <v>11</v>
      </c>
      <c r="F228" s="6">
        <f>F227+F225</f>
        <v>25.630800000000001</v>
      </c>
      <c r="G228" s="7"/>
      <c r="H228" s="1"/>
      <c r="I228" s="1"/>
    </row>
    <row r="229" spans="1:9" ht="15.5">
      <c r="A229" s="10" t="s">
        <v>22</v>
      </c>
      <c r="B229" s="11"/>
      <c r="C229" s="12"/>
      <c r="D229" s="6">
        <v>1</v>
      </c>
      <c r="E229" s="7" t="s">
        <v>11</v>
      </c>
      <c r="F229" s="6">
        <f>F228/D228</f>
        <v>25.630800000000001</v>
      </c>
      <c r="G229" s="7"/>
      <c r="H229" s="1"/>
      <c r="I229" s="1"/>
    </row>
    <row r="230" spans="1:9" ht="15.5">
      <c r="A230" s="13" t="s">
        <v>23</v>
      </c>
      <c r="B230" s="11"/>
      <c r="C230" s="11"/>
      <c r="D230" s="12"/>
      <c r="E230" s="6"/>
      <c r="F230" s="6">
        <f>F229*1%</f>
        <v>0.25630800000000004</v>
      </c>
      <c r="G230" s="7"/>
      <c r="H230" s="1"/>
      <c r="I230" s="1"/>
    </row>
    <row r="231" spans="1:9" ht="15.5">
      <c r="A231" s="13" t="s">
        <v>24</v>
      </c>
      <c r="B231" s="11"/>
      <c r="C231" s="11"/>
      <c r="D231" s="12"/>
      <c r="E231" s="7"/>
      <c r="F231" s="6">
        <f>F230+F229</f>
        <v>25.887108000000001</v>
      </c>
      <c r="G231" s="7"/>
      <c r="H231" s="1"/>
      <c r="I231" s="1"/>
    </row>
    <row r="232" spans="1:9" ht="15.5">
      <c r="A232" s="13" t="s">
        <v>25</v>
      </c>
      <c r="B232" s="11"/>
      <c r="C232" s="11"/>
      <c r="D232" s="12"/>
      <c r="E232" s="6"/>
      <c r="F232" s="6">
        <f>F231*15%</f>
        <v>3.8830662</v>
      </c>
      <c r="G232" s="7"/>
      <c r="H232" s="1"/>
      <c r="I232" s="1"/>
    </row>
    <row r="233" spans="1:9" ht="15.5">
      <c r="A233" s="13" t="s">
        <v>24</v>
      </c>
      <c r="B233" s="11"/>
      <c r="C233" s="11"/>
      <c r="D233" s="12"/>
      <c r="E233" s="7"/>
      <c r="F233" s="8">
        <f>ROUND(F232+F231,2)</f>
        <v>29.77</v>
      </c>
      <c r="G233" s="7"/>
      <c r="H233" s="1"/>
      <c r="I233" s="1"/>
    </row>
    <row r="234" spans="1:9" ht="30.75" customHeight="1">
      <c r="A234" s="10" t="str">
        <f>CONCATENATE("Say ₹ ",F222," + ",F233," x Cost Index")</f>
        <v>Say ₹ 32.52 + 29.77 x Cost Index</v>
      </c>
      <c r="B234" s="11"/>
      <c r="C234" s="11"/>
      <c r="D234" s="11"/>
      <c r="E234" s="11"/>
      <c r="F234" s="11"/>
      <c r="G234" s="12"/>
      <c r="H234" s="3">
        <f>((F216*1.01*1.15))</f>
        <v>32.521999999999998</v>
      </c>
      <c r="I234" s="3">
        <f>((SUM(F225,F227)*1.01*1.15))</f>
        <v>29.7701742</v>
      </c>
    </row>
    <row r="235" spans="1:9" ht="12.5">
      <c r="A235" s="17" t="s">
        <v>0</v>
      </c>
      <c r="B235" s="17" t="s">
        <v>1</v>
      </c>
      <c r="C235" s="18" t="s">
        <v>2</v>
      </c>
      <c r="D235" s="11"/>
      <c r="E235" s="12"/>
      <c r="F235" s="18" t="s">
        <v>3</v>
      </c>
      <c r="G235" s="12"/>
      <c r="H235" s="1"/>
      <c r="I235" s="1"/>
    </row>
    <row r="236" spans="1:9" ht="15.5">
      <c r="A236" s="16"/>
      <c r="B236" s="16"/>
      <c r="C236" s="4" t="s">
        <v>4</v>
      </c>
      <c r="D236" s="4" t="s">
        <v>5</v>
      </c>
      <c r="E236" s="4" t="s">
        <v>6</v>
      </c>
      <c r="F236" s="4" t="s">
        <v>7</v>
      </c>
      <c r="G236" s="4" t="s">
        <v>8</v>
      </c>
      <c r="H236" s="1"/>
      <c r="I236" s="1"/>
    </row>
    <row r="237" spans="1:9" ht="12.5">
      <c r="A237" s="18" t="s">
        <v>63</v>
      </c>
      <c r="B237" s="11"/>
      <c r="C237" s="11"/>
      <c r="D237" s="11"/>
      <c r="E237" s="11"/>
      <c r="F237" s="11"/>
      <c r="G237" s="12"/>
      <c r="H237" s="1"/>
      <c r="I237" s="1"/>
    </row>
    <row r="238" spans="1:9" ht="31">
      <c r="A238" s="5"/>
      <c r="B238" s="5" t="s">
        <v>10</v>
      </c>
      <c r="C238" s="5" t="s">
        <v>11</v>
      </c>
      <c r="D238" s="5" t="s">
        <v>12</v>
      </c>
      <c r="E238" s="6">
        <v>1</v>
      </c>
      <c r="F238" s="14"/>
      <c r="G238" s="12"/>
      <c r="H238" s="1"/>
      <c r="I238" s="1"/>
    </row>
    <row r="239" spans="1:9" ht="31">
      <c r="A239" s="5" t="s">
        <v>13</v>
      </c>
      <c r="B239" s="14" t="s">
        <v>14</v>
      </c>
      <c r="C239" s="11"/>
      <c r="D239" s="11"/>
      <c r="E239" s="11"/>
      <c r="F239" s="11"/>
      <c r="G239" s="12"/>
      <c r="H239" s="1"/>
      <c r="I239" s="1"/>
    </row>
    <row r="240" spans="1:9" ht="15.5">
      <c r="A240" s="14" t="s">
        <v>15</v>
      </c>
      <c r="B240" s="11"/>
      <c r="C240" s="11"/>
      <c r="D240" s="11"/>
      <c r="E240" s="11"/>
      <c r="F240" s="12"/>
      <c r="G240" s="5" t="s">
        <v>16</v>
      </c>
      <c r="H240" s="1"/>
      <c r="I240" s="1"/>
    </row>
    <row r="241" spans="1:9" ht="15.5">
      <c r="A241" s="15"/>
      <c r="B241" s="15" t="s">
        <v>64</v>
      </c>
      <c r="C241" s="14" t="s">
        <v>65</v>
      </c>
      <c r="D241" s="11"/>
      <c r="E241" s="12"/>
      <c r="F241" s="14"/>
      <c r="G241" s="12"/>
      <c r="H241" s="1"/>
      <c r="I241" s="1"/>
    </row>
    <row r="242" spans="1:9" ht="15.5">
      <c r="A242" s="16"/>
      <c r="B242" s="16"/>
      <c r="C242" s="5" t="s">
        <v>19</v>
      </c>
      <c r="D242" s="6">
        <v>1</v>
      </c>
      <c r="E242" s="6">
        <v>54</v>
      </c>
      <c r="F242" s="6">
        <f>D242*E242</f>
        <v>54</v>
      </c>
      <c r="G242" s="5" t="s">
        <v>20</v>
      </c>
      <c r="H242" s="1"/>
      <c r="I242" s="1"/>
    </row>
    <row r="243" spans="1:9" ht="15.5">
      <c r="A243" s="10" t="s">
        <v>21</v>
      </c>
      <c r="B243" s="11"/>
      <c r="C243" s="12"/>
      <c r="D243" s="6">
        <v>1</v>
      </c>
      <c r="E243" s="7" t="s">
        <v>11</v>
      </c>
      <c r="F243" s="6">
        <f>F242</f>
        <v>54</v>
      </c>
      <c r="G243" s="5"/>
      <c r="H243" s="1"/>
      <c r="I243" s="1"/>
    </row>
    <row r="244" spans="1:9" ht="15.5">
      <c r="A244" s="10" t="s">
        <v>22</v>
      </c>
      <c r="B244" s="11"/>
      <c r="C244" s="12"/>
      <c r="D244" s="6">
        <v>1</v>
      </c>
      <c r="E244" s="7" t="s">
        <v>11</v>
      </c>
      <c r="F244" s="6">
        <f>F243/D243</f>
        <v>54</v>
      </c>
      <c r="G244" s="5"/>
      <c r="H244" s="1"/>
      <c r="I244" s="1"/>
    </row>
    <row r="245" spans="1:9" ht="15.5">
      <c r="A245" s="13" t="s">
        <v>23</v>
      </c>
      <c r="B245" s="11"/>
      <c r="C245" s="11"/>
      <c r="D245" s="12"/>
      <c r="E245" s="6"/>
      <c r="F245" s="6">
        <f>F244*1%</f>
        <v>0.54</v>
      </c>
      <c r="G245" s="5"/>
      <c r="H245" s="1"/>
      <c r="I245" s="1"/>
    </row>
    <row r="246" spans="1:9" ht="15.5">
      <c r="A246" s="13" t="s">
        <v>24</v>
      </c>
      <c r="B246" s="11"/>
      <c r="C246" s="11"/>
      <c r="D246" s="12"/>
      <c r="E246" s="7"/>
      <c r="F246" s="6">
        <f>F245+F244</f>
        <v>54.54</v>
      </c>
      <c r="G246" s="5"/>
      <c r="H246" s="1"/>
      <c r="I246" s="1"/>
    </row>
    <row r="247" spans="1:9" ht="15.5">
      <c r="A247" s="13" t="s">
        <v>25</v>
      </c>
      <c r="B247" s="11"/>
      <c r="C247" s="11"/>
      <c r="D247" s="12"/>
      <c r="E247" s="6"/>
      <c r="F247" s="6">
        <f>F246*15%</f>
        <v>8.1809999999999992</v>
      </c>
      <c r="G247" s="5"/>
      <c r="H247" s="1"/>
      <c r="I247" s="1"/>
    </row>
    <row r="248" spans="1:9" ht="15.5">
      <c r="A248" s="13" t="s">
        <v>24</v>
      </c>
      <c r="B248" s="11"/>
      <c r="C248" s="11"/>
      <c r="D248" s="12"/>
      <c r="E248" s="7"/>
      <c r="F248" s="8">
        <f>ROUND(F247+F246,2)</f>
        <v>62.72</v>
      </c>
      <c r="G248" s="5"/>
      <c r="H248" s="1"/>
      <c r="I248" s="1"/>
    </row>
    <row r="249" spans="1:9" ht="15.5">
      <c r="A249" s="14" t="s">
        <v>26</v>
      </c>
      <c r="B249" s="11"/>
      <c r="C249" s="11"/>
      <c r="D249" s="11"/>
      <c r="E249" s="11"/>
      <c r="F249" s="12"/>
      <c r="G249" s="5" t="s">
        <v>27</v>
      </c>
      <c r="H249" s="1"/>
      <c r="I249" s="1"/>
    </row>
    <row r="250" spans="1:9" ht="15.5">
      <c r="A250" s="15">
        <v>9999</v>
      </c>
      <c r="B250" s="15"/>
      <c r="C250" s="14" t="s">
        <v>28</v>
      </c>
      <c r="D250" s="11"/>
      <c r="E250" s="12"/>
      <c r="F250" s="14"/>
      <c r="G250" s="12"/>
      <c r="H250" s="1"/>
      <c r="I250" s="1"/>
    </row>
    <row r="251" spans="1:9" ht="15.5">
      <c r="A251" s="16"/>
      <c r="B251" s="16"/>
      <c r="C251" s="5" t="s">
        <v>29</v>
      </c>
      <c r="D251" s="6">
        <v>2.73</v>
      </c>
      <c r="E251" s="6">
        <v>2.12</v>
      </c>
      <c r="F251" s="6">
        <f>E251*D251</f>
        <v>5.7876000000000003</v>
      </c>
      <c r="G251" s="5" t="s">
        <v>30</v>
      </c>
      <c r="H251" s="1"/>
      <c r="I251" s="1"/>
    </row>
    <row r="252" spans="1:9" ht="15.5">
      <c r="A252" s="15">
        <v>9999</v>
      </c>
      <c r="B252" s="15"/>
      <c r="C252" s="14" t="s">
        <v>31</v>
      </c>
      <c r="D252" s="11"/>
      <c r="E252" s="12"/>
      <c r="F252" s="14"/>
      <c r="G252" s="12"/>
      <c r="H252" s="1"/>
      <c r="I252" s="1"/>
    </row>
    <row r="253" spans="1:9" ht="15.5">
      <c r="A253" s="16"/>
      <c r="B253" s="16"/>
      <c r="C253" s="5" t="s">
        <v>29</v>
      </c>
      <c r="D253" s="6">
        <v>10.79</v>
      </c>
      <c r="E253" s="6">
        <v>2.12</v>
      </c>
      <c r="F253" s="6">
        <f>D253*E253</f>
        <v>22.8748</v>
      </c>
      <c r="G253" s="5" t="s">
        <v>32</v>
      </c>
      <c r="H253" s="1"/>
      <c r="I253" s="1"/>
    </row>
    <row r="254" spans="1:9" ht="15.5">
      <c r="A254" s="10" t="s">
        <v>33</v>
      </c>
      <c r="B254" s="11"/>
      <c r="C254" s="12"/>
      <c r="D254" s="6">
        <v>1</v>
      </c>
      <c r="E254" s="7" t="s">
        <v>11</v>
      </c>
      <c r="F254" s="6">
        <f>F253+F251</f>
        <v>28.662400000000002</v>
      </c>
      <c r="G254" s="7"/>
      <c r="H254" s="1"/>
      <c r="I254" s="1"/>
    </row>
    <row r="255" spans="1:9" ht="15.5">
      <c r="A255" s="10" t="s">
        <v>22</v>
      </c>
      <c r="B255" s="11"/>
      <c r="C255" s="12"/>
      <c r="D255" s="6">
        <v>1</v>
      </c>
      <c r="E255" s="7" t="s">
        <v>11</v>
      </c>
      <c r="F255" s="6">
        <f>F254/D254</f>
        <v>28.662400000000002</v>
      </c>
      <c r="G255" s="7"/>
      <c r="H255" s="1"/>
      <c r="I255" s="1"/>
    </row>
    <row r="256" spans="1:9" ht="15.5">
      <c r="A256" s="13" t="s">
        <v>23</v>
      </c>
      <c r="B256" s="11"/>
      <c r="C256" s="11"/>
      <c r="D256" s="12"/>
      <c r="E256" s="6"/>
      <c r="F256" s="6">
        <f>F255*1%</f>
        <v>0.28662400000000005</v>
      </c>
      <c r="G256" s="7"/>
      <c r="H256" s="1"/>
      <c r="I256" s="1"/>
    </row>
    <row r="257" spans="1:9" ht="15.5">
      <c r="A257" s="13" t="s">
        <v>24</v>
      </c>
      <c r="B257" s="11"/>
      <c r="C257" s="11"/>
      <c r="D257" s="12"/>
      <c r="E257" s="7"/>
      <c r="F257" s="6">
        <f>F256+F255</f>
        <v>28.949024000000001</v>
      </c>
      <c r="G257" s="7"/>
      <c r="H257" s="1"/>
      <c r="I257" s="1"/>
    </row>
    <row r="258" spans="1:9" ht="15.5">
      <c r="A258" s="13" t="s">
        <v>25</v>
      </c>
      <c r="B258" s="11"/>
      <c r="C258" s="11"/>
      <c r="D258" s="12"/>
      <c r="E258" s="6"/>
      <c r="F258" s="6">
        <f>F257*15%</f>
        <v>4.3423536</v>
      </c>
      <c r="G258" s="7"/>
      <c r="H258" s="1"/>
      <c r="I258" s="1"/>
    </row>
    <row r="259" spans="1:9" ht="15.5">
      <c r="A259" s="13" t="s">
        <v>24</v>
      </c>
      <c r="B259" s="11"/>
      <c r="C259" s="11"/>
      <c r="D259" s="12"/>
      <c r="E259" s="7"/>
      <c r="F259" s="8">
        <f>ROUND(F258+F257,2)</f>
        <v>33.29</v>
      </c>
      <c r="G259" s="7"/>
      <c r="H259" s="1"/>
      <c r="I259" s="1"/>
    </row>
    <row r="260" spans="1:9" ht="26.25" customHeight="1">
      <c r="A260" s="10" t="str">
        <f>CONCATENATE("Say ₹ ",F248," + ",F259," x Cost Index")</f>
        <v>Say ₹ 62.72 + 33.29 x Cost Index</v>
      </c>
      <c r="B260" s="11"/>
      <c r="C260" s="11"/>
      <c r="D260" s="11"/>
      <c r="E260" s="11"/>
      <c r="F260" s="11"/>
      <c r="G260" s="12"/>
      <c r="H260" s="3">
        <f>((F242*1.01*1.15))</f>
        <v>62.720999999999997</v>
      </c>
      <c r="I260" s="3">
        <f>((SUM(F251,F253)*1.01*1.15))</f>
        <v>33.291377599999997</v>
      </c>
    </row>
  </sheetData>
  <mergeCells count="340">
    <mergeCell ref="A166:C166"/>
    <mergeCell ref="A150:C150"/>
    <mergeCell ref="B157:B158"/>
    <mergeCell ref="C157:E157"/>
    <mergeCell ref="A151:C151"/>
    <mergeCell ref="A152:D152"/>
    <mergeCell ref="A153:D153"/>
    <mergeCell ref="F157:G157"/>
    <mergeCell ref="A159:G159"/>
    <mergeCell ref="F160:G160"/>
    <mergeCell ref="A141:D141"/>
    <mergeCell ref="A142:D142"/>
    <mergeCell ref="A143:D143"/>
    <mergeCell ref="A144:D144"/>
    <mergeCell ref="A145:F145"/>
    <mergeCell ref="A146:A147"/>
    <mergeCell ref="B146:B147"/>
    <mergeCell ref="A148:A149"/>
    <mergeCell ref="B148:B149"/>
    <mergeCell ref="C148:E148"/>
    <mergeCell ref="F148:G148"/>
    <mergeCell ref="A154:D154"/>
    <mergeCell ref="A155:D155"/>
    <mergeCell ref="A156:G156"/>
    <mergeCell ref="A157:A158"/>
    <mergeCell ref="C163:E163"/>
    <mergeCell ref="F163:G163"/>
    <mergeCell ref="C172:E172"/>
    <mergeCell ref="F172:G172"/>
    <mergeCell ref="C174:E174"/>
    <mergeCell ref="F174:G174"/>
    <mergeCell ref="A172:A173"/>
    <mergeCell ref="B172:B173"/>
    <mergeCell ref="A174:A175"/>
    <mergeCell ref="B174:B175"/>
    <mergeCell ref="A167:D167"/>
    <mergeCell ref="A168:D168"/>
    <mergeCell ref="A169:D169"/>
    <mergeCell ref="A170:D170"/>
    <mergeCell ref="A171:F171"/>
    <mergeCell ref="B161:G161"/>
    <mergeCell ref="A162:F162"/>
    <mergeCell ref="A163:A164"/>
    <mergeCell ref="B163:B164"/>
    <mergeCell ref="A165:C165"/>
    <mergeCell ref="A176:C176"/>
    <mergeCell ref="A177:C177"/>
    <mergeCell ref="A178:D178"/>
    <mergeCell ref="A179:D179"/>
    <mergeCell ref="A180:D180"/>
    <mergeCell ref="A181:D181"/>
    <mergeCell ref="A182:G182"/>
    <mergeCell ref="A183:A184"/>
    <mergeCell ref="B183:B184"/>
    <mergeCell ref="F183:G183"/>
    <mergeCell ref="C189:E189"/>
    <mergeCell ref="F189:G189"/>
    <mergeCell ref="C183:E183"/>
    <mergeCell ref="A185:G185"/>
    <mergeCell ref="F186:G186"/>
    <mergeCell ref="B187:G187"/>
    <mergeCell ref="A188:F188"/>
    <mergeCell ref="A189:A190"/>
    <mergeCell ref="B189:B190"/>
    <mergeCell ref="C198:E198"/>
    <mergeCell ref="F198:G198"/>
    <mergeCell ref="C200:E200"/>
    <mergeCell ref="F200:G200"/>
    <mergeCell ref="A191:C191"/>
    <mergeCell ref="A192:C192"/>
    <mergeCell ref="A193:D193"/>
    <mergeCell ref="A194:D194"/>
    <mergeCell ref="A195:D195"/>
    <mergeCell ref="A196:D196"/>
    <mergeCell ref="A197:F197"/>
    <mergeCell ref="A198:A199"/>
    <mergeCell ref="B198:B199"/>
    <mergeCell ref="A200:A201"/>
    <mergeCell ref="B200:B201"/>
    <mergeCell ref="A202:C202"/>
    <mergeCell ref="A203:C203"/>
    <mergeCell ref="A204:D204"/>
    <mergeCell ref="C215:E215"/>
    <mergeCell ref="F215:G215"/>
    <mergeCell ref="A231:D231"/>
    <mergeCell ref="A232:D232"/>
    <mergeCell ref="A233:D233"/>
    <mergeCell ref="A234:G234"/>
    <mergeCell ref="A205:D205"/>
    <mergeCell ref="A206:D206"/>
    <mergeCell ref="A207:D207"/>
    <mergeCell ref="A208:G208"/>
    <mergeCell ref="A209:A210"/>
    <mergeCell ref="B209:B210"/>
    <mergeCell ref="F209:G209"/>
    <mergeCell ref="C209:E209"/>
    <mergeCell ref="A211:G211"/>
    <mergeCell ref="F212:G212"/>
    <mergeCell ref="B213:G213"/>
    <mergeCell ref="A214:F214"/>
    <mergeCell ref="A215:A216"/>
    <mergeCell ref="B215:B216"/>
    <mergeCell ref="C224:E224"/>
    <mergeCell ref="A235:A236"/>
    <mergeCell ref="B235:B236"/>
    <mergeCell ref="F235:G235"/>
    <mergeCell ref="C235:E235"/>
    <mergeCell ref="A237:G237"/>
    <mergeCell ref="F238:G238"/>
    <mergeCell ref="B239:G239"/>
    <mergeCell ref="A240:F240"/>
    <mergeCell ref="A241:A242"/>
    <mergeCell ref="B241:B242"/>
    <mergeCell ref="A243:C243"/>
    <mergeCell ref="A244:C244"/>
    <mergeCell ref="A245:D245"/>
    <mergeCell ref="A246:D246"/>
    <mergeCell ref="A247:D247"/>
    <mergeCell ref="A248:D248"/>
    <mergeCell ref="A249:F249"/>
    <mergeCell ref="A255:C255"/>
    <mergeCell ref="A256:D256"/>
    <mergeCell ref="A257:D257"/>
    <mergeCell ref="A258:D258"/>
    <mergeCell ref="A259:D259"/>
    <mergeCell ref="A260:G260"/>
    <mergeCell ref="A250:A251"/>
    <mergeCell ref="B250:B251"/>
    <mergeCell ref="A252:A253"/>
    <mergeCell ref="B252:B253"/>
    <mergeCell ref="C252:E252"/>
    <mergeCell ref="F252:G252"/>
    <mergeCell ref="A254:C254"/>
    <mergeCell ref="F224:G224"/>
    <mergeCell ref="C226:E226"/>
    <mergeCell ref="F226:G226"/>
    <mergeCell ref="A217:C217"/>
    <mergeCell ref="A218:C218"/>
    <mergeCell ref="A219:D219"/>
    <mergeCell ref="A220:D220"/>
    <mergeCell ref="A221:D221"/>
    <mergeCell ref="A222:D222"/>
    <mergeCell ref="A223:F223"/>
    <mergeCell ref="A224:A225"/>
    <mergeCell ref="B224:B225"/>
    <mergeCell ref="A226:A227"/>
    <mergeCell ref="B226:B227"/>
    <mergeCell ref="A228:C228"/>
    <mergeCell ref="A229:C229"/>
    <mergeCell ref="A230:D230"/>
    <mergeCell ref="C241:E241"/>
    <mergeCell ref="F241:G241"/>
    <mergeCell ref="C250:E250"/>
    <mergeCell ref="F250:G250"/>
    <mergeCell ref="A23:D23"/>
    <mergeCell ref="A24:D24"/>
    <mergeCell ref="A25:D25"/>
    <mergeCell ref="A26:G26"/>
    <mergeCell ref="A27:A28"/>
    <mergeCell ref="B27:B28"/>
    <mergeCell ref="F27:G27"/>
    <mergeCell ref="C27:E27"/>
    <mergeCell ref="A29:G29"/>
    <mergeCell ref="F30:G30"/>
    <mergeCell ref="B31:G31"/>
    <mergeCell ref="A32:F32"/>
    <mergeCell ref="A33:A34"/>
    <mergeCell ref="B33:B34"/>
    <mergeCell ref="C42:E42"/>
    <mergeCell ref="F42:G42"/>
    <mergeCell ref="F53:G53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62:C62"/>
    <mergeCell ref="A63:D63"/>
    <mergeCell ref="A18:A19"/>
    <mergeCell ref="B18:B19"/>
    <mergeCell ref="C18:E18"/>
    <mergeCell ref="F18:G18"/>
    <mergeCell ref="A20:C20"/>
    <mergeCell ref="A21:C21"/>
    <mergeCell ref="A22:D22"/>
    <mergeCell ref="C33:E33"/>
    <mergeCell ref="F33:G33"/>
    <mergeCell ref="A44:A45"/>
    <mergeCell ref="B44:B45"/>
    <mergeCell ref="C44:E44"/>
    <mergeCell ref="F44:G44"/>
    <mergeCell ref="A46:C46"/>
    <mergeCell ref="B53:B54"/>
    <mergeCell ref="C53:E53"/>
    <mergeCell ref="A47:C47"/>
    <mergeCell ref="A48:D48"/>
    <mergeCell ref="A49:D49"/>
    <mergeCell ref="A50:D50"/>
    <mergeCell ref="A35:C35"/>
    <mergeCell ref="A36:C36"/>
    <mergeCell ref="A37:D37"/>
    <mergeCell ref="A38:D38"/>
    <mergeCell ref="A39:D39"/>
    <mergeCell ref="A40:D40"/>
    <mergeCell ref="A41:F41"/>
    <mergeCell ref="A42:A43"/>
    <mergeCell ref="B42:B43"/>
    <mergeCell ref="A51:D51"/>
    <mergeCell ref="A52:G52"/>
    <mergeCell ref="A53:A54"/>
    <mergeCell ref="C59:E59"/>
    <mergeCell ref="F59:G59"/>
    <mergeCell ref="C68:E68"/>
    <mergeCell ref="F68:G68"/>
    <mergeCell ref="C70:E70"/>
    <mergeCell ref="F70:G70"/>
    <mergeCell ref="A68:A69"/>
    <mergeCell ref="B68:B69"/>
    <mergeCell ref="A70:A71"/>
    <mergeCell ref="B70:B71"/>
    <mergeCell ref="A64:D64"/>
    <mergeCell ref="A65:D65"/>
    <mergeCell ref="A66:D66"/>
    <mergeCell ref="A67:F67"/>
    <mergeCell ref="A55:G55"/>
    <mergeCell ref="F56:G56"/>
    <mergeCell ref="B57:G57"/>
    <mergeCell ref="A58:F58"/>
    <mergeCell ref="A59:A60"/>
    <mergeCell ref="B59:B60"/>
    <mergeCell ref="A61:C61"/>
    <mergeCell ref="A72:C72"/>
    <mergeCell ref="A73:C73"/>
    <mergeCell ref="A74:D74"/>
    <mergeCell ref="A75:D75"/>
    <mergeCell ref="A76:D76"/>
    <mergeCell ref="A77:D77"/>
    <mergeCell ref="A78:G78"/>
    <mergeCell ref="A79:A80"/>
    <mergeCell ref="B79:B80"/>
    <mergeCell ref="F79:G79"/>
    <mergeCell ref="C85:E85"/>
    <mergeCell ref="F85:G85"/>
    <mergeCell ref="C79:E79"/>
    <mergeCell ref="A81:G81"/>
    <mergeCell ref="F82:G82"/>
    <mergeCell ref="B83:G83"/>
    <mergeCell ref="A84:F84"/>
    <mergeCell ref="A85:A86"/>
    <mergeCell ref="B85:B86"/>
    <mergeCell ref="C94:E94"/>
    <mergeCell ref="F94:G94"/>
    <mergeCell ref="C96:E96"/>
    <mergeCell ref="F96:G9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A96:A97"/>
    <mergeCell ref="B96:B97"/>
    <mergeCell ref="A98:C98"/>
    <mergeCell ref="A99:C99"/>
    <mergeCell ref="A100:D100"/>
    <mergeCell ref="C111:E111"/>
    <mergeCell ref="F111:G111"/>
    <mergeCell ref="A127:D127"/>
    <mergeCell ref="A128:D128"/>
    <mergeCell ref="A129:D129"/>
    <mergeCell ref="A130:G130"/>
    <mergeCell ref="A101:D101"/>
    <mergeCell ref="A102:D102"/>
    <mergeCell ref="A103:D103"/>
    <mergeCell ref="A104:G104"/>
    <mergeCell ref="A105:A106"/>
    <mergeCell ref="B105:B106"/>
    <mergeCell ref="F105:G105"/>
    <mergeCell ref="C105:E105"/>
    <mergeCell ref="A107:G107"/>
    <mergeCell ref="F108:G108"/>
    <mergeCell ref="B109:G109"/>
    <mergeCell ref="A110:F110"/>
    <mergeCell ref="A111:A112"/>
    <mergeCell ref="B111:B112"/>
    <mergeCell ref="C120:E120"/>
    <mergeCell ref="A113:C113"/>
    <mergeCell ref="A114:C114"/>
    <mergeCell ref="A115:D115"/>
    <mergeCell ref="A116:D116"/>
    <mergeCell ref="A117:D117"/>
    <mergeCell ref="A118:D118"/>
    <mergeCell ref="A119:F119"/>
    <mergeCell ref="A120:A121"/>
    <mergeCell ref="B120:B121"/>
    <mergeCell ref="A124:C124"/>
    <mergeCell ref="A125:C125"/>
    <mergeCell ref="A126:D126"/>
    <mergeCell ref="C137:E137"/>
    <mergeCell ref="F137:G137"/>
    <mergeCell ref="C146:E146"/>
    <mergeCell ref="F146:G146"/>
    <mergeCell ref="F120:G120"/>
    <mergeCell ref="C122:E122"/>
    <mergeCell ref="F122:G122"/>
    <mergeCell ref="A122:A123"/>
    <mergeCell ref="B122:B123"/>
    <mergeCell ref="A131:A132"/>
    <mergeCell ref="B131:B132"/>
    <mergeCell ref="F131:G131"/>
    <mergeCell ref="C131:E131"/>
    <mergeCell ref="A133:G133"/>
    <mergeCell ref="F134:G134"/>
    <mergeCell ref="B135:G135"/>
    <mergeCell ref="A136:F136"/>
    <mergeCell ref="A137:A138"/>
    <mergeCell ref="B137:B138"/>
    <mergeCell ref="A139:C139"/>
    <mergeCell ref="A140:C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PVC Fittings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2025-05-22T08:58:20Z</dcterms:modified>
</cp:coreProperties>
</file>