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10" windowWidth="18880" windowHeight="6490"/>
  </bookViews>
  <sheets>
    <sheet name="PVC Pipe WIth Trenching PRICE" sheetId="1" r:id="rId1"/>
  </sheets>
  <calcPr calcId="144525"/>
</workbook>
</file>

<file path=xl/calcChain.xml><?xml version="1.0" encoding="utf-8"?>
<calcChain xmlns="http://schemas.openxmlformats.org/spreadsheetml/2006/main">
  <c r="I570" i="1" l="1"/>
  <c r="H570" i="1"/>
  <c r="F564" i="1"/>
  <c r="F565" i="1" s="1"/>
  <c r="F563" i="1"/>
  <c r="F561" i="1"/>
  <c r="F559" i="1"/>
  <c r="F557" i="1"/>
  <c r="F549" i="1"/>
  <c r="F550" i="1" s="1"/>
  <c r="F548" i="1"/>
  <c r="F534" i="1"/>
  <c r="F535" i="1" s="1"/>
  <c r="F533" i="1"/>
  <c r="F531" i="1"/>
  <c r="F529" i="1"/>
  <c r="F527" i="1"/>
  <c r="I540" i="1" s="1"/>
  <c r="F519" i="1"/>
  <c r="F520" i="1" s="1"/>
  <c r="F518" i="1"/>
  <c r="H540" i="1" s="1"/>
  <c r="H510" i="1"/>
  <c r="F503" i="1"/>
  <c r="F501" i="1"/>
  <c r="F499" i="1"/>
  <c r="F497" i="1"/>
  <c r="F504" i="1" s="1"/>
  <c r="F505" i="1" s="1"/>
  <c r="F489" i="1"/>
  <c r="F490" i="1" s="1"/>
  <c r="F488" i="1"/>
  <c r="I480" i="1"/>
  <c r="F474" i="1"/>
  <c r="F475" i="1" s="1"/>
  <c r="F473" i="1"/>
  <c r="F471" i="1"/>
  <c r="F469" i="1"/>
  <c r="F467" i="1"/>
  <c r="F459" i="1"/>
  <c r="F460" i="1" s="1"/>
  <c r="F458" i="1"/>
  <c r="H480" i="1" s="1"/>
  <c r="H450" i="1"/>
  <c r="F443" i="1"/>
  <c r="F441" i="1"/>
  <c r="F439" i="1"/>
  <c r="F437" i="1"/>
  <c r="I450" i="1" s="1"/>
  <c r="F429" i="1"/>
  <c r="F430" i="1" s="1"/>
  <c r="F428" i="1"/>
  <c r="I420" i="1"/>
  <c r="F414" i="1"/>
  <c r="F415" i="1" s="1"/>
  <c r="F413" i="1"/>
  <c r="F411" i="1"/>
  <c r="F409" i="1"/>
  <c r="F407" i="1"/>
  <c r="F399" i="1"/>
  <c r="F400" i="1" s="1"/>
  <c r="F398" i="1"/>
  <c r="H420" i="1" s="1"/>
  <c r="H390" i="1"/>
  <c r="F383" i="1"/>
  <c r="F381" i="1"/>
  <c r="F379" i="1"/>
  <c r="F377" i="1"/>
  <c r="I390" i="1" s="1"/>
  <c r="F369" i="1"/>
  <c r="F370" i="1" s="1"/>
  <c r="F368" i="1"/>
  <c r="I360" i="1"/>
  <c r="F354" i="1"/>
  <c r="F355" i="1" s="1"/>
  <c r="F353" i="1"/>
  <c r="F351" i="1"/>
  <c r="F349" i="1"/>
  <c r="F347" i="1"/>
  <c r="F339" i="1"/>
  <c r="F340" i="1" s="1"/>
  <c r="F338" i="1"/>
  <c r="H360" i="1" s="1"/>
  <c r="H330" i="1"/>
  <c r="F323" i="1"/>
  <c r="F321" i="1"/>
  <c r="F319" i="1"/>
  <c r="F317" i="1"/>
  <c r="I330" i="1" s="1"/>
  <c r="F309" i="1"/>
  <c r="F310" i="1" s="1"/>
  <c r="F308" i="1"/>
  <c r="I300" i="1"/>
  <c r="F294" i="1"/>
  <c r="F295" i="1" s="1"/>
  <c r="F293" i="1"/>
  <c r="F291" i="1"/>
  <c r="F289" i="1"/>
  <c r="F287" i="1"/>
  <c r="F279" i="1"/>
  <c r="F280" i="1" s="1"/>
  <c r="F278" i="1"/>
  <c r="H300" i="1" s="1"/>
  <c r="H270" i="1"/>
  <c r="F263" i="1"/>
  <c r="F261" i="1"/>
  <c r="F259" i="1"/>
  <c r="F257" i="1"/>
  <c r="F264" i="1" s="1"/>
  <c r="F265" i="1" s="1"/>
  <c r="F249" i="1"/>
  <c r="F250" i="1" s="1"/>
  <c r="F248" i="1"/>
  <c r="I240" i="1"/>
  <c r="F234" i="1"/>
  <c r="F235" i="1" s="1"/>
  <c r="F233" i="1"/>
  <c r="F231" i="1"/>
  <c r="F229" i="1"/>
  <c r="F227" i="1"/>
  <c r="F219" i="1"/>
  <c r="F220" i="1" s="1"/>
  <c r="F218" i="1"/>
  <c r="H240" i="1" s="1"/>
  <c r="H210" i="1"/>
  <c r="F203" i="1"/>
  <c r="F201" i="1"/>
  <c r="F199" i="1"/>
  <c r="F197" i="1"/>
  <c r="F204" i="1" s="1"/>
  <c r="F205" i="1" s="1"/>
  <c r="F189" i="1"/>
  <c r="F190" i="1" s="1"/>
  <c r="F188" i="1"/>
  <c r="I180" i="1"/>
  <c r="F174" i="1"/>
  <c r="F175" i="1" s="1"/>
  <c r="F173" i="1"/>
  <c r="F171" i="1"/>
  <c r="F169" i="1"/>
  <c r="F167" i="1"/>
  <c r="F159" i="1"/>
  <c r="F160" i="1" s="1"/>
  <c r="F158" i="1"/>
  <c r="H180" i="1" s="1"/>
  <c r="H150" i="1"/>
  <c r="F143" i="1"/>
  <c r="F141" i="1"/>
  <c r="F139" i="1"/>
  <c r="F137" i="1"/>
  <c r="I150" i="1" s="1"/>
  <c r="F129" i="1"/>
  <c r="F130" i="1" s="1"/>
  <c r="F128" i="1"/>
  <c r="I120" i="1"/>
  <c r="F114" i="1"/>
  <c r="F115" i="1" s="1"/>
  <c r="F113" i="1"/>
  <c r="F111" i="1"/>
  <c r="F109" i="1"/>
  <c r="F107" i="1"/>
  <c r="F99" i="1"/>
  <c r="F100" i="1" s="1"/>
  <c r="F98" i="1"/>
  <c r="H120" i="1" s="1"/>
  <c r="H90" i="1"/>
  <c r="F83" i="1"/>
  <c r="F81" i="1"/>
  <c r="F79" i="1"/>
  <c r="F77" i="1"/>
  <c r="I90" i="1" s="1"/>
  <c r="F69" i="1"/>
  <c r="F70" i="1" s="1"/>
  <c r="F68" i="1"/>
  <c r="I60" i="1"/>
  <c r="F54" i="1"/>
  <c r="F55" i="1" s="1"/>
  <c r="F53" i="1"/>
  <c r="F51" i="1"/>
  <c r="F49" i="1"/>
  <c r="F47" i="1"/>
  <c r="F39" i="1"/>
  <c r="F40" i="1" s="1"/>
  <c r="F38" i="1"/>
  <c r="H60" i="1" s="1"/>
  <c r="F23" i="1"/>
  <c r="F21" i="1"/>
  <c r="F19" i="1"/>
  <c r="F17" i="1"/>
  <c r="F24" i="1" s="1"/>
  <c r="F25" i="1" s="1"/>
  <c r="F8" i="1"/>
  <c r="H30" i="1" s="1"/>
  <c r="F522" i="1" l="1"/>
  <c r="F521" i="1"/>
  <c r="F461" i="1"/>
  <c r="F462" i="1"/>
  <c r="F506" i="1"/>
  <c r="F507" i="1" s="1"/>
  <c r="F131" i="1"/>
  <c r="F132" i="1"/>
  <c r="F357" i="1"/>
  <c r="F356" i="1"/>
  <c r="F101" i="1"/>
  <c r="F102" i="1" s="1"/>
  <c r="F416" i="1"/>
  <c r="F417" i="1" s="1"/>
  <c r="F551" i="1"/>
  <c r="F552" i="1"/>
  <c r="F237" i="1"/>
  <c r="F236" i="1"/>
  <c r="F401" i="1"/>
  <c r="F402" i="1" s="1"/>
  <c r="F371" i="1"/>
  <c r="F372" i="1" s="1"/>
  <c r="F281" i="1"/>
  <c r="F282" i="1"/>
  <c r="F567" i="1"/>
  <c r="F566" i="1"/>
  <c r="F206" i="1"/>
  <c r="F207" i="1" s="1"/>
  <c r="F41" i="1"/>
  <c r="F42" i="1"/>
  <c r="F431" i="1"/>
  <c r="F432" i="1"/>
  <c r="F342" i="1"/>
  <c r="F341" i="1"/>
  <c r="F71" i="1"/>
  <c r="F72" i="1" s="1"/>
  <c r="F296" i="1"/>
  <c r="F297" i="1" s="1"/>
  <c r="F491" i="1"/>
  <c r="F492" i="1"/>
  <c r="F27" i="1"/>
  <c r="F26" i="1"/>
  <c r="F176" i="1"/>
  <c r="F177" i="1" s="1"/>
  <c r="F116" i="1"/>
  <c r="F117" i="1" s="1"/>
  <c r="F311" i="1"/>
  <c r="F312" i="1"/>
  <c r="F57" i="1"/>
  <c r="F56" i="1"/>
  <c r="F221" i="1"/>
  <c r="F222" i="1" s="1"/>
  <c r="F251" i="1"/>
  <c r="F252" i="1" s="1"/>
  <c r="F536" i="1"/>
  <c r="F537" i="1" s="1"/>
  <c r="F161" i="1"/>
  <c r="F162" i="1" s="1"/>
  <c r="F191" i="1"/>
  <c r="F192" i="1" s="1"/>
  <c r="F266" i="1"/>
  <c r="F267" i="1" s="1"/>
  <c r="F476" i="1"/>
  <c r="F477" i="1" s="1"/>
  <c r="I30" i="1"/>
  <c r="F324" i="1"/>
  <c r="F325" i="1" s="1"/>
  <c r="F444" i="1"/>
  <c r="F445" i="1" s="1"/>
  <c r="I510" i="1"/>
  <c r="F84" i="1"/>
  <c r="F85" i="1" s="1"/>
  <c r="I270" i="1"/>
  <c r="F384" i="1"/>
  <c r="F385" i="1" s="1"/>
  <c r="F144" i="1"/>
  <c r="F145" i="1" s="1"/>
  <c r="I210" i="1"/>
  <c r="F9" i="1"/>
  <c r="F10" i="1" s="1"/>
  <c r="F224" i="1" l="1"/>
  <c r="F223" i="1"/>
  <c r="F373" i="1"/>
  <c r="F374" i="1" s="1"/>
  <c r="F403" i="1"/>
  <c r="F404" i="1" s="1"/>
  <c r="A420" i="1" s="1"/>
  <c r="F478" i="1"/>
  <c r="F479" i="1"/>
  <c r="F269" i="1"/>
  <c r="F268" i="1"/>
  <c r="F298" i="1"/>
  <c r="F299" i="1" s="1"/>
  <c r="F208" i="1"/>
  <c r="F209" i="1"/>
  <c r="F193" i="1"/>
  <c r="F194" i="1" s="1"/>
  <c r="A210" i="1" s="1"/>
  <c r="F74" i="1"/>
  <c r="F73" i="1"/>
  <c r="F508" i="1"/>
  <c r="F509" i="1" s="1"/>
  <c r="F163" i="1"/>
  <c r="F164" i="1" s="1"/>
  <c r="A180" i="1" s="1"/>
  <c r="F118" i="1"/>
  <c r="F119" i="1" s="1"/>
  <c r="F538" i="1"/>
  <c r="F539" i="1" s="1"/>
  <c r="F178" i="1"/>
  <c r="F179" i="1" s="1"/>
  <c r="F418" i="1"/>
  <c r="F419" i="1"/>
  <c r="F253" i="1"/>
  <c r="F254" i="1" s="1"/>
  <c r="A270" i="1" s="1"/>
  <c r="F104" i="1"/>
  <c r="F103" i="1"/>
  <c r="F58" i="1"/>
  <c r="F59" i="1"/>
  <c r="F343" i="1"/>
  <c r="F344" i="1" s="1"/>
  <c r="F238" i="1"/>
  <c r="F239" i="1"/>
  <c r="F524" i="1"/>
  <c r="F523" i="1"/>
  <c r="F313" i="1"/>
  <c r="F314" i="1" s="1"/>
  <c r="F493" i="1"/>
  <c r="F494" i="1" s="1"/>
  <c r="F433" i="1"/>
  <c r="F434" i="1" s="1"/>
  <c r="F284" i="1"/>
  <c r="F283" i="1"/>
  <c r="F553" i="1"/>
  <c r="F554" i="1" s="1"/>
  <c r="A570" i="1" s="1"/>
  <c r="F133" i="1"/>
  <c r="F134" i="1" s="1"/>
  <c r="F386" i="1"/>
  <c r="F387" i="1" s="1"/>
  <c r="F569" i="1"/>
  <c r="F568" i="1"/>
  <c r="F146" i="1"/>
  <c r="F147" i="1" s="1"/>
  <c r="F43" i="1"/>
  <c r="F44" i="1" s="1"/>
  <c r="A60" i="1" s="1"/>
  <c r="F28" i="1"/>
  <c r="F29" i="1"/>
  <c r="F358" i="1"/>
  <c r="F359" i="1" s="1"/>
  <c r="F86" i="1"/>
  <c r="F87" i="1" s="1"/>
  <c r="F463" i="1"/>
  <c r="F464" i="1" s="1"/>
  <c r="A480" i="1" s="1"/>
  <c r="F446" i="1"/>
  <c r="F447" i="1" s="1"/>
  <c r="F11" i="1"/>
  <c r="F12" i="1" s="1"/>
  <c r="F326" i="1"/>
  <c r="F327" i="1" s="1"/>
  <c r="F88" i="1" l="1"/>
  <c r="F89" i="1"/>
  <c r="A360" i="1"/>
  <c r="A330" i="1"/>
  <c r="F388" i="1"/>
  <c r="F389" i="1" s="1"/>
  <c r="A390" i="1" s="1"/>
  <c r="F328" i="1"/>
  <c r="F329" i="1"/>
  <c r="F13" i="1"/>
  <c r="F14" i="1" s="1"/>
  <c r="A30" i="1" s="1"/>
  <c r="F148" i="1"/>
  <c r="F149" i="1" s="1"/>
  <c r="A150" i="1" s="1"/>
  <c r="F448" i="1"/>
  <c r="F449" i="1" s="1"/>
  <c r="A450" i="1" s="1"/>
  <c r="A510" i="1"/>
  <c r="A540" i="1"/>
  <c r="A90" i="1"/>
  <c r="A300" i="1"/>
  <c r="A120" i="1"/>
  <c r="A240" i="1"/>
</calcChain>
</file>

<file path=xl/sharedStrings.xml><?xml version="1.0" encoding="utf-8"?>
<sst xmlns="http://schemas.openxmlformats.org/spreadsheetml/2006/main" count="969" uniqueCount="99">
  <si>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</si>
  <si>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</si>
  <si>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</si>
  <si>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</si>
  <si>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</si>
  <si>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</si>
  <si>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</si>
  <si>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</si>
  <si>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</si>
  <si>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50.18.9.1.1. Providing and fixing PVC pipes includings jointing of pipes with one step PVC solvent cement, trenching, refilling &amp; testing of joints complete as per direction of Engineer in Charge 15 mm dia 12Kfg/cm2</t>
  </si>
  <si>
    <t>Header Unit</t>
  </si>
  <si>
    <t>metre</t>
  </si>
  <si>
    <t>Header Quantity</t>
  </si>
  <si>
    <t>Header Details</t>
  </si>
  <si>
    <t>Details of cost for 10.00 m</t>
  </si>
  <si>
    <t>Material</t>
  </si>
  <si>
    <t>M</t>
  </si>
  <si>
    <t>MR38</t>
  </si>
  <si>
    <t>PVC pipe 15 mm outer dia. 12kgf/cm2
Add 15% for fittings and wastage etc.on (A)</t>
  </si>
  <si>
    <t>M1</t>
  </si>
  <si>
    <t>TOTAL (Material)</t>
  </si>
  <si>
    <t>UNIT TOTAL</t>
  </si>
  <si>
    <t>Water Charge@ 1.00 %</t>
  </si>
  <si>
    <t>TOTAL</t>
  </si>
  <si>
    <t>Contractors Profit &amp; Overhead@ 15.00 %</t>
  </si>
  <si>
    <t>Labour</t>
  </si>
  <si>
    <t>L</t>
  </si>
  <si>
    <t>Fitter(grade1)</t>
  </si>
  <si>
    <t>Day</t>
  </si>
  <si>
    <t>L1</t>
  </si>
  <si>
    <t>Beldar
Trenching and refilling etc.</t>
  </si>
  <si>
    <t>L2</t>
  </si>
  <si>
    <t>Beldar</t>
  </si>
  <si>
    <t>L3</t>
  </si>
  <si>
    <t>Coolie</t>
  </si>
  <si>
    <t>L4</t>
  </si>
  <si>
    <t>TOTAL (Labour)</t>
  </si>
  <si>
    <t>50.18.9.1.2. Providing and fixing PVC pipes includings jointing of pipes with one step PVC solvent cement, trenching, refilling &amp; testing of joints complete as per direction of Engineer in Charge. 15 mm dia 10Kgf/cm2</t>
  </si>
  <si>
    <t>Details of cost for 10 metres</t>
  </si>
  <si>
    <t>MR39</t>
  </si>
  <si>
    <t>PVC pipe 15 mm outer dia 10kgf/cm2
Add 15% for fittings and wastage etc.on(A)</t>
  </si>
  <si>
    <t>Beldar
Trenching and refilling etc</t>
  </si>
  <si>
    <t>50.18.9.2.1. Providing and fixing PVC pipes includings jointing of pipes with one step PVC solvent cement, trenching, refilling &amp; testing of joints as per direction of Engineer in Charge.20 mm dia 12 Kgf/cm2</t>
  </si>
  <si>
    <t>Details of cost for 10.00 meter</t>
  </si>
  <si>
    <t>MR40</t>
  </si>
  <si>
    <t>PVC pipe 20 mm outer dia 12 kgf/cm2
Add 15% for fittings and wastage etc. on (A)</t>
  </si>
  <si>
    <t>50.18.9.2.2. Providing and fixing PVC pipes includings of pipes with one step PVC solvent cement, trenching, refilling &amp; testing of joints complete as per direction of Engineer in Charge. 20 mm dia 10 Kgf/cm2</t>
  </si>
  <si>
    <t>Details of cost for 10 meter</t>
  </si>
  <si>
    <t>MR41</t>
  </si>
  <si>
    <t>PVC pipe 20 mm outer dia 10 kgf/cm2
Add 15% for fittings and wastage etc. on (A)</t>
  </si>
  <si>
    <t>50.18.9.3.1. Providing and fixing PVC pipes includings jointing of pipes with one step PVC solvent cement, trenching, refilling &amp; testing of joints complete as per direction of Engineer in Charge 25 mm dia 12Kfg/cm2</t>
  </si>
  <si>
    <t>MR42</t>
  </si>
  <si>
    <t>PVC pipe 25 mm outer dia . 12 kgf/cm2
Add 15% for fittings and wastage etc.on(A)</t>
  </si>
  <si>
    <t>50.18.9.3.2. Providing and fixing PVC pipes includes jointing of pipes with one step PVC solvent cement, trenching, refilling &amp; testing of joints complete as per direction of Engineer in Charge. 25 mm dia 10KGF/cm2</t>
  </si>
  <si>
    <t>Details of cost for 10 metre</t>
  </si>
  <si>
    <t>MR43</t>
  </si>
  <si>
    <t>PVC pipe 25 mm outer dia. 10kgf cm2
Add 15% for fittings and wastage etc. on (A)</t>
  </si>
  <si>
    <t>50.18.9.4.1. Providing and fixing PVC pipes includings jointing of pipes with one step PVC solvent cement, trenching, refilling &amp; testing of joints complete as per direction of Engineer in Charge.32 mm dia 10.Kgf/cm2</t>
  </si>
  <si>
    <t>Details of cost for 10 .00 metre.</t>
  </si>
  <si>
    <t>MR44</t>
  </si>
  <si>
    <t>PVC pipe 32 mm outer dia. 10Kgf/cm2
Add 15% for fittings and wastage etc. on (A)</t>
  </si>
  <si>
    <t>50.18.9.4.2. Providing and fixing PVC pipes includings joints of pipes with one step PVC solvent cement, trenching, refilling &amp; testing of joints complete as per direction of Engineer in Charge. 32 mm dia 6 Kgf/cm2</t>
  </si>
  <si>
    <t>Details of cost for 10.00 metre</t>
  </si>
  <si>
    <t>MR45</t>
  </si>
  <si>
    <t>PVC pipe 32 mm outer dia 6Kgf/cm2
Add 15% for fittings and wastage etc. on (A)</t>
  </si>
  <si>
    <t>50.18.9.5.1. Providing and fixing PVC pipes includings jointing of pipes with one step PVC solvent cement, trenching refilling &amp; testing of joints complete as per direction of Engineer in Charge 40 mm dia 10Kgf/cm2</t>
  </si>
  <si>
    <t>MR46</t>
  </si>
  <si>
    <t>PVC pipe 40 mm outer dia. 10kgf/cm2
Add 15% for fittings and wastage etc. on</t>
  </si>
  <si>
    <t>50.18.9.5.2. Providing and fixing PVC pipes includings jointing of pipes with one step PVC solvent cement, trenching, refilling &amp; testing of joints compete as per direction of Engineer in Charge. 40 mm dia 6 Kgf/cm2</t>
  </si>
  <si>
    <t>MR47</t>
  </si>
  <si>
    <t>PVC pipe 40 mm outer dia. 6kgf/cm2
Add 15% for fittings and wastage etc. on (A)</t>
  </si>
  <si>
    <t>50.18.9.6.1. Providing and fixing PVC pipes includings jointing of pipes with one step PVC solvent cement, trenching, refilling &amp; testing of joints complete as per direction of Engineer in Charge. 50 mm dia 10Kgf/cm2</t>
  </si>
  <si>
    <t>MR48</t>
  </si>
  <si>
    <t>PVC pipe 50 mm outer dia. 10 kgf/cm2
Add 15% for fittings and wastage etc. on</t>
  </si>
  <si>
    <t>50.18.9.6.2. Providing and fixing PVC pipes includings jointing of pipes with one step PVC solvent cement, trenching, refilling &amp; testing of joints complete as per direction of Engineer in Charge. 50 mm dia 6 Kgf/cm2</t>
  </si>
  <si>
    <t>MR49</t>
  </si>
  <si>
    <t>PVC pipe 50 mm outer dia.6kgf/cm2
Add 15% for fittings and wastage etc. on (A)</t>
  </si>
  <si>
    <t>50.18.9.7.1. Providing and fixing PVC pipes includings of pipes with one step PVC solvent cement, trenching refilling &amp; testing of joints complete as per direction of Engineer in Charge. 63 mm dia 6Kgf/cm2</t>
  </si>
  <si>
    <t>MR50</t>
  </si>
  <si>
    <t>PVC pipe 63 mm outer dia . 6kgf/cm2</t>
  </si>
  <si>
    <t>50.18.9.7.2. Providing and fixing PVC pipes includings jointing of pipes with one step PVC solvent cement, trenching, refilling &amp; testing of joints complete as per direction of Engineer in Charge.63 mm dia 4 Kgf/cm2</t>
  </si>
  <si>
    <t>MR51</t>
  </si>
  <si>
    <t>PVC pipe 63 mm outer dia. 4 kgf/cm2
Add 5% for wastage etc. on (A)</t>
  </si>
  <si>
    <t>50.18.9.8.1. Providing and fixing PVC pipes includings jointing of pipes with one step PVC solvent cement, trenching, refilling &amp; testing of joints complete as per direction of Engineer in Charge. 75 mm dia 6 Kgf/ cm2</t>
  </si>
  <si>
    <t>MR52</t>
  </si>
  <si>
    <t>PVC pipe 75 mm outer dia 6kgf/cm2
Add 5% for wastage etc. on (A)</t>
  </si>
  <si>
    <t>50.18.9.8.2. Providing and fixing PVC pipes includings of pipes with one step PVC solvent cement, trenching and refilling &amp; testing of joints complete as per direction of Engineer in Charge. 75 mm dia 4 Kgf/cm2</t>
  </si>
  <si>
    <t>MR53</t>
  </si>
  <si>
    <t>PVC pipe 75 mm outer dia 4 kgf/cm2
Add 5% for wastage etc. on (A)</t>
  </si>
  <si>
    <t>50.18.9.9.1. Providing and fixing PVC pipes includings jointing of pipes with one step PVC solvent cement, trenching, refilling &amp; testing of Joints complete as per direction of engineer in charge.110 mm dia 6Kgf/cm2</t>
  </si>
  <si>
    <t>Details of cost for 10. meter</t>
  </si>
  <si>
    <t>MR54</t>
  </si>
  <si>
    <t>PVC pipe 110 mm outer dia 6kgf/cm2
Add 5% for wastage etc.on (A)</t>
  </si>
  <si>
    <t>50.18.9.9.2. Providing and fixing PVC pipes includes joints of pipes with one step PVC solvent cement, trenching, refilling &amp; testing of joints complete as per direction of Engineer in CHarge. 110 mm dia 4 Kg/cm2</t>
  </si>
  <si>
    <t>MR55</t>
  </si>
  <si>
    <t>PVC pipe 110 mm outer dia. 4kgf/cm2
Add 5% for wastage etc. on (A)</t>
  </si>
  <si>
    <t>50.18.9.10.1. Providing and fixing PVC pipes includings jointing of pipes with one step pvc solvent cement, trenching , refilling &amp; testing of joints complete as per direction of Engineer in Charge. 150 mm dia 6 Kgf/cm2</t>
  </si>
  <si>
    <t>MR56</t>
  </si>
  <si>
    <t>PVC pipe 150 mm outer dia 6kgf/cm2
Add 5% for wastage etc. on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</si>
</sst>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  <scheme val="minor"/>
    </font>
    <font>
      <sz val="10"/>
      <name val="Arial"/>
    </font>
    <font>
      <b/>
      <sz val="12"/>
      <name val="Merriweather"/>
    </font>
    <font>
      <sz val="10"/>
      <name val="Arial"/>
      <scheme val="minor"/>
    </font>
    <font>
      <sz val="12"/>
      <name val="Merriweathe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1" fillId="0" borderId="3" xfId="0" applyFont="1" applyFill="1" applyBorder="1"/>
    <xf numFmtId="0" fontId="1" fillId="0" borderId="4" xfId="0" applyFont="1" applyFill="1" applyBorder="1"/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1" fillId="0" borderId="5" xfId="0" applyFont="1" applyFill="1" applyBorder="1"/>
    <xf numFmtId="0" fontId="2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I570"/>
  <sheetViews>
    <sheetView tabSelected="1" workbookViewId="0">
      <selection sqref="A1:XFD1048576"/>
    </sheetView>
  </sheetViews>
  <sheetFormatPr defaultColWidth="12.6328125" defaultRowHeight="15.75" customHeight="1"/>
  <cols>
    <col min="1" max="7" width="12.6328125" style="6"/>
    <col min="8" max="8" width="12" style="6" hidden="1" customWidth="1"/>
    <col min="9" max="9" width="13" style="6" hidden="1" customWidth="1"/>
    <col min="10" max="16384" width="12.6328125" style="6"/>
  </cols>
  <sheetData>
    <row r="1" spans="1:9" ht="15.5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4"/>
      <c r="H1" s="5"/>
      <c r="I1" s="5"/>
    </row>
    <row r="2" spans="1:9" ht="15.5">
      <c r="A2" s="7"/>
      <c r="B2" s="7"/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5"/>
      <c r="I2" s="5"/>
    </row>
    <row r="3" spans="1:9" ht="15.5">
      <c r="A3" s="2" t="s">
        <v>9</v>
      </c>
      <c r="B3" s="3"/>
      <c r="C3" s="3"/>
      <c r="D3" s="3"/>
      <c r="E3" s="3"/>
      <c r="F3" s="3"/>
      <c r="G3" s="4"/>
      <c r="H3" s="5"/>
      <c r="I3" s="5"/>
    </row>
    <row r="4" spans="1:9" ht="31">
      <c r="A4" s="9"/>
      <c r="B4" s="9" t="s">
        <v>10</v>
      </c>
      <c r="C4" s="9" t="s">
        <v>11</v>
      </c>
      <c r="D4" s="9" t="s">
        <v>12</v>
      </c>
      <c r="E4" s="10">
        <v>10</v>
      </c>
      <c r="F4" s="11"/>
      <c r="G4" s="4"/>
      <c r="H4" s="12"/>
      <c r="I4" s="12"/>
    </row>
    <row r="5" spans="1:9" ht="31">
      <c r="A5" s="9" t="s">
        <v>13</v>
      </c>
      <c r="B5" s="11" t="s">
        <v>14</v>
      </c>
      <c r="C5" s="3"/>
      <c r="D5" s="3"/>
      <c r="E5" s="3"/>
      <c r="F5" s="3"/>
      <c r="G5" s="4"/>
      <c r="H5" s="12"/>
      <c r="I5" s="12"/>
    </row>
    <row r="6" spans="1:9" ht="15.5">
      <c r="A6" s="11" t="s">
        <v>15</v>
      </c>
      <c r="B6" s="3"/>
      <c r="C6" s="3"/>
      <c r="D6" s="3"/>
      <c r="E6" s="3"/>
      <c r="F6" s="4"/>
      <c r="G6" s="9" t="s">
        <v>16</v>
      </c>
      <c r="H6" s="13"/>
      <c r="I6" s="13"/>
    </row>
    <row r="7" spans="1:9" ht="15.5">
      <c r="A7" s="14"/>
      <c r="B7" s="14" t="s">
        <v>17</v>
      </c>
      <c r="C7" s="11" t="s">
        <v>18</v>
      </c>
      <c r="D7" s="3"/>
      <c r="E7" s="4"/>
      <c r="F7" s="11"/>
      <c r="G7" s="4"/>
      <c r="H7" s="12"/>
      <c r="I7" s="12"/>
    </row>
    <row r="8" spans="1:9" ht="15.5">
      <c r="A8" s="7"/>
      <c r="B8" s="7"/>
      <c r="C8" s="9" t="s">
        <v>11</v>
      </c>
      <c r="D8" s="10">
        <v>11.5</v>
      </c>
      <c r="E8" s="10">
        <v>38</v>
      </c>
      <c r="F8" s="10">
        <f>E8*D8</f>
        <v>437</v>
      </c>
      <c r="G8" s="9" t="s">
        <v>19</v>
      </c>
      <c r="H8" s="13"/>
      <c r="I8" s="13"/>
    </row>
    <row r="9" spans="1:9" ht="15.5">
      <c r="A9" s="15" t="s">
        <v>20</v>
      </c>
      <c r="B9" s="3"/>
      <c r="C9" s="4"/>
      <c r="D9" s="10">
        <v>10</v>
      </c>
      <c r="E9" s="16" t="s">
        <v>11</v>
      </c>
      <c r="F9" s="10">
        <f>F8</f>
        <v>437</v>
      </c>
      <c r="G9" s="16"/>
      <c r="H9" s="13"/>
      <c r="I9" s="13"/>
    </row>
    <row r="10" spans="1:9" ht="15.5">
      <c r="A10" s="15" t="s">
        <v>21</v>
      </c>
      <c r="B10" s="3"/>
      <c r="C10" s="4"/>
      <c r="D10" s="10">
        <v>1</v>
      </c>
      <c r="E10" s="16" t="s">
        <v>11</v>
      </c>
      <c r="F10" s="10">
        <f>F9/10</f>
        <v>43.7</v>
      </c>
      <c r="G10" s="16"/>
      <c r="H10" s="13"/>
      <c r="I10" s="13"/>
    </row>
    <row r="11" spans="1:9" ht="15.5">
      <c r="A11" s="17" t="s">
        <v>22</v>
      </c>
      <c r="B11" s="3"/>
      <c r="C11" s="3"/>
      <c r="D11" s="4"/>
      <c r="E11" s="10"/>
      <c r="F11" s="10">
        <f>F10*1%</f>
        <v>0.43700000000000006</v>
      </c>
      <c r="G11" s="16"/>
      <c r="H11" s="13"/>
      <c r="I11" s="13"/>
    </row>
    <row r="12" spans="1:9" ht="15.5">
      <c r="A12" s="17" t="s">
        <v>23</v>
      </c>
      <c r="B12" s="3"/>
      <c r="C12" s="3"/>
      <c r="D12" s="4"/>
      <c r="E12" s="16"/>
      <c r="F12" s="10">
        <f>F10+F11</f>
        <v>44.137</v>
      </c>
      <c r="G12" s="16"/>
      <c r="H12" s="13"/>
      <c r="I12" s="13"/>
    </row>
    <row r="13" spans="1:9" ht="15.5">
      <c r="A13" s="17" t="s">
        <v>24</v>
      </c>
      <c r="B13" s="3"/>
      <c r="C13" s="3"/>
      <c r="D13" s="4"/>
      <c r="E13" s="10"/>
      <c r="F13" s="10">
        <f>F12*15%</f>
        <v>6.6205499999999997</v>
      </c>
      <c r="G13" s="16"/>
      <c r="H13" s="13"/>
      <c r="I13" s="13"/>
    </row>
    <row r="14" spans="1:9" ht="15.5">
      <c r="A14" s="17" t="s">
        <v>23</v>
      </c>
      <c r="B14" s="3"/>
      <c r="C14" s="3"/>
      <c r="D14" s="4"/>
      <c r="E14" s="16"/>
      <c r="F14" s="18">
        <f>ROUND(F12+F13,2)</f>
        <v>50.76</v>
      </c>
      <c r="G14" s="16"/>
      <c r="H14" s="13"/>
      <c r="I14" s="13"/>
    </row>
    <row r="15" spans="1:9" ht="15.5">
      <c r="A15" s="11" t="s">
        <v>25</v>
      </c>
      <c r="B15" s="3"/>
      <c r="C15" s="3"/>
      <c r="D15" s="3"/>
      <c r="E15" s="3"/>
      <c r="F15" s="4"/>
      <c r="G15" s="9" t="s">
        <v>26</v>
      </c>
      <c r="H15" s="13"/>
      <c r="I15" s="13"/>
    </row>
    <row r="16" spans="1:9" ht="15.5">
      <c r="A16" s="14">
        <v>116</v>
      </c>
      <c r="B16" s="14"/>
      <c r="C16" s="11" t="s">
        <v>27</v>
      </c>
      <c r="D16" s="3"/>
      <c r="E16" s="4"/>
      <c r="F16" s="11"/>
      <c r="G16" s="4"/>
      <c r="H16" s="12"/>
      <c r="I16" s="12"/>
    </row>
    <row r="17" spans="1:9" ht="15.5">
      <c r="A17" s="7"/>
      <c r="B17" s="7"/>
      <c r="C17" s="9" t="s">
        <v>28</v>
      </c>
      <c r="D17" s="10">
        <v>0.08</v>
      </c>
      <c r="E17" s="10">
        <v>784</v>
      </c>
      <c r="F17" s="10">
        <f>D17*E17</f>
        <v>62.72</v>
      </c>
      <c r="G17" s="9" t="s">
        <v>29</v>
      </c>
      <c r="H17" s="13"/>
      <c r="I17" s="13"/>
    </row>
    <row r="18" spans="1:9" ht="15.5">
      <c r="A18" s="14">
        <v>114</v>
      </c>
      <c r="B18" s="14"/>
      <c r="C18" s="11" t="s">
        <v>30</v>
      </c>
      <c r="D18" s="3"/>
      <c r="E18" s="4"/>
      <c r="F18" s="11"/>
      <c r="G18" s="4"/>
      <c r="H18" s="12"/>
      <c r="I18" s="12"/>
    </row>
    <row r="19" spans="1:9" ht="15.5">
      <c r="A19" s="7"/>
      <c r="B19" s="7"/>
      <c r="C19" s="9" t="s">
        <v>28</v>
      </c>
      <c r="D19" s="10">
        <v>0.16</v>
      </c>
      <c r="E19" s="10">
        <v>645</v>
      </c>
      <c r="F19" s="10">
        <f>E19*D19</f>
        <v>103.2</v>
      </c>
      <c r="G19" s="9" t="s">
        <v>31</v>
      </c>
      <c r="H19" s="13"/>
      <c r="I19" s="13"/>
    </row>
    <row r="20" spans="1:9" ht="15.5">
      <c r="A20" s="14">
        <v>114</v>
      </c>
      <c r="B20" s="14"/>
      <c r="C20" s="11" t="s">
        <v>32</v>
      </c>
      <c r="D20" s="3"/>
      <c r="E20" s="4"/>
      <c r="F20" s="11"/>
      <c r="G20" s="4"/>
      <c r="H20" s="12"/>
      <c r="I20" s="12"/>
    </row>
    <row r="21" spans="1:9" ht="15.5">
      <c r="A21" s="7"/>
      <c r="B21" s="7"/>
      <c r="C21" s="9" t="s">
        <v>28</v>
      </c>
      <c r="D21" s="10">
        <v>0.66</v>
      </c>
      <c r="E21" s="10">
        <v>645</v>
      </c>
      <c r="F21" s="10">
        <f>D21*E21</f>
        <v>425.70000000000005</v>
      </c>
      <c r="G21" s="9" t="s">
        <v>33</v>
      </c>
      <c r="H21" s="13"/>
      <c r="I21" s="13"/>
    </row>
    <row r="22" spans="1:9" ht="15.5">
      <c r="A22" s="14">
        <v>115</v>
      </c>
      <c r="B22" s="14"/>
      <c r="C22" s="11" t="s">
        <v>34</v>
      </c>
      <c r="D22" s="3"/>
      <c r="E22" s="4"/>
      <c r="F22" s="11"/>
      <c r="G22" s="4"/>
      <c r="H22" s="12"/>
      <c r="I22" s="12"/>
    </row>
    <row r="23" spans="1:9" ht="15.5">
      <c r="A23" s="7"/>
      <c r="B23" s="7"/>
      <c r="C23" s="9" t="s">
        <v>28</v>
      </c>
      <c r="D23" s="10">
        <v>0.66</v>
      </c>
      <c r="E23" s="10">
        <v>645</v>
      </c>
      <c r="F23" s="10">
        <f>D23*E23</f>
        <v>425.70000000000005</v>
      </c>
      <c r="G23" s="9" t="s">
        <v>35</v>
      </c>
      <c r="H23" s="13"/>
      <c r="I23" s="13"/>
    </row>
    <row r="24" spans="1:9" ht="15.5">
      <c r="A24" s="15" t="s">
        <v>36</v>
      </c>
      <c r="B24" s="3"/>
      <c r="C24" s="4"/>
      <c r="D24" s="10">
        <v>10</v>
      </c>
      <c r="E24" s="16" t="s">
        <v>11</v>
      </c>
      <c r="F24" s="10">
        <f>F23+F21+F19+F17</f>
        <v>1017.3200000000002</v>
      </c>
      <c r="G24" s="16"/>
      <c r="H24" s="12"/>
      <c r="I24" s="12"/>
    </row>
    <row r="25" spans="1:9" ht="15.5">
      <c r="A25" s="15" t="s">
        <v>21</v>
      </c>
      <c r="B25" s="3"/>
      <c r="C25" s="4"/>
      <c r="D25" s="10">
        <v>1</v>
      </c>
      <c r="E25" s="16" t="s">
        <v>11</v>
      </c>
      <c r="F25" s="10">
        <f>F24/10</f>
        <v>101.73200000000001</v>
      </c>
      <c r="G25" s="16"/>
      <c r="H25" s="12"/>
      <c r="I25" s="12"/>
    </row>
    <row r="26" spans="1:9" ht="15.5">
      <c r="A26" s="17" t="s">
        <v>22</v>
      </c>
      <c r="B26" s="3"/>
      <c r="C26" s="3"/>
      <c r="D26" s="4"/>
      <c r="E26" s="10"/>
      <c r="F26" s="10">
        <f>F25*1%</f>
        <v>1.0173200000000002</v>
      </c>
      <c r="G26" s="16"/>
      <c r="H26" s="12"/>
      <c r="I26" s="12"/>
    </row>
    <row r="27" spans="1:9" ht="15.5">
      <c r="A27" s="17" t="s">
        <v>23</v>
      </c>
      <c r="B27" s="3"/>
      <c r="C27" s="3"/>
      <c r="D27" s="4"/>
      <c r="E27" s="16"/>
      <c r="F27" s="10">
        <f>F25+F26</f>
        <v>102.74932000000001</v>
      </c>
      <c r="G27" s="16"/>
      <c r="H27" s="12"/>
      <c r="I27" s="12"/>
    </row>
    <row r="28" spans="1:9" ht="15.5">
      <c r="A28" s="17" t="s">
        <v>24</v>
      </c>
      <c r="B28" s="3"/>
      <c r="C28" s="3"/>
      <c r="D28" s="4"/>
      <c r="E28" s="10"/>
      <c r="F28" s="10">
        <f>F27*15%</f>
        <v>15.412398000000001</v>
      </c>
      <c r="G28" s="16"/>
      <c r="H28" s="12"/>
      <c r="I28" s="12"/>
    </row>
    <row r="29" spans="1:9" ht="15.5">
      <c r="A29" s="17" t="s">
        <v>23</v>
      </c>
      <c r="B29" s="3"/>
      <c r="C29" s="3"/>
      <c r="D29" s="4"/>
      <c r="E29" s="16"/>
      <c r="F29" s="18">
        <f>ROUND(F27+F28,2)</f>
        <v>118.16</v>
      </c>
      <c r="G29" s="16"/>
      <c r="H29" s="12"/>
      <c r="I29" s="12"/>
    </row>
    <row r="30" spans="1:9" ht="27" customHeight="1">
      <c r="A30" s="15" t="str">
        <f>CONCATENATE("Say ₹ ",F14," + ",F29," x Cost Index")</f>
        <v>Say ₹ 50.76 + 118.16 x Cost Index</v>
      </c>
      <c r="B30" s="3"/>
      <c r="C30" s="3"/>
      <c r="D30" s="3"/>
      <c r="E30" s="3"/>
      <c r="F30" s="3"/>
      <c r="G30" s="4"/>
      <c r="H30" s="13">
        <f>((F8*1.01*1.15)/10)</f>
        <v>50.757549999999995</v>
      </c>
      <c r="I30" s="13">
        <f>((SUM(F17,F19,F21,F23)*1.01*1.15)/10)</f>
        <v>118.16171799999999</v>
      </c>
    </row>
    <row r="31" spans="1:9" ht="15.5">
      <c r="A31" s="1" t="s">
        <v>0</v>
      </c>
      <c r="B31" s="1" t="s">
        <v>1</v>
      </c>
      <c r="C31" s="2" t="s">
        <v>2</v>
      </c>
      <c r="D31" s="3"/>
      <c r="E31" s="4"/>
      <c r="F31" s="2" t="s">
        <v>3</v>
      </c>
      <c r="G31" s="4"/>
      <c r="H31" s="5"/>
      <c r="I31" s="5"/>
    </row>
    <row r="32" spans="1:9" ht="15.5">
      <c r="A32" s="7"/>
      <c r="B32" s="7"/>
      <c r="C32" s="8" t="s">
        <v>4</v>
      </c>
      <c r="D32" s="8" t="s">
        <v>5</v>
      </c>
      <c r="E32" s="8" t="s">
        <v>6</v>
      </c>
      <c r="F32" s="8" t="s">
        <v>7</v>
      </c>
      <c r="G32" s="8" t="s">
        <v>8</v>
      </c>
      <c r="H32" s="5"/>
      <c r="I32" s="5"/>
    </row>
    <row r="33" spans="1:9" ht="15.5">
      <c r="A33" s="2" t="s">
        <v>37</v>
      </c>
      <c r="B33" s="3"/>
      <c r="C33" s="3"/>
      <c r="D33" s="3"/>
      <c r="E33" s="3"/>
      <c r="F33" s="3"/>
      <c r="G33" s="4"/>
      <c r="H33" s="5"/>
      <c r="I33" s="5"/>
    </row>
    <row r="34" spans="1:9" ht="31">
      <c r="A34" s="9"/>
      <c r="B34" s="9" t="s">
        <v>10</v>
      </c>
      <c r="C34" s="9" t="s">
        <v>11</v>
      </c>
      <c r="D34" s="9" t="s">
        <v>12</v>
      </c>
      <c r="E34" s="10">
        <v>10</v>
      </c>
      <c r="F34" s="11"/>
      <c r="G34" s="4"/>
      <c r="H34" s="12"/>
      <c r="I34" s="12"/>
    </row>
    <row r="35" spans="1:9" ht="31">
      <c r="A35" s="9" t="s">
        <v>13</v>
      </c>
      <c r="B35" s="11" t="s">
        <v>38</v>
      </c>
      <c r="C35" s="3"/>
      <c r="D35" s="3"/>
      <c r="E35" s="3"/>
      <c r="F35" s="3"/>
      <c r="G35" s="4"/>
      <c r="H35" s="12"/>
      <c r="I35" s="12"/>
    </row>
    <row r="36" spans="1:9" ht="15.5">
      <c r="A36" s="11" t="s">
        <v>15</v>
      </c>
      <c r="B36" s="3"/>
      <c r="C36" s="3"/>
      <c r="D36" s="3"/>
      <c r="E36" s="3"/>
      <c r="F36" s="4"/>
      <c r="G36" s="9" t="s">
        <v>16</v>
      </c>
      <c r="H36" s="13"/>
      <c r="I36" s="13"/>
    </row>
    <row r="37" spans="1:9" ht="15.5">
      <c r="A37" s="14"/>
      <c r="B37" s="14" t="s">
        <v>39</v>
      </c>
      <c r="C37" s="11" t="s">
        <v>40</v>
      </c>
      <c r="D37" s="3"/>
      <c r="E37" s="4"/>
      <c r="F37" s="11"/>
      <c r="G37" s="4"/>
      <c r="H37" s="12"/>
      <c r="I37" s="12"/>
    </row>
    <row r="38" spans="1:9" ht="15.5">
      <c r="A38" s="7"/>
      <c r="B38" s="7"/>
      <c r="C38" s="9" t="s">
        <v>11</v>
      </c>
      <c r="D38" s="10">
        <v>11.5</v>
      </c>
      <c r="E38" s="10">
        <v>27</v>
      </c>
      <c r="F38" s="10">
        <f>E38*D38</f>
        <v>310.5</v>
      </c>
      <c r="G38" s="9" t="s">
        <v>19</v>
      </c>
      <c r="H38" s="13"/>
      <c r="I38" s="13"/>
    </row>
    <row r="39" spans="1:9" ht="15.5">
      <c r="A39" s="15" t="s">
        <v>20</v>
      </c>
      <c r="B39" s="3"/>
      <c r="C39" s="4"/>
      <c r="D39" s="10">
        <v>10</v>
      </c>
      <c r="E39" s="16" t="s">
        <v>11</v>
      </c>
      <c r="F39" s="10">
        <f>F38</f>
        <v>310.5</v>
      </c>
      <c r="G39" s="16"/>
      <c r="H39" s="13"/>
      <c r="I39" s="13"/>
    </row>
    <row r="40" spans="1:9" ht="15.5">
      <c r="A40" s="15" t="s">
        <v>21</v>
      </c>
      <c r="B40" s="3"/>
      <c r="C40" s="4"/>
      <c r="D40" s="10">
        <v>1</v>
      </c>
      <c r="E40" s="16" t="s">
        <v>11</v>
      </c>
      <c r="F40" s="10">
        <f>F39/10</f>
        <v>31.05</v>
      </c>
      <c r="G40" s="16"/>
      <c r="H40" s="13"/>
      <c r="I40" s="13"/>
    </row>
    <row r="41" spans="1:9" ht="15.5">
      <c r="A41" s="17" t="s">
        <v>22</v>
      </c>
      <c r="B41" s="3"/>
      <c r="C41" s="3"/>
      <c r="D41" s="4"/>
      <c r="E41" s="10"/>
      <c r="F41" s="10">
        <f>F40*1%</f>
        <v>0.3105</v>
      </c>
      <c r="G41" s="16"/>
      <c r="H41" s="13"/>
      <c r="I41" s="13"/>
    </row>
    <row r="42" spans="1:9" ht="15.5">
      <c r="A42" s="17" t="s">
        <v>23</v>
      </c>
      <c r="B42" s="3"/>
      <c r="C42" s="3"/>
      <c r="D42" s="4"/>
      <c r="E42" s="16"/>
      <c r="F42" s="10">
        <f>F40+F41</f>
        <v>31.360500000000002</v>
      </c>
      <c r="G42" s="16"/>
      <c r="H42" s="13"/>
      <c r="I42" s="13"/>
    </row>
    <row r="43" spans="1:9" ht="15.5">
      <c r="A43" s="17" t="s">
        <v>24</v>
      </c>
      <c r="B43" s="3"/>
      <c r="C43" s="3"/>
      <c r="D43" s="4"/>
      <c r="E43" s="10"/>
      <c r="F43" s="10">
        <f>F42*15%</f>
        <v>4.7040750000000005</v>
      </c>
      <c r="G43" s="16"/>
      <c r="H43" s="13"/>
      <c r="I43" s="13"/>
    </row>
    <row r="44" spans="1:9" ht="15.5">
      <c r="A44" s="17" t="s">
        <v>23</v>
      </c>
      <c r="B44" s="3"/>
      <c r="C44" s="3"/>
      <c r="D44" s="4"/>
      <c r="E44" s="16"/>
      <c r="F44" s="18">
        <f>ROUND(F42+F43,2)</f>
        <v>36.06</v>
      </c>
      <c r="G44" s="16"/>
      <c r="H44" s="13"/>
      <c r="I44" s="13"/>
    </row>
    <row r="45" spans="1:9" ht="15.5">
      <c r="A45" s="11" t="s">
        <v>25</v>
      </c>
      <c r="B45" s="3"/>
      <c r="C45" s="3"/>
      <c r="D45" s="3"/>
      <c r="E45" s="3"/>
      <c r="F45" s="4"/>
      <c r="G45" s="9" t="s">
        <v>26</v>
      </c>
      <c r="H45" s="13"/>
      <c r="I45" s="13"/>
    </row>
    <row r="46" spans="1:9" ht="15.5">
      <c r="A46" s="14">
        <v>116</v>
      </c>
      <c r="B46" s="14"/>
      <c r="C46" s="11" t="s">
        <v>27</v>
      </c>
      <c r="D46" s="3"/>
      <c r="E46" s="4"/>
      <c r="F46" s="11"/>
      <c r="G46" s="4"/>
      <c r="H46" s="12"/>
      <c r="I46" s="12"/>
    </row>
    <row r="47" spans="1:9" ht="15.5">
      <c r="A47" s="7"/>
      <c r="B47" s="7"/>
      <c r="C47" s="9" t="s">
        <v>28</v>
      </c>
      <c r="D47" s="10">
        <v>0.08</v>
      </c>
      <c r="E47" s="10">
        <v>784</v>
      </c>
      <c r="F47" s="10">
        <f>E47*D47</f>
        <v>62.72</v>
      </c>
      <c r="G47" s="9" t="s">
        <v>29</v>
      </c>
      <c r="H47" s="13"/>
      <c r="I47" s="13"/>
    </row>
    <row r="48" spans="1:9" ht="15.5">
      <c r="A48" s="14">
        <v>114</v>
      </c>
      <c r="B48" s="14"/>
      <c r="C48" s="11" t="s">
        <v>41</v>
      </c>
      <c r="D48" s="3"/>
      <c r="E48" s="4"/>
      <c r="F48" s="11"/>
      <c r="G48" s="4"/>
      <c r="H48" s="12"/>
      <c r="I48" s="12"/>
    </row>
    <row r="49" spans="1:9" ht="15.5">
      <c r="A49" s="7"/>
      <c r="B49" s="7"/>
      <c r="C49" s="9" t="s">
        <v>28</v>
      </c>
      <c r="D49" s="10">
        <v>0.16</v>
      </c>
      <c r="E49" s="10">
        <v>645</v>
      </c>
      <c r="F49" s="10">
        <f>E49*D49</f>
        <v>103.2</v>
      </c>
      <c r="G49" s="9" t="s">
        <v>31</v>
      </c>
      <c r="H49" s="13"/>
      <c r="I49" s="13"/>
    </row>
    <row r="50" spans="1:9" ht="15.5">
      <c r="A50" s="14">
        <v>114</v>
      </c>
      <c r="B50" s="14"/>
      <c r="C50" s="11" t="s">
        <v>32</v>
      </c>
      <c r="D50" s="3"/>
      <c r="E50" s="4"/>
      <c r="F50" s="11"/>
      <c r="G50" s="4"/>
      <c r="H50" s="12"/>
      <c r="I50" s="12"/>
    </row>
    <row r="51" spans="1:9" ht="15.5">
      <c r="A51" s="7"/>
      <c r="B51" s="7"/>
      <c r="C51" s="9" t="s">
        <v>28</v>
      </c>
      <c r="D51" s="10">
        <v>0.66</v>
      </c>
      <c r="E51" s="10">
        <v>645</v>
      </c>
      <c r="F51" s="10">
        <f>D51*E51</f>
        <v>425.70000000000005</v>
      </c>
      <c r="G51" s="9" t="s">
        <v>33</v>
      </c>
      <c r="H51" s="13"/>
      <c r="I51" s="13"/>
    </row>
    <row r="52" spans="1:9" ht="15.5">
      <c r="A52" s="14">
        <v>115</v>
      </c>
      <c r="B52" s="14"/>
      <c r="C52" s="11" t="s">
        <v>34</v>
      </c>
      <c r="D52" s="3"/>
      <c r="E52" s="4"/>
      <c r="F52" s="11"/>
      <c r="G52" s="4"/>
      <c r="H52" s="12"/>
      <c r="I52" s="12"/>
    </row>
    <row r="53" spans="1:9" ht="15.5">
      <c r="A53" s="7"/>
      <c r="B53" s="7"/>
      <c r="C53" s="9" t="s">
        <v>28</v>
      </c>
      <c r="D53" s="10">
        <v>0.66</v>
      </c>
      <c r="E53" s="10">
        <v>645</v>
      </c>
      <c r="F53" s="10">
        <f>D53*E53</f>
        <v>425.70000000000005</v>
      </c>
      <c r="G53" s="9" t="s">
        <v>35</v>
      </c>
      <c r="H53" s="13"/>
      <c r="I53" s="13"/>
    </row>
    <row r="54" spans="1:9" ht="15.5">
      <c r="A54" s="15" t="s">
        <v>36</v>
      </c>
      <c r="B54" s="3"/>
      <c r="C54" s="4"/>
      <c r="D54" s="10">
        <v>10</v>
      </c>
      <c r="E54" s="16" t="s">
        <v>11</v>
      </c>
      <c r="F54" s="10">
        <f>F53+F51+F49+F47</f>
        <v>1017.3200000000002</v>
      </c>
      <c r="G54" s="16"/>
      <c r="H54" s="12"/>
      <c r="I54" s="12"/>
    </row>
    <row r="55" spans="1:9" ht="15.5">
      <c r="A55" s="15" t="s">
        <v>21</v>
      </c>
      <c r="B55" s="3"/>
      <c r="C55" s="4"/>
      <c r="D55" s="10">
        <v>1</v>
      </c>
      <c r="E55" s="16" t="s">
        <v>11</v>
      </c>
      <c r="F55" s="10">
        <f>F54/10</f>
        <v>101.73200000000001</v>
      </c>
      <c r="G55" s="16"/>
      <c r="H55" s="12"/>
      <c r="I55" s="12"/>
    </row>
    <row r="56" spans="1:9" ht="15.5">
      <c r="A56" s="17" t="s">
        <v>22</v>
      </c>
      <c r="B56" s="3"/>
      <c r="C56" s="3"/>
      <c r="D56" s="4"/>
      <c r="E56" s="10"/>
      <c r="F56" s="10">
        <f>F55*1%</f>
        <v>1.0173200000000002</v>
      </c>
      <c r="G56" s="16"/>
      <c r="H56" s="12"/>
      <c r="I56" s="12"/>
    </row>
    <row r="57" spans="1:9" ht="15.5">
      <c r="A57" s="17" t="s">
        <v>23</v>
      </c>
      <c r="B57" s="3"/>
      <c r="C57" s="3"/>
      <c r="D57" s="4"/>
      <c r="E57" s="16"/>
      <c r="F57" s="10">
        <f>F55+F56</f>
        <v>102.74932000000001</v>
      </c>
      <c r="G57" s="16"/>
      <c r="H57" s="12"/>
      <c r="I57" s="12"/>
    </row>
    <row r="58" spans="1:9" ht="15.5">
      <c r="A58" s="17" t="s">
        <v>24</v>
      </c>
      <c r="B58" s="3"/>
      <c r="C58" s="3"/>
      <c r="D58" s="4"/>
      <c r="E58" s="10"/>
      <c r="F58" s="10">
        <f>F57*15%</f>
        <v>15.412398000000001</v>
      </c>
      <c r="G58" s="16"/>
      <c r="H58" s="12"/>
      <c r="I58" s="12"/>
    </row>
    <row r="59" spans="1:9" ht="15.5">
      <c r="A59" s="17" t="s">
        <v>23</v>
      </c>
      <c r="B59" s="3"/>
      <c r="C59" s="3"/>
      <c r="D59" s="4"/>
      <c r="E59" s="16"/>
      <c r="F59" s="18">
        <f>ROUND(F57+F58,2)</f>
        <v>118.16</v>
      </c>
      <c r="G59" s="16"/>
      <c r="H59" s="12"/>
      <c r="I59" s="12"/>
    </row>
    <row r="60" spans="1:9" ht="27" customHeight="1">
      <c r="A60" s="15" t="str">
        <f>CONCATENATE("Say ₹ ",F44," + ",F59," x Cost Index")</f>
        <v>Say ₹ 36.06 + 118.16 x Cost Index</v>
      </c>
      <c r="B60" s="3"/>
      <c r="C60" s="3"/>
      <c r="D60" s="3"/>
      <c r="E60" s="3"/>
      <c r="F60" s="3"/>
      <c r="G60" s="4"/>
      <c r="H60" s="13">
        <f>((F38*1.01*1.15)/10)</f>
        <v>36.064575000000005</v>
      </c>
      <c r="I60" s="13">
        <f>((SUM(F47,F49,F51,F53)*1.01*1.15)/10)</f>
        <v>118.16171799999999</v>
      </c>
    </row>
    <row r="61" spans="1:9" ht="15.5">
      <c r="A61" s="1" t="s">
        <v>0</v>
      </c>
      <c r="B61" s="1" t="s">
        <v>1</v>
      </c>
      <c r="C61" s="2" t="s">
        <v>2</v>
      </c>
      <c r="D61" s="3"/>
      <c r="E61" s="4"/>
      <c r="F61" s="2" t="s">
        <v>3</v>
      </c>
      <c r="G61" s="4"/>
      <c r="H61" s="5"/>
      <c r="I61" s="5"/>
    </row>
    <row r="62" spans="1:9" ht="15.5">
      <c r="A62" s="7"/>
      <c r="B62" s="7"/>
      <c r="C62" s="8" t="s">
        <v>4</v>
      </c>
      <c r="D62" s="8" t="s">
        <v>5</v>
      </c>
      <c r="E62" s="8" t="s">
        <v>6</v>
      </c>
      <c r="F62" s="8" t="s">
        <v>7</v>
      </c>
      <c r="G62" s="8" t="s">
        <v>8</v>
      </c>
      <c r="H62" s="5"/>
      <c r="I62" s="5"/>
    </row>
    <row r="63" spans="1:9" ht="15.5">
      <c r="A63" s="2" t="s">
        <v>42</v>
      </c>
      <c r="B63" s="3"/>
      <c r="C63" s="3"/>
      <c r="D63" s="3"/>
      <c r="E63" s="3"/>
      <c r="F63" s="3"/>
      <c r="G63" s="4"/>
      <c r="H63" s="5"/>
      <c r="I63" s="5"/>
    </row>
    <row r="64" spans="1:9" ht="31">
      <c r="A64" s="9"/>
      <c r="B64" s="9" t="s">
        <v>10</v>
      </c>
      <c r="C64" s="9" t="s">
        <v>11</v>
      </c>
      <c r="D64" s="9" t="s">
        <v>12</v>
      </c>
      <c r="E64" s="10">
        <v>10</v>
      </c>
      <c r="F64" s="11"/>
      <c r="G64" s="4"/>
      <c r="H64" s="12"/>
      <c r="I64" s="12"/>
    </row>
    <row r="65" spans="1:9" ht="31">
      <c r="A65" s="9" t="s">
        <v>13</v>
      </c>
      <c r="B65" s="11" t="s">
        <v>43</v>
      </c>
      <c r="C65" s="3"/>
      <c r="D65" s="3"/>
      <c r="E65" s="3"/>
      <c r="F65" s="3"/>
      <c r="G65" s="4"/>
      <c r="H65" s="12"/>
      <c r="I65" s="12"/>
    </row>
    <row r="66" spans="1:9" ht="15.5">
      <c r="A66" s="11" t="s">
        <v>15</v>
      </c>
      <c r="B66" s="3"/>
      <c r="C66" s="3"/>
      <c r="D66" s="3"/>
      <c r="E66" s="3"/>
      <c r="F66" s="4"/>
      <c r="G66" s="9" t="s">
        <v>16</v>
      </c>
      <c r="H66" s="13"/>
      <c r="I66" s="13"/>
    </row>
    <row r="67" spans="1:9" ht="15.5">
      <c r="A67" s="14"/>
      <c r="B67" s="14" t="s">
        <v>44</v>
      </c>
      <c r="C67" s="11" t="s">
        <v>45</v>
      </c>
      <c r="D67" s="3"/>
      <c r="E67" s="4"/>
      <c r="F67" s="11"/>
      <c r="G67" s="4"/>
      <c r="H67" s="12"/>
      <c r="I67" s="12"/>
    </row>
    <row r="68" spans="1:9" ht="15.5">
      <c r="A68" s="7"/>
      <c r="B68" s="7"/>
      <c r="C68" s="9" t="s">
        <v>11</v>
      </c>
      <c r="D68" s="10">
        <v>11.5</v>
      </c>
      <c r="E68" s="10">
        <v>40.5</v>
      </c>
      <c r="F68" s="10">
        <f>E68*D68</f>
        <v>465.75</v>
      </c>
      <c r="G68" s="9" t="s">
        <v>19</v>
      </c>
      <c r="H68" s="13"/>
      <c r="I68" s="13"/>
    </row>
    <row r="69" spans="1:9" ht="15.5">
      <c r="A69" s="15" t="s">
        <v>20</v>
      </c>
      <c r="B69" s="3"/>
      <c r="C69" s="4"/>
      <c r="D69" s="10">
        <v>10</v>
      </c>
      <c r="E69" s="16" t="s">
        <v>11</v>
      </c>
      <c r="F69" s="10">
        <f>F68</f>
        <v>465.75</v>
      </c>
      <c r="G69" s="16"/>
      <c r="H69" s="13"/>
      <c r="I69" s="13"/>
    </row>
    <row r="70" spans="1:9" ht="15.5">
      <c r="A70" s="15" t="s">
        <v>21</v>
      </c>
      <c r="B70" s="3"/>
      <c r="C70" s="4"/>
      <c r="D70" s="10">
        <v>1</v>
      </c>
      <c r="E70" s="16" t="s">
        <v>11</v>
      </c>
      <c r="F70" s="10">
        <f>F69/10</f>
        <v>46.575000000000003</v>
      </c>
      <c r="G70" s="16"/>
      <c r="H70" s="13"/>
      <c r="I70" s="13"/>
    </row>
    <row r="71" spans="1:9" ht="15.5">
      <c r="A71" s="17" t="s">
        <v>22</v>
      </c>
      <c r="B71" s="3"/>
      <c r="C71" s="3"/>
      <c r="D71" s="4"/>
      <c r="E71" s="10"/>
      <c r="F71" s="10">
        <f>F70*1%</f>
        <v>0.46575000000000005</v>
      </c>
      <c r="G71" s="16"/>
      <c r="H71" s="13"/>
      <c r="I71" s="13"/>
    </row>
    <row r="72" spans="1:9" ht="15.5">
      <c r="A72" s="17" t="s">
        <v>23</v>
      </c>
      <c r="B72" s="3"/>
      <c r="C72" s="3"/>
      <c r="D72" s="4"/>
      <c r="E72" s="16"/>
      <c r="F72" s="10">
        <f>F70+F71</f>
        <v>47.040750000000003</v>
      </c>
      <c r="G72" s="16"/>
      <c r="H72" s="13"/>
      <c r="I72" s="13"/>
    </row>
    <row r="73" spans="1:9" ht="15.5">
      <c r="A73" s="17" t="s">
        <v>24</v>
      </c>
      <c r="B73" s="3"/>
      <c r="C73" s="3"/>
      <c r="D73" s="4"/>
      <c r="E73" s="10"/>
      <c r="F73" s="10">
        <f>F72*15%</f>
        <v>7.0561125000000002</v>
      </c>
      <c r="G73" s="16"/>
      <c r="H73" s="13"/>
      <c r="I73" s="13"/>
    </row>
    <row r="74" spans="1:9" ht="15.5">
      <c r="A74" s="17" t="s">
        <v>23</v>
      </c>
      <c r="B74" s="3"/>
      <c r="C74" s="3"/>
      <c r="D74" s="4"/>
      <c r="E74" s="16"/>
      <c r="F74" s="18">
        <f>ROUND(F72+F73,2)</f>
        <v>54.1</v>
      </c>
      <c r="G74" s="16"/>
      <c r="H74" s="13"/>
      <c r="I74" s="13"/>
    </row>
    <row r="75" spans="1:9" ht="15.5">
      <c r="A75" s="11" t="s">
        <v>25</v>
      </c>
      <c r="B75" s="3"/>
      <c r="C75" s="3"/>
      <c r="D75" s="3"/>
      <c r="E75" s="3"/>
      <c r="F75" s="4"/>
      <c r="G75" s="9" t="s">
        <v>26</v>
      </c>
      <c r="H75" s="13"/>
      <c r="I75" s="13"/>
    </row>
    <row r="76" spans="1:9" ht="15.5">
      <c r="A76" s="14">
        <v>116</v>
      </c>
      <c r="B76" s="14"/>
      <c r="C76" s="11" t="s">
        <v>27</v>
      </c>
      <c r="D76" s="3"/>
      <c r="E76" s="4"/>
      <c r="F76" s="11"/>
      <c r="G76" s="4"/>
      <c r="H76" s="12"/>
      <c r="I76" s="12"/>
    </row>
    <row r="77" spans="1:9" ht="15.5">
      <c r="A77" s="7"/>
      <c r="B77" s="7"/>
      <c r="C77" s="9" t="s">
        <v>28</v>
      </c>
      <c r="D77" s="10">
        <v>0.08</v>
      </c>
      <c r="E77" s="10">
        <v>784</v>
      </c>
      <c r="F77" s="10">
        <f>E77*D77</f>
        <v>62.72</v>
      </c>
      <c r="G77" s="9" t="s">
        <v>29</v>
      </c>
      <c r="H77" s="13"/>
      <c r="I77" s="13"/>
    </row>
    <row r="78" spans="1:9" ht="15.5">
      <c r="A78" s="14">
        <v>114</v>
      </c>
      <c r="B78" s="14"/>
      <c r="C78" s="11" t="s">
        <v>41</v>
      </c>
      <c r="D78" s="3"/>
      <c r="E78" s="4"/>
      <c r="F78" s="11"/>
      <c r="G78" s="4"/>
      <c r="H78" s="12"/>
      <c r="I78" s="12"/>
    </row>
    <row r="79" spans="1:9" ht="15.5">
      <c r="A79" s="7"/>
      <c r="B79" s="7"/>
      <c r="C79" s="9" t="s">
        <v>28</v>
      </c>
      <c r="D79" s="10">
        <v>0.16</v>
      </c>
      <c r="E79" s="10">
        <v>645</v>
      </c>
      <c r="F79" s="10">
        <f>E79*D79</f>
        <v>103.2</v>
      </c>
      <c r="G79" s="9" t="s">
        <v>31</v>
      </c>
      <c r="H79" s="13"/>
      <c r="I79" s="13"/>
    </row>
    <row r="80" spans="1:9" ht="15.5">
      <c r="A80" s="14">
        <v>114</v>
      </c>
      <c r="B80" s="14"/>
      <c r="C80" s="11" t="s">
        <v>32</v>
      </c>
      <c r="D80" s="3"/>
      <c r="E80" s="4"/>
      <c r="F80" s="11"/>
      <c r="G80" s="4"/>
      <c r="H80" s="12"/>
      <c r="I80" s="12"/>
    </row>
    <row r="81" spans="1:9" ht="15.5">
      <c r="A81" s="7"/>
      <c r="B81" s="7"/>
      <c r="C81" s="9" t="s">
        <v>28</v>
      </c>
      <c r="D81" s="10">
        <v>0.66</v>
      </c>
      <c r="E81" s="10">
        <v>645</v>
      </c>
      <c r="F81" s="10">
        <f>D81*E81</f>
        <v>425.70000000000005</v>
      </c>
      <c r="G81" s="9" t="s">
        <v>33</v>
      </c>
      <c r="H81" s="13"/>
      <c r="I81" s="13"/>
    </row>
    <row r="82" spans="1:9" ht="15.5">
      <c r="A82" s="14">
        <v>115</v>
      </c>
      <c r="B82" s="14"/>
      <c r="C82" s="11" t="s">
        <v>34</v>
      </c>
      <c r="D82" s="3"/>
      <c r="E82" s="4"/>
      <c r="F82" s="11"/>
      <c r="G82" s="4"/>
      <c r="H82" s="12"/>
      <c r="I82" s="12"/>
    </row>
    <row r="83" spans="1:9" ht="15.5">
      <c r="A83" s="7"/>
      <c r="B83" s="7"/>
      <c r="C83" s="9" t="s">
        <v>28</v>
      </c>
      <c r="D83" s="10">
        <v>0.66</v>
      </c>
      <c r="E83" s="10">
        <v>645</v>
      </c>
      <c r="F83" s="10">
        <f>D83*E83</f>
        <v>425.70000000000005</v>
      </c>
      <c r="G83" s="9" t="s">
        <v>35</v>
      </c>
      <c r="H83" s="13"/>
      <c r="I83" s="13"/>
    </row>
    <row r="84" spans="1:9" ht="15.5">
      <c r="A84" s="15" t="s">
        <v>36</v>
      </c>
      <c r="B84" s="3"/>
      <c r="C84" s="4"/>
      <c r="D84" s="10">
        <v>10</v>
      </c>
      <c r="E84" s="16" t="s">
        <v>11</v>
      </c>
      <c r="F84" s="10">
        <f>F83+F81+F79+F77</f>
        <v>1017.3200000000002</v>
      </c>
      <c r="G84" s="16"/>
      <c r="H84" s="12"/>
      <c r="I84" s="12"/>
    </row>
    <row r="85" spans="1:9" ht="15.5">
      <c r="A85" s="15" t="s">
        <v>21</v>
      </c>
      <c r="B85" s="3"/>
      <c r="C85" s="4"/>
      <c r="D85" s="10">
        <v>1</v>
      </c>
      <c r="E85" s="16" t="s">
        <v>11</v>
      </c>
      <c r="F85" s="10">
        <f>F84/10</f>
        <v>101.73200000000001</v>
      </c>
      <c r="G85" s="16"/>
      <c r="H85" s="12"/>
      <c r="I85" s="12"/>
    </row>
    <row r="86" spans="1:9" ht="15.5">
      <c r="A86" s="17" t="s">
        <v>22</v>
      </c>
      <c r="B86" s="3"/>
      <c r="C86" s="3"/>
      <c r="D86" s="4"/>
      <c r="E86" s="10"/>
      <c r="F86" s="10">
        <f>F85*1%</f>
        <v>1.0173200000000002</v>
      </c>
      <c r="G86" s="16"/>
      <c r="H86" s="12"/>
      <c r="I86" s="12"/>
    </row>
    <row r="87" spans="1:9" ht="15.5">
      <c r="A87" s="17" t="s">
        <v>23</v>
      </c>
      <c r="B87" s="3"/>
      <c r="C87" s="3"/>
      <c r="D87" s="4"/>
      <c r="E87" s="16"/>
      <c r="F87" s="10">
        <f>F85+F86</f>
        <v>102.74932000000001</v>
      </c>
      <c r="G87" s="16"/>
      <c r="H87" s="12"/>
      <c r="I87" s="12"/>
    </row>
    <row r="88" spans="1:9" ht="15.5">
      <c r="A88" s="17" t="s">
        <v>24</v>
      </c>
      <c r="B88" s="3"/>
      <c r="C88" s="3"/>
      <c r="D88" s="4"/>
      <c r="E88" s="10"/>
      <c r="F88" s="10">
        <f>F87*15%</f>
        <v>15.412398000000001</v>
      </c>
      <c r="G88" s="16"/>
      <c r="H88" s="12"/>
      <c r="I88" s="12"/>
    </row>
    <row r="89" spans="1:9" ht="15.5">
      <c r="A89" s="17" t="s">
        <v>23</v>
      </c>
      <c r="B89" s="3"/>
      <c r="C89" s="3"/>
      <c r="D89" s="4"/>
      <c r="E89" s="16"/>
      <c r="F89" s="18">
        <f>ROUND(F87+F88,2)</f>
        <v>118.16</v>
      </c>
      <c r="G89" s="16"/>
      <c r="H89" s="12"/>
      <c r="I89" s="12"/>
    </row>
    <row r="90" spans="1:9" ht="15.5">
      <c r="A90" s="15" t="str">
        <f>CONCATENATE("Say ₹ ",F74," + ",F89," x Cost Index")</f>
        <v>Say ₹ 54.1 + 118.16 x Cost Index</v>
      </c>
      <c r="B90" s="3"/>
      <c r="C90" s="3"/>
      <c r="D90" s="3"/>
      <c r="E90" s="3"/>
      <c r="F90" s="3"/>
      <c r="G90" s="4"/>
      <c r="H90" s="13">
        <f>((F68*1.01*1.15)/10)</f>
        <v>54.0968625</v>
      </c>
      <c r="I90" s="13">
        <f>((SUM(F77,F79,F81,F83)*1.01*1.15)/10)</f>
        <v>118.16171799999999</v>
      </c>
    </row>
    <row r="91" spans="1:9" ht="15.5">
      <c r="A91" s="1" t="s">
        <v>0</v>
      </c>
      <c r="B91" s="1" t="s">
        <v>1</v>
      </c>
      <c r="C91" s="2" t="s">
        <v>2</v>
      </c>
      <c r="D91" s="3"/>
      <c r="E91" s="4"/>
      <c r="F91" s="2" t="s">
        <v>3</v>
      </c>
      <c r="G91" s="4"/>
      <c r="H91" s="5"/>
      <c r="I91" s="5"/>
    </row>
    <row r="92" spans="1:9" ht="15.5">
      <c r="A92" s="7"/>
      <c r="B92" s="7"/>
      <c r="C92" s="8" t="s">
        <v>4</v>
      </c>
      <c r="D92" s="8" t="s">
        <v>5</v>
      </c>
      <c r="E92" s="8" t="s">
        <v>6</v>
      </c>
      <c r="F92" s="8" t="s">
        <v>7</v>
      </c>
      <c r="G92" s="8" t="s">
        <v>8</v>
      </c>
      <c r="H92" s="5"/>
      <c r="I92" s="5"/>
    </row>
    <row r="93" spans="1:9" ht="15.5">
      <c r="A93" s="2" t="s">
        <v>46</v>
      </c>
      <c r="B93" s="3"/>
      <c r="C93" s="3"/>
      <c r="D93" s="3"/>
      <c r="E93" s="3"/>
      <c r="F93" s="3"/>
      <c r="G93" s="4"/>
      <c r="H93" s="5"/>
      <c r="I93" s="5"/>
    </row>
    <row r="94" spans="1:9" ht="31">
      <c r="A94" s="9"/>
      <c r="B94" s="9" t="s">
        <v>10</v>
      </c>
      <c r="C94" s="9" t="s">
        <v>11</v>
      </c>
      <c r="D94" s="9" t="s">
        <v>12</v>
      </c>
      <c r="E94" s="10">
        <v>10</v>
      </c>
      <c r="F94" s="11"/>
      <c r="G94" s="4"/>
      <c r="H94" s="12"/>
      <c r="I94" s="12"/>
    </row>
    <row r="95" spans="1:9" ht="31">
      <c r="A95" s="9" t="s">
        <v>13</v>
      </c>
      <c r="B95" s="11" t="s">
        <v>47</v>
      </c>
      <c r="C95" s="3"/>
      <c r="D95" s="3"/>
      <c r="E95" s="3"/>
      <c r="F95" s="3"/>
      <c r="G95" s="4"/>
      <c r="H95" s="12"/>
      <c r="I95" s="12"/>
    </row>
    <row r="96" spans="1:9" ht="15.5">
      <c r="A96" s="11" t="s">
        <v>15</v>
      </c>
      <c r="B96" s="3"/>
      <c r="C96" s="3"/>
      <c r="D96" s="3"/>
      <c r="E96" s="3"/>
      <c r="F96" s="4"/>
      <c r="G96" s="9" t="s">
        <v>16</v>
      </c>
      <c r="H96" s="13"/>
      <c r="I96" s="13"/>
    </row>
    <row r="97" spans="1:9" ht="15.5">
      <c r="A97" s="14"/>
      <c r="B97" s="14" t="s">
        <v>48</v>
      </c>
      <c r="C97" s="11" t="s">
        <v>49</v>
      </c>
      <c r="D97" s="3"/>
      <c r="E97" s="4"/>
      <c r="F97" s="11"/>
      <c r="G97" s="4"/>
      <c r="H97" s="12"/>
      <c r="I97" s="12"/>
    </row>
    <row r="98" spans="1:9" ht="15.5">
      <c r="A98" s="7"/>
      <c r="B98" s="7"/>
      <c r="C98" s="9" t="s">
        <v>11</v>
      </c>
      <c r="D98" s="10">
        <v>11.5</v>
      </c>
      <c r="E98" s="10">
        <v>30</v>
      </c>
      <c r="F98" s="10">
        <f>E98*D98</f>
        <v>345</v>
      </c>
      <c r="G98" s="9" t="s">
        <v>19</v>
      </c>
      <c r="H98" s="13"/>
      <c r="I98" s="13"/>
    </row>
    <row r="99" spans="1:9" ht="15.5">
      <c r="A99" s="15" t="s">
        <v>20</v>
      </c>
      <c r="B99" s="3"/>
      <c r="C99" s="4"/>
      <c r="D99" s="10">
        <v>10</v>
      </c>
      <c r="E99" s="16" t="s">
        <v>11</v>
      </c>
      <c r="F99" s="10">
        <f>F98</f>
        <v>345</v>
      </c>
      <c r="G99" s="9"/>
      <c r="H99" s="13"/>
      <c r="I99" s="13"/>
    </row>
    <row r="100" spans="1:9" ht="15.5">
      <c r="A100" s="15" t="s">
        <v>21</v>
      </c>
      <c r="B100" s="3"/>
      <c r="C100" s="4"/>
      <c r="D100" s="10">
        <v>1</v>
      </c>
      <c r="E100" s="16" t="s">
        <v>11</v>
      </c>
      <c r="F100" s="10">
        <f>F99/10</f>
        <v>34.5</v>
      </c>
      <c r="G100" s="9"/>
      <c r="H100" s="13"/>
      <c r="I100" s="13"/>
    </row>
    <row r="101" spans="1:9" ht="15.5">
      <c r="A101" s="17" t="s">
        <v>22</v>
      </c>
      <c r="B101" s="3"/>
      <c r="C101" s="3"/>
      <c r="D101" s="4"/>
      <c r="E101" s="10"/>
      <c r="F101" s="10">
        <f>F100*1%</f>
        <v>0.34500000000000003</v>
      </c>
      <c r="G101" s="9"/>
      <c r="H101" s="13"/>
      <c r="I101" s="13"/>
    </row>
    <row r="102" spans="1:9" ht="15.5">
      <c r="A102" s="17" t="s">
        <v>23</v>
      </c>
      <c r="B102" s="3"/>
      <c r="C102" s="3"/>
      <c r="D102" s="4"/>
      <c r="E102" s="16"/>
      <c r="F102" s="10">
        <f>F100+F101</f>
        <v>34.844999999999999</v>
      </c>
      <c r="G102" s="9"/>
      <c r="H102" s="13"/>
      <c r="I102" s="13"/>
    </row>
    <row r="103" spans="1:9" ht="15.5">
      <c r="A103" s="17" t="s">
        <v>24</v>
      </c>
      <c r="B103" s="3"/>
      <c r="C103" s="3"/>
      <c r="D103" s="4"/>
      <c r="E103" s="10"/>
      <c r="F103" s="10">
        <f>F102*15%</f>
        <v>5.22675</v>
      </c>
      <c r="G103" s="9"/>
      <c r="H103" s="13"/>
      <c r="I103" s="13"/>
    </row>
    <row r="104" spans="1:9" ht="15.5">
      <c r="A104" s="17" t="s">
        <v>23</v>
      </c>
      <c r="B104" s="3"/>
      <c r="C104" s="3"/>
      <c r="D104" s="4"/>
      <c r="E104" s="16"/>
      <c r="F104" s="18">
        <f>ROUND(F102+F103,2)</f>
        <v>40.07</v>
      </c>
      <c r="G104" s="9"/>
      <c r="H104" s="13"/>
      <c r="I104" s="13"/>
    </row>
    <row r="105" spans="1:9" ht="15.5">
      <c r="A105" s="11" t="s">
        <v>25</v>
      </c>
      <c r="B105" s="3"/>
      <c r="C105" s="3"/>
      <c r="D105" s="3"/>
      <c r="E105" s="3"/>
      <c r="F105" s="4"/>
      <c r="G105" s="9" t="s">
        <v>26</v>
      </c>
      <c r="H105" s="13"/>
      <c r="I105" s="13"/>
    </row>
    <row r="106" spans="1:9" ht="15.5">
      <c r="A106" s="14">
        <v>116</v>
      </c>
      <c r="B106" s="14"/>
      <c r="C106" s="11" t="s">
        <v>27</v>
      </c>
      <c r="D106" s="3"/>
      <c r="E106" s="4"/>
      <c r="F106" s="11"/>
      <c r="G106" s="4"/>
      <c r="H106" s="12"/>
      <c r="I106" s="12"/>
    </row>
    <row r="107" spans="1:9" ht="15.5">
      <c r="A107" s="7"/>
      <c r="B107" s="7"/>
      <c r="C107" s="9" t="s">
        <v>28</v>
      </c>
      <c r="D107" s="10">
        <v>0.08</v>
      </c>
      <c r="E107" s="10">
        <v>784</v>
      </c>
      <c r="F107" s="10">
        <f>E107*D107</f>
        <v>62.72</v>
      </c>
      <c r="G107" s="9" t="s">
        <v>29</v>
      </c>
      <c r="H107" s="13"/>
      <c r="I107" s="13"/>
    </row>
    <row r="108" spans="1:9" ht="15.5">
      <c r="A108" s="14">
        <v>114</v>
      </c>
      <c r="B108" s="14"/>
      <c r="C108" s="11" t="s">
        <v>41</v>
      </c>
      <c r="D108" s="3"/>
      <c r="E108" s="4"/>
      <c r="F108" s="11"/>
      <c r="G108" s="4"/>
      <c r="H108" s="12"/>
      <c r="I108" s="12"/>
    </row>
    <row r="109" spans="1:9" ht="15.5">
      <c r="A109" s="7"/>
      <c r="B109" s="7"/>
      <c r="C109" s="9" t="s">
        <v>28</v>
      </c>
      <c r="D109" s="10">
        <v>0.16</v>
      </c>
      <c r="E109" s="10">
        <v>645</v>
      </c>
      <c r="F109" s="10">
        <f>E109*D109</f>
        <v>103.2</v>
      </c>
      <c r="G109" s="9" t="s">
        <v>31</v>
      </c>
      <c r="H109" s="13"/>
      <c r="I109" s="13"/>
    </row>
    <row r="110" spans="1:9" ht="15.5">
      <c r="A110" s="14">
        <v>114</v>
      </c>
      <c r="B110" s="14"/>
      <c r="C110" s="11" t="s">
        <v>32</v>
      </c>
      <c r="D110" s="3"/>
      <c r="E110" s="4"/>
      <c r="F110" s="11"/>
      <c r="G110" s="4"/>
      <c r="H110" s="12"/>
      <c r="I110" s="12"/>
    </row>
    <row r="111" spans="1:9" ht="15.5">
      <c r="A111" s="7"/>
      <c r="B111" s="7"/>
      <c r="C111" s="9" t="s">
        <v>28</v>
      </c>
      <c r="D111" s="10">
        <v>0.66</v>
      </c>
      <c r="E111" s="10">
        <v>645</v>
      </c>
      <c r="F111" s="10">
        <f>D111*E111</f>
        <v>425.70000000000005</v>
      </c>
      <c r="G111" s="9" t="s">
        <v>33</v>
      </c>
      <c r="H111" s="13"/>
      <c r="I111" s="13"/>
    </row>
    <row r="112" spans="1:9" ht="15.5">
      <c r="A112" s="14">
        <v>115</v>
      </c>
      <c r="B112" s="14"/>
      <c r="C112" s="11" t="s">
        <v>34</v>
      </c>
      <c r="D112" s="3"/>
      <c r="E112" s="4"/>
      <c r="F112" s="11"/>
      <c r="G112" s="4"/>
      <c r="H112" s="12"/>
      <c r="I112" s="12"/>
    </row>
    <row r="113" spans="1:9" ht="15.5">
      <c r="A113" s="7"/>
      <c r="B113" s="7"/>
      <c r="C113" s="9" t="s">
        <v>28</v>
      </c>
      <c r="D113" s="10">
        <v>0.66</v>
      </c>
      <c r="E113" s="10">
        <v>645</v>
      </c>
      <c r="F113" s="10">
        <f>D113*E113</f>
        <v>425.70000000000005</v>
      </c>
      <c r="G113" s="9" t="s">
        <v>35</v>
      </c>
      <c r="H113" s="13"/>
      <c r="I113" s="13"/>
    </row>
    <row r="114" spans="1:9" ht="15.5">
      <c r="A114" s="15" t="s">
        <v>36</v>
      </c>
      <c r="B114" s="3"/>
      <c r="C114" s="4"/>
      <c r="D114" s="10">
        <v>10</v>
      </c>
      <c r="E114" s="16" t="s">
        <v>11</v>
      </c>
      <c r="F114" s="10">
        <f>F113+F111+F109+F107</f>
        <v>1017.3200000000002</v>
      </c>
      <c r="G114" s="16"/>
      <c r="H114" s="12"/>
      <c r="I114" s="12"/>
    </row>
    <row r="115" spans="1:9" ht="15.5">
      <c r="A115" s="15" t="s">
        <v>21</v>
      </c>
      <c r="B115" s="3"/>
      <c r="C115" s="4"/>
      <c r="D115" s="10">
        <v>1</v>
      </c>
      <c r="E115" s="16" t="s">
        <v>11</v>
      </c>
      <c r="F115" s="10">
        <f>F114/10</f>
        <v>101.73200000000001</v>
      </c>
      <c r="G115" s="16"/>
      <c r="H115" s="12"/>
      <c r="I115" s="12"/>
    </row>
    <row r="116" spans="1:9" ht="15.5">
      <c r="A116" s="17" t="s">
        <v>22</v>
      </c>
      <c r="B116" s="3"/>
      <c r="C116" s="3"/>
      <c r="D116" s="4"/>
      <c r="E116" s="10"/>
      <c r="F116" s="10">
        <f>F115*1%</f>
        <v>1.0173200000000002</v>
      </c>
      <c r="G116" s="16"/>
      <c r="H116" s="12"/>
      <c r="I116" s="12"/>
    </row>
    <row r="117" spans="1:9" ht="15.5">
      <c r="A117" s="17" t="s">
        <v>23</v>
      </c>
      <c r="B117" s="3"/>
      <c r="C117" s="3"/>
      <c r="D117" s="4"/>
      <c r="E117" s="16"/>
      <c r="F117" s="10">
        <f>F115+F116</f>
        <v>102.74932000000001</v>
      </c>
      <c r="G117" s="16"/>
      <c r="H117" s="12"/>
      <c r="I117" s="12"/>
    </row>
    <row r="118" spans="1:9" ht="15.5">
      <c r="A118" s="17" t="s">
        <v>24</v>
      </c>
      <c r="B118" s="3"/>
      <c r="C118" s="3"/>
      <c r="D118" s="4"/>
      <c r="E118" s="10"/>
      <c r="F118" s="10">
        <f>F117*15%</f>
        <v>15.412398000000001</v>
      </c>
      <c r="G118" s="16"/>
      <c r="H118" s="12"/>
      <c r="I118" s="12"/>
    </row>
    <row r="119" spans="1:9" ht="15.5">
      <c r="A119" s="17" t="s">
        <v>23</v>
      </c>
      <c r="B119" s="3"/>
      <c r="C119" s="3"/>
      <c r="D119" s="4"/>
      <c r="E119" s="16"/>
      <c r="F119" s="18">
        <f>ROUND(F117+F118,2)</f>
        <v>118.16</v>
      </c>
      <c r="G119" s="16"/>
      <c r="H119" s="12"/>
      <c r="I119" s="12"/>
    </row>
    <row r="120" spans="1:9" ht="15.5">
      <c r="A120" s="15" t="str">
        <f>CONCATENATE("Say ₹ ",F104," + ",F119," x Cost Index")</f>
        <v>Say ₹ 40.07 + 118.16 x Cost Index</v>
      </c>
      <c r="B120" s="3"/>
      <c r="C120" s="3"/>
      <c r="D120" s="3"/>
      <c r="E120" s="3"/>
      <c r="F120" s="3"/>
      <c r="G120" s="4"/>
      <c r="H120" s="13">
        <f>((F98*1.01*1.15)/10)</f>
        <v>40.071749999999994</v>
      </c>
      <c r="I120" s="13">
        <f>((SUM(F107,F109,F111,F113)*1.01*1.15)/10)</f>
        <v>118.16171799999999</v>
      </c>
    </row>
    <row r="121" spans="1:9" ht="15.5">
      <c r="A121" s="1" t="s">
        <v>0</v>
      </c>
      <c r="B121" s="1" t="s">
        <v>1</v>
      </c>
      <c r="C121" s="2" t="s">
        <v>2</v>
      </c>
      <c r="D121" s="3"/>
      <c r="E121" s="4"/>
      <c r="F121" s="2" t="s">
        <v>3</v>
      </c>
      <c r="G121" s="4"/>
      <c r="H121" s="5"/>
      <c r="I121" s="5"/>
    </row>
    <row r="122" spans="1:9" ht="15.5">
      <c r="A122" s="7"/>
      <c r="B122" s="7"/>
      <c r="C122" s="8" t="s">
        <v>4</v>
      </c>
      <c r="D122" s="8" t="s">
        <v>5</v>
      </c>
      <c r="E122" s="8" t="s">
        <v>6</v>
      </c>
      <c r="F122" s="8" t="s">
        <v>7</v>
      </c>
      <c r="G122" s="8" t="s">
        <v>8</v>
      </c>
      <c r="H122" s="5"/>
      <c r="I122" s="5"/>
    </row>
    <row r="123" spans="1:9" ht="15.5">
      <c r="A123" s="2" t="s">
        <v>50</v>
      </c>
      <c r="B123" s="3"/>
      <c r="C123" s="3"/>
      <c r="D123" s="3"/>
      <c r="E123" s="3"/>
      <c r="F123" s="3"/>
      <c r="G123" s="4"/>
      <c r="H123" s="5"/>
      <c r="I123" s="5"/>
    </row>
    <row r="124" spans="1:9" ht="31">
      <c r="A124" s="9"/>
      <c r="B124" s="9" t="s">
        <v>10</v>
      </c>
      <c r="C124" s="9" t="s">
        <v>11</v>
      </c>
      <c r="D124" s="9" t="s">
        <v>12</v>
      </c>
      <c r="E124" s="10">
        <v>10</v>
      </c>
      <c r="F124" s="11"/>
      <c r="G124" s="4"/>
      <c r="H124" s="12"/>
      <c r="I124" s="12"/>
    </row>
    <row r="125" spans="1:9" ht="31">
      <c r="A125" s="9" t="s">
        <v>13</v>
      </c>
      <c r="B125" s="11" t="s">
        <v>47</v>
      </c>
      <c r="C125" s="3"/>
      <c r="D125" s="3"/>
      <c r="E125" s="3"/>
      <c r="F125" s="3"/>
      <c r="G125" s="4"/>
      <c r="H125" s="12"/>
      <c r="I125" s="12"/>
    </row>
    <row r="126" spans="1:9" ht="15.5">
      <c r="A126" s="11" t="s">
        <v>15</v>
      </c>
      <c r="B126" s="3"/>
      <c r="C126" s="3"/>
      <c r="D126" s="3"/>
      <c r="E126" s="3"/>
      <c r="F126" s="4"/>
      <c r="G126" s="9" t="s">
        <v>16</v>
      </c>
      <c r="H126" s="13"/>
      <c r="I126" s="13"/>
    </row>
    <row r="127" spans="1:9" ht="15.5">
      <c r="A127" s="14"/>
      <c r="B127" s="14" t="s">
        <v>51</v>
      </c>
      <c r="C127" s="11" t="s">
        <v>52</v>
      </c>
      <c r="D127" s="3"/>
      <c r="E127" s="4"/>
      <c r="F127" s="11"/>
      <c r="G127" s="4"/>
      <c r="H127" s="12"/>
      <c r="I127" s="12"/>
    </row>
    <row r="128" spans="1:9" ht="15.5">
      <c r="A128" s="7"/>
      <c r="B128" s="7"/>
      <c r="C128" s="9" t="s">
        <v>11</v>
      </c>
      <c r="D128" s="10">
        <v>11.5</v>
      </c>
      <c r="E128" s="10">
        <v>61</v>
      </c>
      <c r="F128" s="10">
        <f>E128*D128</f>
        <v>701.5</v>
      </c>
      <c r="G128" s="9" t="s">
        <v>19</v>
      </c>
      <c r="H128" s="13"/>
      <c r="I128" s="13"/>
    </row>
    <row r="129" spans="1:9" ht="15.5">
      <c r="A129" s="15" t="s">
        <v>20</v>
      </c>
      <c r="B129" s="3"/>
      <c r="C129" s="4"/>
      <c r="D129" s="10">
        <v>10</v>
      </c>
      <c r="E129" s="16" t="s">
        <v>11</v>
      </c>
      <c r="F129" s="10">
        <f>F128</f>
        <v>701.5</v>
      </c>
      <c r="G129" s="9"/>
      <c r="H129" s="13"/>
      <c r="I129" s="13"/>
    </row>
    <row r="130" spans="1:9" ht="15.5">
      <c r="A130" s="15" t="s">
        <v>21</v>
      </c>
      <c r="B130" s="3"/>
      <c r="C130" s="4"/>
      <c r="D130" s="10">
        <v>1</v>
      </c>
      <c r="E130" s="16" t="s">
        <v>11</v>
      </c>
      <c r="F130" s="10">
        <f>F129/10</f>
        <v>70.150000000000006</v>
      </c>
      <c r="G130" s="9"/>
      <c r="H130" s="13"/>
      <c r="I130" s="13"/>
    </row>
    <row r="131" spans="1:9" ht="15.5">
      <c r="A131" s="17" t="s">
        <v>22</v>
      </c>
      <c r="B131" s="3"/>
      <c r="C131" s="3"/>
      <c r="D131" s="4"/>
      <c r="E131" s="10"/>
      <c r="F131" s="10">
        <f>F130*1%</f>
        <v>0.70150000000000012</v>
      </c>
      <c r="G131" s="9"/>
      <c r="H131" s="13"/>
      <c r="I131" s="13"/>
    </row>
    <row r="132" spans="1:9" ht="15.5">
      <c r="A132" s="17" t="s">
        <v>23</v>
      </c>
      <c r="B132" s="3"/>
      <c r="C132" s="3"/>
      <c r="D132" s="4"/>
      <c r="E132" s="16"/>
      <c r="F132" s="10">
        <f>F130+F131</f>
        <v>70.851500000000001</v>
      </c>
      <c r="G132" s="9"/>
      <c r="H132" s="13"/>
      <c r="I132" s="13"/>
    </row>
    <row r="133" spans="1:9" ht="15.5">
      <c r="A133" s="17" t="s">
        <v>24</v>
      </c>
      <c r="B133" s="3"/>
      <c r="C133" s="3"/>
      <c r="D133" s="4"/>
      <c r="E133" s="10"/>
      <c r="F133" s="10">
        <f>F132*15%</f>
        <v>10.627725</v>
      </c>
      <c r="G133" s="9"/>
      <c r="H133" s="13"/>
      <c r="I133" s="13"/>
    </row>
    <row r="134" spans="1:9" ht="15.5">
      <c r="A134" s="17" t="s">
        <v>23</v>
      </c>
      <c r="B134" s="3"/>
      <c r="C134" s="3"/>
      <c r="D134" s="4"/>
      <c r="E134" s="16"/>
      <c r="F134" s="18">
        <f>ROUND(F132+F133,2)</f>
        <v>81.48</v>
      </c>
      <c r="G134" s="9"/>
      <c r="H134" s="13"/>
      <c r="I134" s="13"/>
    </row>
    <row r="135" spans="1:9" ht="15.5">
      <c r="A135" s="11" t="s">
        <v>25</v>
      </c>
      <c r="B135" s="3"/>
      <c r="C135" s="3"/>
      <c r="D135" s="3"/>
      <c r="E135" s="3"/>
      <c r="F135" s="4"/>
      <c r="G135" s="9" t="s">
        <v>26</v>
      </c>
      <c r="H135" s="13"/>
      <c r="I135" s="13"/>
    </row>
    <row r="136" spans="1:9" ht="15.5">
      <c r="A136" s="14">
        <v>116</v>
      </c>
      <c r="B136" s="14"/>
      <c r="C136" s="11" t="s">
        <v>27</v>
      </c>
      <c r="D136" s="3"/>
      <c r="E136" s="4"/>
      <c r="F136" s="11"/>
      <c r="G136" s="4"/>
      <c r="H136" s="12"/>
      <c r="I136" s="12"/>
    </row>
    <row r="137" spans="1:9" ht="15.5">
      <c r="A137" s="7"/>
      <c r="B137" s="7"/>
      <c r="C137" s="9" t="s">
        <v>28</v>
      </c>
      <c r="D137" s="10">
        <v>0.12</v>
      </c>
      <c r="E137" s="10">
        <v>784</v>
      </c>
      <c r="F137" s="10">
        <f>E137*D137</f>
        <v>94.08</v>
      </c>
      <c r="G137" s="9" t="s">
        <v>29</v>
      </c>
      <c r="H137" s="13"/>
      <c r="I137" s="13"/>
    </row>
    <row r="138" spans="1:9" ht="15.5">
      <c r="A138" s="14">
        <v>114</v>
      </c>
      <c r="B138" s="14"/>
      <c r="C138" s="11" t="s">
        <v>41</v>
      </c>
      <c r="D138" s="3"/>
      <c r="E138" s="4"/>
      <c r="F138" s="11"/>
      <c r="G138" s="4"/>
      <c r="H138" s="12"/>
      <c r="I138" s="12"/>
    </row>
    <row r="139" spans="1:9" ht="15.5">
      <c r="A139" s="7"/>
      <c r="B139" s="7"/>
      <c r="C139" s="9" t="s">
        <v>28</v>
      </c>
      <c r="D139" s="10">
        <v>0.25</v>
      </c>
      <c r="E139" s="10">
        <v>645</v>
      </c>
      <c r="F139" s="10">
        <f>E139*D139</f>
        <v>161.25</v>
      </c>
      <c r="G139" s="9" t="s">
        <v>31</v>
      </c>
      <c r="H139" s="13"/>
      <c r="I139" s="13"/>
    </row>
    <row r="140" spans="1:9" ht="15.5">
      <c r="A140" s="14">
        <v>114</v>
      </c>
      <c r="B140" s="14"/>
      <c r="C140" s="11" t="s">
        <v>32</v>
      </c>
      <c r="D140" s="3"/>
      <c r="E140" s="4"/>
      <c r="F140" s="11"/>
      <c r="G140" s="4"/>
      <c r="H140" s="12"/>
      <c r="I140" s="12"/>
    </row>
    <row r="141" spans="1:9" ht="15.5">
      <c r="A141" s="7"/>
      <c r="B141" s="7"/>
      <c r="C141" s="9" t="s">
        <v>28</v>
      </c>
      <c r="D141" s="10">
        <v>0.66</v>
      </c>
      <c r="E141" s="10">
        <v>645</v>
      </c>
      <c r="F141" s="10">
        <f>D141*E141</f>
        <v>425.70000000000005</v>
      </c>
      <c r="G141" s="9" t="s">
        <v>33</v>
      </c>
      <c r="H141" s="13"/>
      <c r="I141" s="13"/>
    </row>
    <row r="142" spans="1:9" ht="15.5">
      <c r="A142" s="14">
        <v>115</v>
      </c>
      <c r="B142" s="14"/>
      <c r="C142" s="11" t="s">
        <v>34</v>
      </c>
      <c r="D142" s="3"/>
      <c r="E142" s="4"/>
      <c r="F142" s="11"/>
      <c r="G142" s="4"/>
      <c r="H142" s="12"/>
      <c r="I142" s="12"/>
    </row>
    <row r="143" spans="1:9" ht="15.5">
      <c r="A143" s="7"/>
      <c r="B143" s="7"/>
      <c r="C143" s="9" t="s">
        <v>28</v>
      </c>
      <c r="D143" s="10">
        <v>0.66</v>
      </c>
      <c r="E143" s="10">
        <v>645</v>
      </c>
      <c r="F143" s="10">
        <f>D143*E143</f>
        <v>425.70000000000005</v>
      </c>
      <c r="G143" s="9" t="s">
        <v>35</v>
      </c>
      <c r="H143" s="13"/>
      <c r="I143" s="13"/>
    </row>
    <row r="144" spans="1:9" ht="15.5">
      <c r="A144" s="15" t="s">
        <v>36</v>
      </c>
      <c r="B144" s="3"/>
      <c r="C144" s="4"/>
      <c r="D144" s="10">
        <v>10</v>
      </c>
      <c r="E144" s="16" t="s">
        <v>11</v>
      </c>
      <c r="F144" s="10">
        <f>F143+F141+F139+F137</f>
        <v>1106.73</v>
      </c>
      <c r="G144" s="16"/>
      <c r="H144" s="12"/>
      <c r="I144" s="12"/>
    </row>
    <row r="145" spans="1:9" ht="15.5">
      <c r="A145" s="15" t="s">
        <v>21</v>
      </c>
      <c r="B145" s="3"/>
      <c r="C145" s="4"/>
      <c r="D145" s="10">
        <v>1</v>
      </c>
      <c r="E145" s="16" t="s">
        <v>11</v>
      </c>
      <c r="F145" s="10">
        <f>F144/10</f>
        <v>110.673</v>
      </c>
      <c r="G145" s="16"/>
      <c r="H145" s="12"/>
      <c r="I145" s="12"/>
    </row>
    <row r="146" spans="1:9" ht="15.5">
      <c r="A146" s="17" t="s">
        <v>22</v>
      </c>
      <c r="B146" s="3"/>
      <c r="C146" s="3"/>
      <c r="D146" s="4"/>
      <c r="E146" s="10"/>
      <c r="F146" s="10">
        <f>F145*1%</f>
        <v>1.10673</v>
      </c>
      <c r="G146" s="16"/>
      <c r="H146" s="12"/>
      <c r="I146" s="12"/>
    </row>
    <row r="147" spans="1:9" ht="15.5">
      <c r="A147" s="17" t="s">
        <v>23</v>
      </c>
      <c r="B147" s="3"/>
      <c r="C147" s="3"/>
      <c r="D147" s="4"/>
      <c r="E147" s="16"/>
      <c r="F147" s="10">
        <f>F145+F146</f>
        <v>111.77973</v>
      </c>
      <c r="G147" s="16"/>
      <c r="H147" s="12"/>
      <c r="I147" s="12"/>
    </row>
    <row r="148" spans="1:9" ht="15.5">
      <c r="A148" s="17" t="s">
        <v>24</v>
      </c>
      <c r="B148" s="3"/>
      <c r="C148" s="3"/>
      <c r="D148" s="4"/>
      <c r="E148" s="10"/>
      <c r="F148" s="10">
        <f>F147*15%</f>
        <v>16.766959499999999</v>
      </c>
      <c r="G148" s="16"/>
      <c r="H148" s="12"/>
      <c r="I148" s="12"/>
    </row>
    <row r="149" spans="1:9" ht="15.5">
      <c r="A149" s="17" t="s">
        <v>23</v>
      </c>
      <c r="B149" s="3"/>
      <c r="C149" s="3"/>
      <c r="D149" s="4"/>
      <c r="E149" s="16"/>
      <c r="F149" s="18">
        <f>ROUND(F147+F148,2)</f>
        <v>128.55000000000001</v>
      </c>
      <c r="G149" s="16"/>
      <c r="H149" s="12"/>
      <c r="I149" s="12"/>
    </row>
    <row r="150" spans="1:9" ht="15.5">
      <c r="A150" s="15" t="str">
        <f>CONCATENATE("Say ₹ ",F134," + ",F149," x Cost Index")</f>
        <v>Say ₹ 81.48 + 128.55 x Cost Index</v>
      </c>
      <c r="B150" s="3"/>
      <c r="C150" s="3"/>
      <c r="D150" s="3"/>
      <c r="E150" s="3"/>
      <c r="F150" s="3"/>
      <c r="G150" s="4"/>
      <c r="H150" s="13">
        <f>((F128*1.01*1.15)/10)</f>
        <v>81.479225</v>
      </c>
      <c r="I150" s="13">
        <f>((SUM(F137,F139,F141,F143)*1.01*1.15)/10)</f>
        <v>128.54668949999999</v>
      </c>
    </row>
    <row r="151" spans="1:9" ht="15.5">
      <c r="A151" s="1" t="s">
        <v>0</v>
      </c>
      <c r="B151" s="1" t="s">
        <v>1</v>
      </c>
      <c r="C151" s="2" t="s">
        <v>2</v>
      </c>
      <c r="D151" s="3"/>
      <c r="E151" s="4"/>
      <c r="F151" s="2" t="s">
        <v>3</v>
      </c>
      <c r="G151" s="4"/>
      <c r="H151" s="5"/>
      <c r="I151" s="5"/>
    </row>
    <row r="152" spans="1:9" ht="15.5">
      <c r="A152" s="7"/>
      <c r="B152" s="7"/>
      <c r="C152" s="8" t="s">
        <v>4</v>
      </c>
      <c r="D152" s="8" t="s">
        <v>5</v>
      </c>
      <c r="E152" s="8" t="s">
        <v>6</v>
      </c>
      <c r="F152" s="8" t="s">
        <v>7</v>
      </c>
      <c r="G152" s="8" t="s">
        <v>8</v>
      </c>
      <c r="H152" s="5"/>
      <c r="I152" s="5"/>
    </row>
    <row r="153" spans="1:9" ht="15.5">
      <c r="A153" s="2" t="s">
        <v>53</v>
      </c>
      <c r="B153" s="3"/>
      <c r="C153" s="3"/>
      <c r="D153" s="3"/>
      <c r="E153" s="3"/>
      <c r="F153" s="3"/>
      <c r="G153" s="4"/>
      <c r="H153" s="5"/>
      <c r="I153" s="5"/>
    </row>
    <row r="154" spans="1:9" ht="31">
      <c r="A154" s="9"/>
      <c r="B154" s="9" t="s">
        <v>10</v>
      </c>
      <c r="C154" s="9" t="s">
        <v>11</v>
      </c>
      <c r="D154" s="9" t="s">
        <v>12</v>
      </c>
      <c r="E154" s="10">
        <v>10</v>
      </c>
      <c r="F154" s="11"/>
      <c r="G154" s="4"/>
      <c r="H154" s="12"/>
      <c r="I154" s="12"/>
    </row>
    <row r="155" spans="1:9" ht="31">
      <c r="A155" s="9" t="s">
        <v>13</v>
      </c>
      <c r="B155" s="11" t="s">
        <v>54</v>
      </c>
      <c r="C155" s="3"/>
      <c r="D155" s="3"/>
      <c r="E155" s="3"/>
      <c r="F155" s="3"/>
      <c r="G155" s="4"/>
      <c r="H155" s="12"/>
      <c r="I155" s="12"/>
    </row>
    <row r="156" spans="1:9" ht="15.5">
      <c r="A156" s="11" t="s">
        <v>15</v>
      </c>
      <c r="B156" s="3"/>
      <c r="C156" s="3"/>
      <c r="D156" s="3"/>
      <c r="E156" s="3"/>
      <c r="F156" s="4"/>
      <c r="G156" s="9" t="s">
        <v>16</v>
      </c>
      <c r="H156" s="13"/>
      <c r="I156" s="13"/>
    </row>
    <row r="157" spans="1:9" ht="15.5">
      <c r="A157" s="14"/>
      <c r="B157" s="14" t="s">
        <v>55</v>
      </c>
      <c r="C157" s="11" t="s">
        <v>56</v>
      </c>
      <c r="D157" s="3"/>
      <c r="E157" s="4"/>
      <c r="F157" s="11"/>
      <c r="G157" s="4"/>
      <c r="H157" s="12"/>
      <c r="I157" s="12"/>
    </row>
    <row r="158" spans="1:9" ht="15.5">
      <c r="A158" s="7"/>
      <c r="B158" s="7"/>
      <c r="C158" s="9" t="s">
        <v>11</v>
      </c>
      <c r="D158" s="10">
        <v>11.5</v>
      </c>
      <c r="E158" s="10">
        <v>48</v>
      </c>
      <c r="F158" s="10">
        <f>E158*D158</f>
        <v>552</v>
      </c>
      <c r="G158" s="9" t="s">
        <v>19</v>
      </c>
      <c r="H158" s="13"/>
      <c r="I158" s="13"/>
    </row>
    <row r="159" spans="1:9" ht="15.5">
      <c r="A159" s="15" t="s">
        <v>20</v>
      </c>
      <c r="B159" s="3"/>
      <c r="C159" s="4"/>
      <c r="D159" s="10">
        <v>10</v>
      </c>
      <c r="E159" s="16" t="s">
        <v>11</v>
      </c>
      <c r="F159" s="10">
        <f>F158</f>
        <v>552</v>
      </c>
      <c r="G159" s="9"/>
      <c r="H159" s="13"/>
      <c r="I159" s="13"/>
    </row>
    <row r="160" spans="1:9" ht="15.5">
      <c r="A160" s="15" t="s">
        <v>21</v>
      </c>
      <c r="B160" s="3"/>
      <c r="C160" s="4"/>
      <c r="D160" s="10">
        <v>1</v>
      </c>
      <c r="E160" s="16" t="s">
        <v>11</v>
      </c>
      <c r="F160" s="10">
        <f>F159/10</f>
        <v>55.2</v>
      </c>
      <c r="G160" s="9"/>
      <c r="H160" s="13"/>
      <c r="I160" s="13"/>
    </row>
    <row r="161" spans="1:9" ht="15.5">
      <c r="A161" s="17" t="s">
        <v>22</v>
      </c>
      <c r="B161" s="3"/>
      <c r="C161" s="3"/>
      <c r="D161" s="4"/>
      <c r="E161" s="10"/>
      <c r="F161" s="10">
        <f>F160*1%</f>
        <v>0.55200000000000005</v>
      </c>
      <c r="G161" s="9"/>
      <c r="H161" s="13"/>
      <c r="I161" s="13"/>
    </row>
    <row r="162" spans="1:9" ht="15.5">
      <c r="A162" s="17" t="s">
        <v>23</v>
      </c>
      <c r="B162" s="3"/>
      <c r="C162" s="3"/>
      <c r="D162" s="4"/>
      <c r="E162" s="16"/>
      <c r="F162" s="10">
        <f>F160+F161</f>
        <v>55.752000000000002</v>
      </c>
      <c r="G162" s="9"/>
      <c r="H162" s="13"/>
      <c r="I162" s="13"/>
    </row>
    <row r="163" spans="1:9" ht="15.5">
      <c r="A163" s="17" t="s">
        <v>24</v>
      </c>
      <c r="B163" s="3"/>
      <c r="C163" s="3"/>
      <c r="D163" s="4"/>
      <c r="E163" s="10"/>
      <c r="F163" s="10">
        <f>F162*15%</f>
        <v>8.3628</v>
      </c>
      <c r="G163" s="9"/>
      <c r="H163" s="13"/>
      <c r="I163" s="13"/>
    </row>
    <row r="164" spans="1:9" ht="15.5">
      <c r="A164" s="17" t="s">
        <v>23</v>
      </c>
      <c r="B164" s="3"/>
      <c r="C164" s="3"/>
      <c r="D164" s="4"/>
      <c r="E164" s="16"/>
      <c r="F164" s="18">
        <f>ROUND(F162+F163,2)</f>
        <v>64.11</v>
      </c>
      <c r="G164" s="9"/>
      <c r="H164" s="13"/>
      <c r="I164" s="13"/>
    </row>
    <row r="165" spans="1:9" ht="15.5">
      <c r="A165" s="11" t="s">
        <v>25</v>
      </c>
      <c r="B165" s="3"/>
      <c r="C165" s="3"/>
      <c r="D165" s="3"/>
      <c r="E165" s="3"/>
      <c r="F165" s="4"/>
      <c r="G165" s="9" t="s">
        <v>26</v>
      </c>
      <c r="H165" s="13"/>
      <c r="I165" s="13"/>
    </row>
    <row r="166" spans="1:9" ht="15.5">
      <c r="A166" s="14">
        <v>116</v>
      </c>
      <c r="B166" s="14"/>
      <c r="C166" s="11" t="s">
        <v>27</v>
      </c>
      <c r="D166" s="3"/>
      <c r="E166" s="4"/>
      <c r="F166" s="11"/>
      <c r="G166" s="4"/>
      <c r="H166" s="12"/>
      <c r="I166" s="12"/>
    </row>
    <row r="167" spans="1:9" ht="15.5">
      <c r="A167" s="7"/>
      <c r="B167" s="7"/>
      <c r="C167" s="9" t="s">
        <v>28</v>
      </c>
      <c r="D167" s="10">
        <v>0.12</v>
      </c>
      <c r="E167" s="10">
        <v>784</v>
      </c>
      <c r="F167" s="10">
        <f>E167*D167</f>
        <v>94.08</v>
      </c>
      <c r="G167" s="9" t="s">
        <v>29</v>
      </c>
      <c r="H167" s="13"/>
      <c r="I167" s="13"/>
    </row>
    <row r="168" spans="1:9" ht="15.5">
      <c r="A168" s="14">
        <v>114</v>
      </c>
      <c r="B168" s="14"/>
      <c r="C168" s="11" t="s">
        <v>30</v>
      </c>
      <c r="D168" s="3"/>
      <c r="E168" s="4"/>
      <c r="F168" s="11"/>
      <c r="G168" s="4"/>
      <c r="H168" s="12"/>
      <c r="I168" s="12"/>
    </row>
    <row r="169" spans="1:9" ht="15.5">
      <c r="A169" s="7"/>
      <c r="B169" s="7"/>
      <c r="C169" s="9" t="s">
        <v>28</v>
      </c>
      <c r="D169" s="10">
        <v>0.25</v>
      </c>
      <c r="E169" s="10">
        <v>645</v>
      </c>
      <c r="F169" s="10">
        <f>E169*D169</f>
        <v>161.25</v>
      </c>
      <c r="G169" s="9" t="s">
        <v>31</v>
      </c>
      <c r="H169" s="13"/>
      <c r="I169" s="13"/>
    </row>
    <row r="170" spans="1:9" ht="15.5">
      <c r="A170" s="14">
        <v>114</v>
      </c>
      <c r="B170" s="14"/>
      <c r="C170" s="11" t="s">
        <v>32</v>
      </c>
      <c r="D170" s="3"/>
      <c r="E170" s="4"/>
      <c r="F170" s="11"/>
      <c r="G170" s="4"/>
      <c r="H170" s="12"/>
      <c r="I170" s="12"/>
    </row>
    <row r="171" spans="1:9" ht="15.5">
      <c r="A171" s="7"/>
      <c r="B171" s="7"/>
      <c r="C171" s="9" t="s">
        <v>28</v>
      </c>
      <c r="D171" s="10">
        <v>0.66</v>
      </c>
      <c r="E171" s="10">
        <v>645</v>
      </c>
      <c r="F171" s="10">
        <f>D171*E171</f>
        <v>425.70000000000005</v>
      </c>
      <c r="G171" s="9" t="s">
        <v>33</v>
      </c>
      <c r="H171" s="13"/>
      <c r="I171" s="13"/>
    </row>
    <row r="172" spans="1:9" ht="15.5">
      <c r="A172" s="14">
        <v>115</v>
      </c>
      <c r="B172" s="14"/>
      <c r="C172" s="11" t="s">
        <v>34</v>
      </c>
      <c r="D172" s="3"/>
      <c r="E172" s="4"/>
      <c r="F172" s="11"/>
      <c r="G172" s="4"/>
      <c r="H172" s="12"/>
      <c r="I172" s="12"/>
    </row>
    <row r="173" spans="1:9" ht="15.5">
      <c r="A173" s="7"/>
      <c r="B173" s="7"/>
      <c r="C173" s="9" t="s">
        <v>28</v>
      </c>
      <c r="D173" s="10">
        <v>0.66</v>
      </c>
      <c r="E173" s="10">
        <v>645</v>
      </c>
      <c r="F173" s="10">
        <f>D173*E173</f>
        <v>425.70000000000005</v>
      </c>
      <c r="G173" s="9" t="s">
        <v>35</v>
      </c>
      <c r="H173" s="13"/>
      <c r="I173" s="13"/>
    </row>
    <row r="174" spans="1:9" ht="15.5">
      <c r="A174" s="15" t="s">
        <v>36</v>
      </c>
      <c r="B174" s="3"/>
      <c r="C174" s="4"/>
      <c r="D174" s="10">
        <v>10</v>
      </c>
      <c r="E174" s="16" t="s">
        <v>11</v>
      </c>
      <c r="F174" s="10">
        <f>F173+F171+F169+F167</f>
        <v>1106.73</v>
      </c>
      <c r="G174" s="16"/>
      <c r="H174" s="12"/>
      <c r="I174" s="12"/>
    </row>
    <row r="175" spans="1:9" ht="15.5">
      <c r="A175" s="15" t="s">
        <v>21</v>
      </c>
      <c r="B175" s="3"/>
      <c r="C175" s="4"/>
      <c r="D175" s="10">
        <v>1</v>
      </c>
      <c r="E175" s="16" t="s">
        <v>11</v>
      </c>
      <c r="F175" s="10">
        <f>F174/10</f>
        <v>110.673</v>
      </c>
      <c r="G175" s="16"/>
      <c r="H175" s="12"/>
      <c r="I175" s="12"/>
    </row>
    <row r="176" spans="1:9" ht="15.5">
      <c r="A176" s="17" t="s">
        <v>22</v>
      </c>
      <c r="B176" s="3"/>
      <c r="C176" s="3"/>
      <c r="D176" s="4"/>
      <c r="E176" s="10"/>
      <c r="F176" s="10">
        <f>F175*1%</f>
        <v>1.10673</v>
      </c>
      <c r="G176" s="16"/>
      <c r="H176" s="12"/>
      <c r="I176" s="12"/>
    </row>
    <row r="177" spans="1:9" ht="15.5">
      <c r="A177" s="17" t="s">
        <v>23</v>
      </c>
      <c r="B177" s="3"/>
      <c r="C177" s="3"/>
      <c r="D177" s="4"/>
      <c r="E177" s="16"/>
      <c r="F177" s="10">
        <f>F175+F176</f>
        <v>111.77973</v>
      </c>
      <c r="G177" s="16"/>
      <c r="H177" s="12"/>
      <c r="I177" s="12"/>
    </row>
    <row r="178" spans="1:9" ht="15.5">
      <c r="A178" s="17" t="s">
        <v>24</v>
      </c>
      <c r="B178" s="3"/>
      <c r="C178" s="3"/>
      <c r="D178" s="4"/>
      <c r="E178" s="10"/>
      <c r="F178" s="10">
        <f>F177*15%</f>
        <v>16.766959499999999</v>
      </c>
      <c r="G178" s="16"/>
      <c r="H178" s="12"/>
      <c r="I178" s="12"/>
    </row>
    <row r="179" spans="1:9" ht="15.5">
      <c r="A179" s="17" t="s">
        <v>23</v>
      </c>
      <c r="B179" s="3"/>
      <c r="C179" s="3"/>
      <c r="D179" s="4"/>
      <c r="E179" s="16"/>
      <c r="F179" s="18">
        <f>ROUND(F177+F178,2)</f>
        <v>128.55000000000001</v>
      </c>
      <c r="G179" s="16"/>
      <c r="H179" s="12"/>
      <c r="I179" s="12"/>
    </row>
    <row r="180" spans="1:9" ht="15.5">
      <c r="A180" s="15" t="str">
        <f>CONCATENATE("Say ₹ ",F164," + ",F179," x Cost Index")</f>
        <v>Say ₹ 64.11 + 128.55 x Cost Index</v>
      </c>
      <c r="B180" s="3"/>
      <c r="C180" s="3"/>
      <c r="D180" s="3"/>
      <c r="E180" s="3"/>
      <c r="F180" s="3"/>
      <c r="G180" s="4"/>
      <c r="H180" s="13">
        <f>((F158*1.01*1.15)/10)</f>
        <v>64.114799999999988</v>
      </c>
      <c r="I180" s="13">
        <f>((SUM(F167,F169,F171,F173)*1.01*1.15)/10)</f>
        <v>128.54668949999999</v>
      </c>
    </row>
    <row r="181" spans="1:9" ht="15.5">
      <c r="A181" s="1" t="s">
        <v>0</v>
      </c>
      <c r="B181" s="1" t="s">
        <v>1</v>
      </c>
      <c r="C181" s="2" t="s">
        <v>2</v>
      </c>
      <c r="D181" s="3"/>
      <c r="E181" s="4"/>
      <c r="F181" s="2" t="s">
        <v>3</v>
      </c>
      <c r="G181" s="4"/>
      <c r="H181" s="5"/>
      <c r="I181" s="5"/>
    </row>
    <row r="182" spans="1:9" ht="15.5">
      <c r="A182" s="7"/>
      <c r="B182" s="7"/>
      <c r="C182" s="8" t="s">
        <v>4</v>
      </c>
      <c r="D182" s="8" t="s">
        <v>5</v>
      </c>
      <c r="E182" s="8" t="s">
        <v>6</v>
      </c>
      <c r="F182" s="8" t="s">
        <v>7</v>
      </c>
      <c r="G182" s="8" t="s">
        <v>8</v>
      </c>
      <c r="H182" s="5"/>
      <c r="I182" s="5"/>
    </row>
    <row r="183" spans="1:9" ht="15.5">
      <c r="A183" s="2" t="s">
        <v>57</v>
      </c>
      <c r="B183" s="3"/>
      <c r="C183" s="3"/>
      <c r="D183" s="3"/>
      <c r="E183" s="3"/>
      <c r="F183" s="3"/>
      <c r="G183" s="4"/>
      <c r="H183" s="5"/>
      <c r="I183" s="5"/>
    </row>
    <row r="184" spans="1:9" ht="31">
      <c r="A184" s="9"/>
      <c r="B184" s="9" t="s">
        <v>10</v>
      </c>
      <c r="C184" s="9" t="s">
        <v>11</v>
      </c>
      <c r="D184" s="9" t="s">
        <v>12</v>
      </c>
      <c r="E184" s="10">
        <v>10</v>
      </c>
      <c r="F184" s="11"/>
      <c r="G184" s="4"/>
      <c r="H184" s="12"/>
      <c r="I184" s="12"/>
    </row>
    <row r="185" spans="1:9" ht="31">
      <c r="A185" s="9" t="s">
        <v>13</v>
      </c>
      <c r="B185" s="11" t="s">
        <v>58</v>
      </c>
      <c r="C185" s="3"/>
      <c r="D185" s="3"/>
      <c r="E185" s="3"/>
      <c r="F185" s="3"/>
      <c r="G185" s="4"/>
      <c r="H185" s="12"/>
      <c r="I185" s="12"/>
    </row>
    <row r="186" spans="1:9" ht="15.5">
      <c r="A186" s="11" t="s">
        <v>15</v>
      </c>
      <c r="B186" s="3"/>
      <c r="C186" s="3"/>
      <c r="D186" s="3"/>
      <c r="E186" s="3"/>
      <c r="F186" s="4"/>
      <c r="G186" s="9" t="s">
        <v>16</v>
      </c>
      <c r="H186" s="13"/>
      <c r="I186" s="13"/>
    </row>
    <row r="187" spans="1:9" ht="15.5">
      <c r="A187" s="14"/>
      <c r="B187" s="14" t="s">
        <v>59</v>
      </c>
      <c r="C187" s="11" t="s">
        <v>60</v>
      </c>
      <c r="D187" s="3"/>
      <c r="E187" s="4"/>
      <c r="F187" s="11"/>
      <c r="G187" s="4"/>
      <c r="H187" s="12"/>
      <c r="I187" s="12"/>
    </row>
    <row r="188" spans="1:9" ht="15.5">
      <c r="A188" s="7"/>
      <c r="B188" s="7"/>
      <c r="C188" s="9" t="s">
        <v>11</v>
      </c>
      <c r="D188" s="10">
        <v>11.5</v>
      </c>
      <c r="E188" s="10">
        <v>65</v>
      </c>
      <c r="F188" s="10">
        <f>D188*E188</f>
        <v>747.5</v>
      </c>
      <c r="G188" s="9" t="s">
        <v>19</v>
      </c>
      <c r="H188" s="13"/>
      <c r="I188" s="13"/>
    </row>
    <row r="189" spans="1:9" ht="15.5">
      <c r="A189" s="15" t="s">
        <v>20</v>
      </c>
      <c r="B189" s="3"/>
      <c r="C189" s="4"/>
      <c r="D189" s="10">
        <v>10</v>
      </c>
      <c r="E189" s="16" t="s">
        <v>11</v>
      </c>
      <c r="F189" s="10">
        <f>F188</f>
        <v>747.5</v>
      </c>
      <c r="G189" s="9"/>
      <c r="H189" s="13"/>
      <c r="I189" s="13"/>
    </row>
    <row r="190" spans="1:9" ht="15.5">
      <c r="A190" s="15" t="s">
        <v>21</v>
      </c>
      <c r="B190" s="3"/>
      <c r="C190" s="4"/>
      <c r="D190" s="10">
        <v>1</v>
      </c>
      <c r="E190" s="16" t="s">
        <v>11</v>
      </c>
      <c r="F190" s="10">
        <f>F189/10</f>
        <v>74.75</v>
      </c>
      <c r="G190" s="9"/>
      <c r="H190" s="13"/>
      <c r="I190" s="13"/>
    </row>
    <row r="191" spans="1:9" ht="15.5">
      <c r="A191" s="17" t="s">
        <v>22</v>
      </c>
      <c r="B191" s="3"/>
      <c r="C191" s="3"/>
      <c r="D191" s="4"/>
      <c r="E191" s="10"/>
      <c r="F191" s="10">
        <f>F190*1%</f>
        <v>0.74750000000000005</v>
      </c>
      <c r="G191" s="9"/>
      <c r="H191" s="13"/>
      <c r="I191" s="13"/>
    </row>
    <row r="192" spans="1:9" ht="15.5">
      <c r="A192" s="17" t="s">
        <v>23</v>
      </c>
      <c r="B192" s="3"/>
      <c r="C192" s="3"/>
      <c r="D192" s="4"/>
      <c r="E192" s="16"/>
      <c r="F192" s="10">
        <f>F190+F191</f>
        <v>75.497500000000002</v>
      </c>
      <c r="G192" s="9"/>
      <c r="H192" s="13"/>
      <c r="I192" s="13"/>
    </row>
    <row r="193" spans="1:9" ht="15.5">
      <c r="A193" s="17" t="s">
        <v>24</v>
      </c>
      <c r="B193" s="3"/>
      <c r="C193" s="3"/>
      <c r="D193" s="4"/>
      <c r="E193" s="10"/>
      <c r="F193" s="10">
        <f>F192*15%</f>
        <v>11.324624999999999</v>
      </c>
      <c r="G193" s="9"/>
      <c r="H193" s="13"/>
      <c r="I193" s="13"/>
    </row>
    <row r="194" spans="1:9" ht="15.5">
      <c r="A194" s="17" t="s">
        <v>23</v>
      </c>
      <c r="B194" s="3"/>
      <c r="C194" s="3"/>
      <c r="D194" s="4"/>
      <c r="E194" s="16"/>
      <c r="F194" s="18">
        <f>ROUND(F192+F193,2)</f>
        <v>86.82</v>
      </c>
      <c r="G194" s="9"/>
      <c r="H194" s="13"/>
      <c r="I194" s="13"/>
    </row>
    <row r="195" spans="1:9" ht="15.5">
      <c r="A195" s="11" t="s">
        <v>25</v>
      </c>
      <c r="B195" s="3"/>
      <c r="C195" s="3"/>
      <c r="D195" s="3"/>
      <c r="E195" s="3"/>
      <c r="F195" s="4"/>
      <c r="G195" s="9" t="s">
        <v>26</v>
      </c>
      <c r="H195" s="13"/>
      <c r="I195" s="13"/>
    </row>
    <row r="196" spans="1:9" ht="15.5">
      <c r="A196" s="14">
        <v>116</v>
      </c>
      <c r="B196" s="14"/>
      <c r="C196" s="11" t="s">
        <v>27</v>
      </c>
      <c r="D196" s="3"/>
      <c r="E196" s="4"/>
      <c r="F196" s="11"/>
      <c r="G196" s="4"/>
      <c r="H196" s="12"/>
      <c r="I196" s="12"/>
    </row>
    <row r="197" spans="1:9" ht="15.5">
      <c r="A197" s="7"/>
      <c r="B197" s="7"/>
      <c r="C197" s="9" t="s">
        <v>28</v>
      </c>
      <c r="D197" s="10">
        <v>0.12</v>
      </c>
      <c r="E197" s="10">
        <v>784</v>
      </c>
      <c r="F197" s="10">
        <f>E197*D197</f>
        <v>94.08</v>
      </c>
      <c r="G197" s="9" t="s">
        <v>29</v>
      </c>
      <c r="H197" s="13"/>
      <c r="I197" s="13"/>
    </row>
    <row r="198" spans="1:9" ht="15.5">
      <c r="A198" s="14">
        <v>114</v>
      </c>
      <c r="B198" s="14"/>
      <c r="C198" s="11" t="s">
        <v>41</v>
      </c>
      <c r="D198" s="3"/>
      <c r="E198" s="4"/>
      <c r="F198" s="11"/>
      <c r="G198" s="4"/>
      <c r="H198" s="12"/>
      <c r="I198" s="12"/>
    </row>
    <row r="199" spans="1:9" ht="15.5">
      <c r="A199" s="7"/>
      <c r="B199" s="7"/>
      <c r="C199" s="9" t="s">
        <v>28</v>
      </c>
      <c r="D199" s="10">
        <v>0.25</v>
      </c>
      <c r="E199" s="10">
        <v>645</v>
      </c>
      <c r="F199" s="10">
        <f>E199*D199</f>
        <v>161.25</v>
      </c>
      <c r="G199" s="9" t="s">
        <v>31</v>
      </c>
      <c r="H199" s="13"/>
      <c r="I199" s="13"/>
    </row>
    <row r="200" spans="1:9" ht="15.5">
      <c r="A200" s="14">
        <v>114</v>
      </c>
      <c r="B200" s="14"/>
      <c r="C200" s="11" t="s">
        <v>32</v>
      </c>
      <c r="D200" s="3"/>
      <c r="E200" s="4"/>
      <c r="F200" s="11"/>
      <c r="G200" s="4"/>
      <c r="H200" s="12"/>
      <c r="I200" s="12"/>
    </row>
    <row r="201" spans="1:9" ht="15.5">
      <c r="A201" s="7"/>
      <c r="B201" s="7"/>
      <c r="C201" s="9" t="s">
        <v>28</v>
      </c>
      <c r="D201" s="10">
        <v>0.66</v>
      </c>
      <c r="E201" s="10">
        <v>645</v>
      </c>
      <c r="F201" s="10">
        <f>D201*E201</f>
        <v>425.70000000000005</v>
      </c>
      <c r="G201" s="9" t="s">
        <v>33</v>
      </c>
      <c r="H201" s="13"/>
      <c r="I201" s="13"/>
    </row>
    <row r="202" spans="1:9" ht="15.5">
      <c r="A202" s="14">
        <v>115</v>
      </c>
      <c r="B202" s="14"/>
      <c r="C202" s="11" t="s">
        <v>34</v>
      </c>
      <c r="D202" s="3"/>
      <c r="E202" s="4"/>
      <c r="F202" s="11"/>
      <c r="G202" s="4"/>
      <c r="H202" s="12"/>
      <c r="I202" s="12"/>
    </row>
    <row r="203" spans="1:9" ht="15.5">
      <c r="A203" s="7"/>
      <c r="B203" s="7"/>
      <c r="C203" s="9" t="s">
        <v>28</v>
      </c>
      <c r="D203" s="10">
        <v>0.66</v>
      </c>
      <c r="E203" s="10">
        <v>645</v>
      </c>
      <c r="F203" s="10">
        <f>D203*E203</f>
        <v>425.70000000000005</v>
      </c>
      <c r="G203" s="9" t="s">
        <v>35</v>
      </c>
      <c r="H203" s="13"/>
      <c r="I203" s="13"/>
    </row>
    <row r="204" spans="1:9" ht="15.5">
      <c r="A204" s="15" t="s">
        <v>36</v>
      </c>
      <c r="B204" s="3"/>
      <c r="C204" s="4"/>
      <c r="D204" s="10">
        <v>10</v>
      </c>
      <c r="E204" s="16" t="s">
        <v>11</v>
      </c>
      <c r="F204" s="10">
        <f>F203+F201+F199+F197</f>
        <v>1106.73</v>
      </c>
      <c r="G204" s="16"/>
      <c r="H204" s="12"/>
      <c r="I204" s="12"/>
    </row>
    <row r="205" spans="1:9" ht="15.5">
      <c r="A205" s="15" t="s">
        <v>21</v>
      </c>
      <c r="B205" s="3"/>
      <c r="C205" s="4"/>
      <c r="D205" s="10">
        <v>1</v>
      </c>
      <c r="E205" s="16" t="s">
        <v>11</v>
      </c>
      <c r="F205" s="10">
        <f>F204/10</f>
        <v>110.673</v>
      </c>
      <c r="G205" s="16"/>
      <c r="H205" s="12"/>
      <c r="I205" s="12"/>
    </row>
    <row r="206" spans="1:9" ht="15.5">
      <c r="A206" s="17" t="s">
        <v>22</v>
      </c>
      <c r="B206" s="3"/>
      <c r="C206" s="3"/>
      <c r="D206" s="4"/>
      <c r="E206" s="10"/>
      <c r="F206" s="10">
        <f>F205*1%</f>
        <v>1.10673</v>
      </c>
      <c r="G206" s="16"/>
      <c r="H206" s="12"/>
      <c r="I206" s="12"/>
    </row>
    <row r="207" spans="1:9" ht="15.5">
      <c r="A207" s="17" t="s">
        <v>23</v>
      </c>
      <c r="B207" s="3"/>
      <c r="C207" s="3"/>
      <c r="D207" s="4"/>
      <c r="E207" s="16"/>
      <c r="F207" s="10">
        <f>F205+F206</f>
        <v>111.77973</v>
      </c>
      <c r="G207" s="16"/>
      <c r="H207" s="12"/>
      <c r="I207" s="12"/>
    </row>
    <row r="208" spans="1:9" ht="15.5">
      <c r="A208" s="17" t="s">
        <v>24</v>
      </c>
      <c r="B208" s="3"/>
      <c r="C208" s="3"/>
      <c r="D208" s="4"/>
      <c r="E208" s="10"/>
      <c r="F208" s="10">
        <f>F207*15%</f>
        <v>16.766959499999999</v>
      </c>
      <c r="G208" s="16"/>
      <c r="H208" s="12"/>
      <c r="I208" s="12"/>
    </row>
    <row r="209" spans="1:9" ht="15.5">
      <c r="A209" s="17" t="s">
        <v>23</v>
      </c>
      <c r="B209" s="3"/>
      <c r="C209" s="3"/>
      <c r="D209" s="4"/>
      <c r="E209" s="16"/>
      <c r="F209" s="18">
        <f>ROUND(F207+F208,2)</f>
        <v>128.55000000000001</v>
      </c>
      <c r="G209" s="16"/>
      <c r="H209" s="12"/>
      <c r="I209" s="12"/>
    </row>
    <row r="210" spans="1:9" ht="15.5">
      <c r="A210" s="15" t="str">
        <f>CONCATENATE("Say ₹ ",F194," + ",F209," x Cost Index")</f>
        <v>Say ₹ 86.82 + 128.55 x Cost Index</v>
      </c>
      <c r="B210" s="3"/>
      <c r="C210" s="3"/>
      <c r="D210" s="3"/>
      <c r="E210" s="3"/>
      <c r="F210" s="3"/>
      <c r="G210" s="4"/>
      <c r="H210" s="13">
        <f>((F188*1.01*1.15)/10)</f>
        <v>86.822125</v>
      </c>
      <c r="I210" s="13">
        <f>((SUM(F197,F199,F201,F203)*1.01*1.15)/10)</f>
        <v>128.54668949999999</v>
      </c>
    </row>
    <row r="211" spans="1:9" ht="15.5">
      <c r="A211" s="1" t="s">
        <v>0</v>
      </c>
      <c r="B211" s="1" t="s">
        <v>1</v>
      </c>
      <c r="C211" s="2" t="s">
        <v>2</v>
      </c>
      <c r="D211" s="3"/>
      <c r="E211" s="4"/>
      <c r="F211" s="2" t="s">
        <v>3</v>
      </c>
      <c r="G211" s="4"/>
      <c r="H211" s="5"/>
      <c r="I211" s="5"/>
    </row>
    <row r="212" spans="1:9" ht="15.5">
      <c r="A212" s="7"/>
      <c r="B212" s="7"/>
      <c r="C212" s="8" t="s">
        <v>4</v>
      </c>
      <c r="D212" s="8" t="s">
        <v>5</v>
      </c>
      <c r="E212" s="8" t="s">
        <v>6</v>
      </c>
      <c r="F212" s="8" t="s">
        <v>7</v>
      </c>
      <c r="G212" s="8" t="s">
        <v>8</v>
      </c>
      <c r="H212" s="5"/>
      <c r="I212" s="5"/>
    </row>
    <row r="213" spans="1:9" ht="15.5">
      <c r="A213" s="2" t="s">
        <v>61</v>
      </c>
      <c r="B213" s="3"/>
      <c r="C213" s="3"/>
      <c r="D213" s="3"/>
      <c r="E213" s="3"/>
      <c r="F213" s="3"/>
      <c r="G213" s="4"/>
      <c r="H213" s="5"/>
      <c r="I213" s="5"/>
    </row>
    <row r="214" spans="1:9" ht="31">
      <c r="A214" s="9"/>
      <c r="B214" s="9" t="s">
        <v>10</v>
      </c>
      <c r="C214" s="9" t="s">
        <v>11</v>
      </c>
      <c r="D214" s="9" t="s">
        <v>12</v>
      </c>
      <c r="E214" s="10">
        <v>10</v>
      </c>
      <c r="F214" s="11"/>
      <c r="G214" s="4"/>
      <c r="H214" s="12"/>
      <c r="I214" s="12"/>
    </row>
    <row r="215" spans="1:9" ht="31">
      <c r="A215" s="9" t="s">
        <v>13</v>
      </c>
      <c r="B215" s="11" t="s">
        <v>62</v>
      </c>
      <c r="C215" s="3"/>
      <c r="D215" s="3"/>
      <c r="E215" s="3"/>
      <c r="F215" s="3"/>
      <c r="G215" s="4"/>
      <c r="H215" s="12"/>
      <c r="I215" s="12"/>
    </row>
    <row r="216" spans="1:9" ht="15.5">
      <c r="A216" s="11" t="s">
        <v>15</v>
      </c>
      <c r="B216" s="3"/>
      <c r="C216" s="3"/>
      <c r="D216" s="3"/>
      <c r="E216" s="3"/>
      <c r="F216" s="4"/>
      <c r="G216" s="9" t="s">
        <v>16</v>
      </c>
      <c r="H216" s="13"/>
      <c r="I216" s="13"/>
    </row>
    <row r="217" spans="1:9" ht="15.5">
      <c r="A217" s="14"/>
      <c r="B217" s="14" t="s">
        <v>63</v>
      </c>
      <c r="C217" s="11" t="s">
        <v>64</v>
      </c>
      <c r="D217" s="3"/>
      <c r="E217" s="4"/>
      <c r="F217" s="11"/>
      <c r="G217" s="4"/>
      <c r="H217" s="12"/>
      <c r="I217" s="12"/>
    </row>
    <row r="218" spans="1:9" ht="15.5">
      <c r="A218" s="7"/>
      <c r="B218" s="7"/>
      <c r="C218" s="9" t="s">
        <v>11</v>
      </c>
      <c r="D218" s="10">
        <v>11.5</v>
      </c>
      <c r="E218" s="10">
        <v>52</v>
      </c>
      <c r="F218" s="10">
        <f>E218*D218</f>
        <v>598</v>
      </c>
      <c r="G218" s="9" t="s">
        <v>19</v>
      </c>
      <c r="H218" s="13"/>
      <c r="I218" s="13"/>
    </row>
    <row r="219" spans="1:9" ht="15.5">
      <c r="A219" s="15" t="s">
        <v>20</v>
      </c>
      <c r="B219" s="3"/>
      <c r="C219" s="4"/>
      <c r="D219" s="10">
        <v>10</v>
      </c>
      <c r="E219" s="16" t="s">
        <v>11</v>
      </c>
      <c r="F219" s="10">
        <f>F218</f>
        <v>598</v>
      </c>
      <c r="G219" s="9"/>
      <c r="H219" s="13"/>
      <c r="I219" s="13"/>
    </row>
    <row r="220" spans="1:9" ht="15.5">
      <c r="A220" s="15" t="s">
        <v>21</v>
      </c>
      <c r="B220" s="3"/>
      <c r="C220" s="4"/>
      <c r="D220" s="10">
        <v>1</v>
      </c>
      <c r="E220" s="16" t="s">
        <v>11</v>
      </c>
      <c r="F220" s="10">
        <f>F219/10</f>
        <v>59.8</v>
      </c>
      <c r="G220" s="9"/>
      <c r="H220" s="13"/>
      <c r="I220" s="13"/>
    </row>
    <row r="221" spans="1:9" ht="15.5">
      <c r="A221" s="17" t="s">
        <v>22</v>
      </c>
      <c r="B221" s="3"/>
      <c r="C221" s="3"/>
      <c r="D221" s="4"/>
      <c r="E221" s="10"/>
      <c r="F221" s="10">
        <f>F220*1%</f>
        <v>0.59799999999999998</v>
      </c>
      <c r="G221" s="9"/>
      <c r="H221" s="13"/>
      <c r="I221" s="13"/>
    </row>
    <row r="222" spans="1:9" ht="15.5">
      <c r="A222" s="17" t="s">
        <v>23</v>
      </c>
      <c r="B222" s="3"/>
      <c r="C222" s="3"/>
      <c r="D222" s="4"/>
      <c r="E222" s="16"/>
      <c r="F222" s="10">
        <f>F220+F221</f>
        <v>60.397999999999996</v>
      </c>
      <c r="G222" s="9"/>
      <c r="H222" s="13"/>
      <c r="I222" s="13"/>
    </row>
    <row r="223" spans="1:9" ht="15.5">
      <c r="A223" s="17" t="s">
        <v>24</v>
      </c>
      <c r="B223" s="3"/>
      <c r="C223" s="3"/>
      <c r="D223" s="4"/>
      <c r="E223" s="10"/>
      <c r="F223" s="10">
        <f>F222*15%</f>
        <v>9.0596999999999994</v>
      </c>
      <c r="G223" s="9"/>
      <c r="H223" s="13"/>
      <c r="I223" s="13"/>
    </row>
    <row r="224" spans="1:9" ht="15.5">
      <c r="A224" s="17" t="s">
        <v>23</v>
      </c>
      <c r="B224" s="3"/>
      <c r="C224" s="3"/>
      <c r="D224" s="4"/>
      <c r="E224" s="16"/>
      <c r="F224" s="18">
        <f>ROUND(F222+F223,2)</f>
        <v>69.459999999999994</v>
      </c>
      <c r="G224" s="9"/>
      <c r="H224" s="13"/>
      <c r="I224" s="13"/>
    </row>
    <row r="225" spans="1:9" ht="15.5">
      <c r="A225" s="11" t="s">
        <v>25</v>
      </c>
      <c r="B225" s="3"/>
      <c r="C225" s="3"/>
      <c r="D225" s="3"/>
      <c r="E225" s="3"/>
      <c r="F225" s="4"/>
      <c r="G225" s="9" t="s">
        <v>26</v>
      </c>
      <c r="H225" s="13"/>
      <c r="I225" s="13"/>
    </row>
    <row r="226" spans="1:9" ht="15.5">
      <c r="A226" s="14">
        <v>116</v>
      </c>
      <c r="B226" s="14"/>
      <c r="C226" s="11" t="s">
        <v>27</v>
      </c>
      <c r="D226" s="3"/>
      <c r="E226" s="4"/>
      <c r="F226" s="11"/>
      <c r="G226" s="4"/>
      <c r="H226" s="12"/>
      <c r="I226" s="12"/>
    </row>
    <row r="227" spans="1:9" ht="15.5">
      <c r="A227" s="7"/>
      <c r="B227" s="7"/>
      <c r="C227" s="9" t="s">
        <v>28</v>
      </c>
      <c r="D227" s="10">
        <v>0.12</v>
      </c>
      <c r="E227" s="10">
        <v>784</v>
      </c>
      <c r="F227" s="10">
        <f>E227*D227</f>
        <v>94.08</v>
      </c>
      <c r="G227" s="9" t="s">
        <v>29</v>
      </c>
      <c r="H227" s="13"/>
      <c r="I227" s="13"/>
    </row>
    <row r="228" spans="1:9" ht="15.5">
      <c r="A228" s="14">
        <v>114</v>
      </c>
      <c r="B228" s="14"/>
      <c r="C228" s="11" t="s">
        <v>41</v>
      </c>
      <c r="D228" s="3"/>
      <c r="E228" s="4"/>
      <c r="F228" s="11"/>
      <c r="G228" s="4"/>
      <c r="H228" s="12"/>
      <c r="I228" s="12"/>
    </row>
    <row r="229" spans="1:9" ht="15.5">
      <c r="A229" s="7"/>
      <c r="B229" s="7"/>
      <c r="C229" s="9" t="s">
        <v>28</v>
      </c>
      <c r="D229" s="10">
        <v>0.25</v>
      </c>
      <c r="E229" s="10">
        <v>645</v>
      </c>
      <c r="F229" s="10">
        <f>E229*D229</f>
        <v>161.25</v>
      </c>
      <c r="G229" s="9" t="s">
        <v>31</v>
      </c>
      <c r="H229" s="13"/>
      <c r="I229" s="13"/>
    </row>
    <row r="230" spans="1:9" ht="15.5">
      <c r="A230" s="14">
        <v>114</v>
      </c>
      <c r="B230" s="14"/>
      <c r="C230" s="11" t="s">
        <v>32</v>
      </c>
      <c r="D230" s="3"/>
      <c r="E230" s="4"/>
      <c r="F230" s="11"/>
      <c r="G230" s="4"/>
      <c r="H230" s="12"/>
      <c r="I230" s="12"/>
    </row>
    <row r="231" spans="1:9" ht="15.5">
      <c r="A231" s="7"/>
      <c r="B231" s="7"/>
      <c r="C231" s="9" t="s">
        <v>28</v>
      </c>
      <c r="D231" s="10">
        <v>0.66</v>
      </c>
      <c r="E231" s="10">
        <v>645</v>
      </c>
      <c r="F231" s="10">
        <f>D231*E231</f>
        <v>425.70000000000005</v>
      </c>
      <c r="G231" s="9" t="s">
        <v>33</v>
      </c>
      <c r="H231" s="13"/>
      <c r="I231" s="13"/>
    </row>
    <row r="232" spans="1:9" ht="15.5">
      <c r="A232" s="14">
        <v>115</v>
      </c>
      <c r="B232" s="14"/>
      <c r="C232" s="11" t="s">
        <v>34</v>
      </c>
      <c r="D232" s="3"/>
      <c r="E232" s="4"/>
      <c r="F232" s="11"/>
      <c r="G232" s="4"/>
      <c r="H232" s="12"/>
      <c r="I232" s="12"/>
    </row>
    <row r="233" spans="1:9" ht="15.5">
      <c r="A233" s="7"/>
      <c r="B233" s="7"/>
      <c r="C233" s="9" t="s">
        <v>28</v>
      </c>
      <c r="D233" s="10">
        <v>0.66</v>
      </c>
      <c r="E233" s="10">
        <v>645</v>
      </c>
      <c r="F233" s="10">
        <f>D233*E233</f>
        <v>425.70000000000005</v>
      </c>
      <c r="G233" s="9" t="s">
        <v>35</v>
      </c>
      <c r="H233" s="13"/>
      <c r="I233" s="13"/>
    </row>
    <row r="234" spans="1:9" ht="15.5">
      <c r="A234" s="15" t="s">
        <v>36</v>
      </c>
      <c r="B234" s="3"/>
      <c r="C234" s="4"/>
      <c r="D234" s="10">
        <v>10</v>
      </c>
      <c r="E234" s="16" t="s">
        <v>11</v>
      </c>
      <c r="F234" s="10">
        <f>F233+F231+F229+F227</f>
        <v>1106.73</v>
      </c>
      <c r="G234" s="16"/>
      <c r="H234" s="12"/>
      <c r="I234" s="12"/>
    </row>
    <row r="235" spans="1:9" ht="15.5">
      <c r="A235" s="15" t="s">
        <v>21</v>
      </c>
      <c r="B235" s="3"/>
      <c r="C235" s="4"/>
      <c r="D235" s="10">
        <v>1</v>
      </c>
      <c r="E235" s="16" t="s">
        <v>11</v>
      </c>
      <c r="F235" s="10">
        <f>F234/10</f>
        <v>110.673</v>
      </c>
      <c r="G235" s="16"/>
      <c r="H235" s="12"/>
      <c r="I235" s="12"/>
    </row>
    <row r="236" spans="1:9" ht="15.5">
      <c r="A236" s="17" t="s">
        <v>22</v>
      </c>
      <c r="B236" s="3"/>
      <c r="C236" s="3"/>
      <c r="D236" s="4"/>
      <c r="E236" s="10"/>
      <c r="F236" s="10">
        <f>F235*1%</f>
        <v>1.10673</v>
      </c>
      <c r="G236" s="16"/>
      <c r="H236" s="12"/>
      <c r="I236" s="12"/>
    </row>
    <row r="237" spans="1:9" ht="15.5">
      <c r="A237" s="17" t="s">
        <v>23</v>
      </c>
      <c r="B237" s="3"/>
      <c r="C237" s="3"/>
      <c r="D237" s="4"/>
      <c r="E237" s="16"/>
      <c r="F237" s="10">
        <f>F235+F236</f>
        <v>111.77973</v>
      </c>
      <c r="G237" s="16"/>
      <c r="H237" s="12"/>
      <c r="I237" s="12"/>
    </row>
    <row r="238" spans="1:9" ht="15.5">
      <c r="A238" s="17" t="s">
        <v>24</v>
      </c>
      <c r="B238" s="3"/>
      <c r="C238" s="3"/>
      <c r="D238" s="4"/>
      <c r="E238" s="10"/>
      <c r="F238" s="10">
        <f>F237*15%</f>
        <v>16.766959499999999</v>
      </c>
      <c r="G238" s="16"/>
      <c r="H238" s="12"/>
      <c r="I238" s="12"/>
    </row>
    <row r="239" spans="1:9" ht="15.5">
      <c r="A239" s="17" t="s">
        <v>23</v>
      </c>
      <c r="B239" s="3"/>
      <c r="C239" s="3"/>
      <c r="D239" s="4"/>
      <c r="E239" s="16"/>
      <c r="F239" s="18">
        <f>ROUND(F237+F238,2)</f>
        <v>128.55000000000001</v>
      </c>
      <c r="G239" s="16"/>
      <c r="H239" s="12"/>
      <c r="I239" s="12"/>
    </row>
    <row r="240" spans="1:9" ht="15.5">
      <c r="A240" s="15" t="str">
        <f>CONCATENATE("Say ₹ ",F224," + ",F239," x Cost Index")</f>
        <v>Say ₹ 69.46 + 128.55 x Cost Index</v>
      </c>
      <c r="B240" s="3"/>
      <c r="C240" s="3"/>
      <c r="D240" s="3"/>
      <c r="E240" s="3"/>
      <c r="F240" s="3"/>
      <c r="G240" s="4"/>
      <c r="H240" s="13">
        <f>((F218*1.01*1.15)/10)</f>
        <v>69.457700000000003</v>
      </c>
      <c r="I240" s="13">
        <f>((SUM(F227,F229,F231,F233)*1.01*1.15)/10)</f>
        <v>128.54668949999999</v>
      </c>
    </row>
    <row r="241" spans="1:9" ht="15.5">
      <c r="A241" s="1" t="s">
        <v>0</v>
      </c>
      <c r="B241" s="1" t="s">
        <v>1</v>
      </c>
      <c r="C241" s="2" t="s">
        <v>2</v>
      </c>
      <c r="D241" s="3"/>
      <c r="E241" s="4"/>
      <c r="F241" s="2" t="s">
        <v>3</v>
      </c>
      <c r="G241" s="4"/>
      <c r="H241" s="5"/>
      <c r="I241" s="5"/>
    </row>
    <row r="242" spans="1:9" ht="15.5">
      <c r="A242" s="7"/>
      <c r="B242" s="7"/>
      <c r="C242" s="8" t="s">
        <v>4</v>
      </c>
      <c r="D242" s="8" t="s">
        <v>5</v>
      </c>
      <c r="E242" s="8" t="s">
        <v>6</v>
      </c>
      <c r="F242" s="8" t="s">
        <v>7</v>
      </c>
      <c r="G242" s="8" t="s">
        <v>8</v>
      </c>
      <c r="H242" s="5"/>
      <c r="I242" s="5"/>
    </row>
    <row r="243" spans="1:9" ht="15.5">
      <c r="A243" s="2" t="s">
        <v>65</v>
      </c>
      <c r="B243" s="3"/>
      <c r="C243" s="3"/>
      <c r="D243" s="3"/>
      <c r="E243" s="3"/>
      <c r="F243" s="3"/>
      <c r="G243" s="4"/>
      <c r="H243" s="5"/>
      <c r="I243" s="5"/>
    </row>
    <row r="244" spans="1:9" ht="31">
      <c r="A244" s="9"/>
      <c r="B244" s="9" t="s">
        <v>10</v>
      </c>
      <c r="C244" s="9" t="s">
        <v>11</v>
      </c>
      <c r="D244" s="9" t="s">
        <v>12</v>
      </c>
      <c r="E244" s="10">
        <v>10</v>
      </c>
      <c r="F244" s="11"/>
      <c r="G244" s="4"/>
      <c r="H244" s="12"/>
      <c r="I244" s="12"/>
    </row>
    <row r="245" spans="1:9" ht="31">
      <c r="A245" s="9" t="s">
        <v>13</v>
      </c>
      <c r="B245" s="11" t="s">
        <v>62</v>
      </c>
      <c r="C245" s="3"/>
      <c r="D245" s="3"/>
      <c r="E245" s="3"/>
      <c r="F245" s="3"/>
      <c r="G245" s="4"/>
      <c r="H245" s="12"/>
      <c r="I245" s="12"/>
    </row>
    <row r="246" spans="1:9" ht="15.5">
      <c r="A246" s="11" t="s">
        <v>15</v>
      </c>
      <c r="B246" s="3"/>
      <c r="C246" s="3"/>
      <c r="D246" s="3"/>
      <c r="E246" s="3"/>
      <c r="F246" s="4"/>
      <c r="G246" s="9" t="s">
        <v>16</v>
      </c>
      <c r="H246" s="13"/>
      <c r="I246" s="13"/>
    </row>
    <row r="247" spans="1:9" ht="15.5">
      <c r="A247" s="14"/>
      <c r="B247" s="14" t="s">
        <v>66</v>
      </c>
      <c r="C247" s="11" t="s">
        <v>67</v>
      </c>
      <c r="D247" s="3"/>
      <c r="E247" s="4"/>
      <c r="F247" s="11"/>
      <c r="G247" s="4"/>
      <c r="H247" s="12"/>
      <c r="I247" s="12"/>
    </row>
    <row r="248" spans="1:9" ht="15.5">
      <c r="A248" s="7"/>
      <c r="B248" s="7"/>
      <c r="C248" s="9" t="s">
        <v>11</v>
      </c>
      <c r="D248" s="10">
        <v>11.5</v>
      </c>
      <c r="E248" s="10">
        <v>84</v>
      </c>
      <c r="F248" s="10">
        <f>E248*D248</f>
        <v>966</v>
      </c>
      <c r="G248" s="9" t="s">
        <v>19</v>
      </c>
      <c r="H248" s="13"/>
      <c r="I248" s="13"/>
    </row>
    <row r="249" spans="1:9" ht="15.5">
      <c r="A249" s="15" t="s">
        <v>20</v>
      </c>
      <c r="B249" s="3"/>
      <c r="C249" s="4"/>
      <c r="D249" s="10">
        <v>10</v>
      </c>
      <c r="E249" s="16" t="s">
        <v>11</v>
      </c>
      <c r="F249" s="10">
        <f>F248</f>
        <v>966</v>
      </c>
      <c r="G249" s="9"/>
      <c r="H249" s="13"/>
      <c r="I249" s="13"/>
    </row>
    <row r="250" spans="1:9" ht="15.5">
      <c r="A250" s="15" t="s">
        <v>21</v>
      </c>
      <c r="B250" s="3"/>
      <c r="C250" s="4"/>
      <c r="D250" s="10">
        <v>1</v>
      </c>
      <c r="E250" s="16" t="s">
        <v>11</v>
      </c>
      <c r="F250" s="10">
        <f>F249/10</f>
        <v>96.6</v>
      </c>
      <c r="G250" s="9"/>
      <c r="H250" s="13"/>
      <c r="I250" s="13"/>
    </row>
    <row r="251" spans="1:9" ht="15.5">
      <c r="A251" s="17" t="s">
        <v>22</v>
      </c>
      <c r="B251" s="3"/>
      <c r="C251" s="3"/>
      <c r="D251" s="4"/>
      <c r="E251" s="10"/>
      <c r="F251" s="10">
        <f>F250*1%</f>
        <v>0.96599999999999997</v>
      </c>
      <c r="G251" s="9"/>
      <c r="H251" s="13"/>
      <c r="I251" s="13"/>
    </row>
    <row r="252" spans="1:9" ht="15.5">
      <c r="A252" s="17" t="s">
        <v>23</v>
      </c>
      <c r="B252" s="3"/>
      <c r="C252" s="3"/>
      <c r="D252" s="4"/>
      <c r="E252" s="16"/>
      <c r="F252" s="10">
        <f>F250+F251</f>
        <v>97.565999999999988</v>
      </c>
      <c r="G252" s="9"/>
      <c r="H252" s="13"/>
      <c r="I252" s="13"/>
    </row>
    <row r="253" spans="1:9" ht="15.5">
      <c r="A253" s="17" t="s">
        <v>24</v>
      </c>
      <c r="B253" s="3"/>
      <c r="C253" s="3"/>
      <c r="D253" s="4"/>
      <c r="E253" s="10"/>
      <c r="F253" s="10">
        <f>F252*15%</f>
        <v>14.634899999999998</v>
      </c>
      <c r="G253" s="9"/>
      <c r="H253" s="13"/>
      <c r="I253" s="13"/>
    </row>
    <row r="254" spans="1:9" ht="15.5">
      <c r="A254" s="17" t="s">
        <v>23</v>
      </c>
      <c r="B254" s="3"/>
      <c r="C254" s="3"/>
      <c r="D254" s="4"/>
      <c r="E254" s="16"/>
      <c r="F254" s="18">
        <f>ROUND(F252+F253,2)</f>
        <v>112.2</v>
      </c>
      <c r="G254" s="9"/>
      <c r="H254" s="13"/>
      <c r="I254" s="13"/>
    </row>
    <row r="255" spans="1:9" ht="15.5">
      <c r="A255" s="11" t="s">
        <v>25</v>
      </c>
      <c r="B255" s="3"/>
      <c r="C255" s="3"/>
      <c r="D255" s="3"/>
      <c r="E255" s="3"/>
      <c r="F255" s="4"/>
      <c r="G255" s="9" t="s">
        <v>26</v>
      </c>
      <c r="H255" s="13"/>
      <c r="I255" s="13"/>
    </row>
    <row r="256" spans="1:9" ht="15.5">
      <c r="A256" s="14">
        <v>116</v>
      </c>
      <c r="B256" s="14"/>
      <c r="C256" s="11" t="s">
        <v>27</v>
      </c>
      <c r="D256" s="3"/>
      <c r="E256" s="4"/>
      <c r="F256" s="11"/>
      <c r="G256" s="4"/>
      <c r="H256" s="12"/>
      <c r="I256" s="12"/>
    </row>
    <row r="257" spans="1:9" ht="15.5">
      <c r="A257" s="7"/>
      <c r="B257" s="7"/>
      <c r="C257" s="9" t="s">
        <v>28</v>
      </c>
      <c r="D257" s="10">
        <v>0.16</v>
      </c>
      <c r="E257" s="10">
        <v>784</v>
      </c>
      <c r="F257" s="10">
        <f>E257*D257</f>
        <v>125.44</v>
      </c>
      <c r="G257" s="9" t="s">
        <v>29</v>
      </c>
      <c r="H257" s="13"/>
      <c r="I257" s="13"/>
    </row>
    <row r="258" spans="1:9" ht="15.5">
      <c r="A258" s="14">
        <v>114</v>
      </c>
      <c r="B258" s="14"/>
      <c r="C258" s="11" t="s">
        <v>41</v>
      </c>
      <c r="D258" s="3"/>
      <c r="E258" s="4"/>
      <c r="F258" s="11"/>
      <c r="G258" s="4"/>
      <c r="H258" s="12"/>
      <c r="I258" s="12"/>
    </row>
    <row r="259" spans="1:9" ht="15.5">
      <c r="A259" s="7"/>
      <c r="B259" s="7"/>
      <c r="C259" s="9" t="s">
        <v>28</v>
      </c>
      <c r="D259" s="10">
        <v>0.33</v>
      </c>
      <c r="E259" s="10">
        <v>645</v>
      </c>
      <c r="F259" s="10">
        <f>E259*D259</f>
        <v>212.85000000000002</v>
      </c>
      <c r="G259" s="9" t="s">
        <v>31</v>
      </c>
      <c r="H259" s="13"/>
      <c r="I259" s="13"/>
    </row>
    <row r="260" spans="1:9" ht="15.5">
      <c r="A260" s="14">
        <v>114</v>
      </c>
      <c r="B260" s="14"/>
      <c r="C260" s="11" t="s">
        <v>32</v>
      </c>
      <c r="D260" s="3"/>
      <c r="E260" s="4"/>
      <c r="F260" s="11"/>
      <c r="G260" s="4"/>
      <c r="H260" s="12"/>
      <c r="I260" s="12"/>
    </row>
    <row r="261" spans="1:9" ht="15.5">
      <c r="A261" s="7"/>
      <c r="B261" s="7"/>
      <c r="C261" s="9" t="s">
        <v>28</v>
      </c>
      <c r="D261" s="10">
        <v>0.66</v>
      </c>
      <c r="E261" s="10">
        <v>645</v>
      </c>
      <c r="F261" s="10">
        <f>D261*E261</f>
        <v>425.70000000000005</v>
      </c>
      <c r="G261" s="9" t="s">
        <v>33</v>
      </c>
      <c r="H261" s="13"/>
      <c r="I261" s="13"/>
    </row>
    <row r="262" spans="1:9" ht="15.5">
      <c r="A262" s="14">
        <v>115</v>
      </c>
      <c r="B262" s="14"/>
      <c r="C262" s="11" t="s">
        <v>34</v>
      </c>
      <c r="D262" s="3"/>
      <c r="E262" s="4"/>
      <c r="F262" s="11"/>
      <c r="G262" s="4"/>
      <c r="H262" s="12"/>
      <c r="I262" s="12"/>
    </row>
    <row r="263" spans="1:9" ht="15.5">
      <c r="A263" s="7"/>
      <c r="B263" s="7"/>
      <c r="C263" s="9" t="s">
        <v>28</v>
      </c>
      <c r="D263" s="10">
        <v>0.66</v>
      </c>
      <c r="E263" s="10">
        <v>645</v>
      </c>
      <c r="F263" s="10">
        <f>D263*E263</f>
        <v>425.70000000000005</v>
      </c>
      <c r="G263" s="9" t="s">
        <v>35</v>
      </c>
      <c r="H263" s="13"/>
      <c r="I263" s="13"/>
    </row>
    <row r="264" spans="1:9" ht="15.5">
      <c r="A264" s="15" t="s">
        <v>36</v>
      </c>
      <c r="B264" s="3"/>
      <c r="C264" s="4"/>
      <c r="D264" s="10">
        <v>10</v>
      </c>
      <c r="E264" s="16" t="s">
        <v>11</v>
      </c>
      <c r="F264" s="10">
        <f>F263+F261+F259+F257</f>
        <v>1189.69</v>
      </c>
      <c r="G264" s="16"/>
      <c r="H264" s="12"/>
      <c r="I264" s="12"/>
    </row>
    <row r="265" spans="1:9" ht="15.5">
      <c r="A265" s="15" t="s">
        <v>21</v>
      </c>
      <c r="B265" s="3"/>
      <c r="C265" s="4"/>
      <c r="D265" s="10">
        <v>1</v>
      </c>
      <c r="E265" s="16" t="s">
        <v>11</v>
      </c>
      <c r="F265" s="10">
        <f>F264/10</f>
        <v>118.96900000000001</v>
      </c>
      <c r="G265" s="16"/>
      <c r="H265" s="12"/>
      <c r="I265" s="12"/>
    </row>
    <row r="266" spans="1:9" ht="15.5">
      <c r="A266" s="17" t="s">
        <v>22</v>
      </c>
      <c r="B266" s="3"/>
      <c r="C266" s="3"/>
      <c r="D266" s="4"/>
      <c r="E266" s="10"/>
      <c r="F266" s="10">
        <f>F265*1%</f>
        <v>1.1896900000000001</v>
      </c>
      <c r="G266" s="16"/>
      <c r="H266" s="12"/>
      <c r="I266" s="12"/>
    </row>
    <row r="267" spans="1:9" ht="15.5">
      <c r="A267" s="17" t="s">
        <v>23</v>
      </c>
      <c r="B267" s="3"/>
      <c r="C267" s="3"/>
      <c r="D267" s="4"/>
      <c r="E267" s="16"/>
      <c r="F267" s="10">
        <f>F265+F266</f>
        <v>120.15869000000001</v>
      </c>
      <c r="G267" s="16"/>
      <c r="H267" s="12"/>
      <c r="I267" s="12"/>
    </row>
    <row r="268" spans="1:9" ht="15.5">
      <c r="A268" s="17" t="s">
        <v>24</v>
      </c>
      <c r="B268" s="3"/>
      <c r="C268" s="3"/>
      <c r="D268" s="4"/>
      <c r="E268" s="10"/>
      <c r="F268" s="10">
        <f>F267*15%</f>
        <v>18.0238035</v>
      </c>
      <c r="G268" s="16"/>
      <c r="H268" s="12"/>
      <c r="I268" s="12"/>
    </row>
    <row r="269" spans="1:9" ht="15.5">
      <c r="A269" s="17" t="s">
        <v>23</v>
      </c>
      <c r="B269" s="3"/>
      <c r="C269" s="3"/>
      <c r="D269" s="4"/>
      <c r="E269" s="16"/>
      <c r="F269" s="18">
        <f>ROUND(F267+F268,2)</f>
        <v>138.18</v>
      </c>
      <c r="G269" s="16"/>
      <c r="H269" s="12"/>
      <c r="I269" s="12"/>
    </row>
    <row r="270" spans="1:9" ht="15.5">
      <c r="A270" s="15" t="str">
        <f>CONCATENATE("Say ₹ ",F254," + ",F269," x Cost Index")</f>
        <v>Say ₹ 112.2 + 138.18 x Cost Index</v>
      </c>
      <c r="B270" s="3"/>
      <c r="C270" s="3"/>
      <c r="D270" s="3"/>
      <c r="E270" s="3"/>
      <c r="F270" s="3"/>
      <c r="G270" s="4"/>
      <c r="H270" s="13">
        <f>((F248*1.01*1.15)/10)</f>
        <v>112.20089999999998</v>
      </c>
      <c r="I270" s="13">
        <f>((SUM(F257,F259,F261,F263)*1.01*1.15)/10)</f>
        <v>138.18249349999999</v>
      </c>
    </row>
    <row r="271" spans="1:9" ht="15.5">
      <c r="A271" s="1" t="s">
        <v>0</v>
      </c>
      <c r="B271" s="1" t="s">
        <v>1</v>
      </c>
      <c r="C271" s="2" t="s">
        <v>2</v>
      </c>
      <c r="D271" s="3"/>
      <c r="E271" s="4"/>
      <c r="F271" s="2" t="s">
        <v>3</v>
      </c>
      <c r="G271" s="4"/>
      <c r="H271" s="5"/>
      <c r="I271" s="5"/>
    </row>
    <row r="272" spans="1:9" ht="15.5">
      <c r="A272" s="7"/>
      <c r="B272" s="7"/>
      <c r="C272" s="8" t="s">
        <v>4</v>
      </c>
      <c r="D272" s="8" t="s">
        <v>5</v>
      </c>
      <c r="E272" s="8" t="s">
        <v>6</v>
      </c>
      <c r="F272" s="8" t="s">
        <v>7</v>
      </c>
      <c r="G272" s="8" t="s">
        <v>8</v>
      </c>
      <c r="H272" s="5"/>
      <c r="I272" s="5"/>
    </row>
    <row r="273" spans="1:9" ht="15.5">
      <c r="A273" s="2" t="s">
        <v>68</v>
      </c>
      <c r="B273" s="3"/>
      <c r="C273" s="3"/>
      <c r="D273" s="3"/>
      <c r="E273" s="3"/>
      <c r="F273" s="3"/>
      <c r="G273" s="4"/>
      <c r="H273" s="5"/>
      <c r="I273" s="5"/>
    </row>
    <row r="274" spans="1:9" ht="31">
      <c r="A274" s="9"/>
      <c r="B274" s="9" t="s">
        <v>10</v>
      </c>
      <c r="C274" s="9" t="s">
        <v>11</v>
      </c>
      <c r="D274" s="9" t="s">
        <v>12</v>
      </c>
      <c r="E274" s="10">
        <v>10</v>
      </c>
      <c r="F274" s="11"/>
      <c r="G274" s="4"/>
      <c r="H274" s="12"/>
      <c r="I274" s="12"/>
    </row>
    <row r="275" spans="1:9" ht="31">
      <c r="A275" s="9" t="s">
        <v>13</v>
      </c>
      <c r="B275" s="11" t="s">
        <v>62</v>
      </c>
      <c r="C275" s="3"/>
      <c r="D275" s="3"/>
      <c r="E275" s="3"/>
      <c r="F275" s="3"/>
      <c r="G275" s="4"/>
      <c r="H275" s="12"/>
      <c r="I275" s="12"/>
    </row>
    <row r="276" spans="1:9" ht="15.5">
      <c r="A276" s="11" t="s">
        <v>15</v>
      </c>
      <c r="B276" s="3"/>
      <c r="C276" s="3"/>
      <c r="D276" s="3"/>
      <c r="E276" s="3"/>
      <c r="F276" s="4"/>
      <c r="G276" s="9" t="s">
        <v>16</v>
      </c>
      <c r="H276" s="13"/>
      <c r="I276" s="13"/>
    </row>
    <row r="277" spans="1:9" ht="15.5">
      <c r="A277" s="14"/>
      <c r="B277" s="14" t="s">
        <v>69</v>
      </c>
      <c r="C277" s="11" t="s">
        <v>70</v>
      </c>
      <c r="D277" s="3"/>
      <c r="E277" s="4"/>
      <c r="F277" s="11"/>
      <c r="G277" s="4"/>
      <c r="H277" s="12"/>
      <c r="I277" s="12"/>
    </row>
    <row r="278" spans="1:9" ht="15.5">
      <c r="A278" s="7"/>
      <c r="B278" s="7"/>
      <c r="C278" s="9" t="s">
        <v>11</v>
      </c>
      <c r="D278" s="10">
        <v>11.5</v>
      </c>
      <c r="E278" s="10">
        <v>53</v>
      </c>
      <c r="F278" s="10">
        <f>E278*D278</f>
        <v>609.5</v>
      </c>
      <c r="G278" s="9" t="s">
        <v>19</v>
      </c>
      <c r="H278" s="13"/>
      <c r="I278" s="13"/>
    </row>
    <row r="279" spans="1:9" ht="15.5">
      <c r="A279" s="15" t="s">
        <v>20</v>
      </c>
      <c r="B279" s="3"/>
      <c r="C279" s="4"/>
      <c r="D279" s="10">
        <v>10</v>
      </c>
      <c r="E279" s="16" t="s">
        <v>11</v>
      </c>
      <c r="F279" s="10">
        <f>F278</f>
        <v>609.5</v>
      </c>
      <c r="G279" s="9"/>
      <c r="H279" s="13"/>
      <c r="I279" s="13"/>
    </row>
    <row r="280" spans="1:9" ht="15.5">
      <c r="A280" s="15" t="s">
        <v>21</v>
      </c>
      <c r="B280" s="3"/>
      <c r="C280" s="4"/>
      <c r="D280" s="10">
        <v>1</v>
      </c>
      <c r="E280" s="16" t="s">
        <v>11</v>
      </c>
      <c r="F280" s="10">
        <f>F279/10</f>
        <v>60.95</v>
      </c>
      <c r="G280" s="9"/>
      <c r="H280" s="13"/>
      <c r="I280" s="13"/>
    </row>
    <row r="281" spans="1:9" ht="15.5">
      <c r="A281" s="17" t="s">
        <v>22</v>
      </c>
      <c r="B281" s="3"/>
      <c r="C281" s="3"/>
      <c r="D281" s="4"/>
      <c r="E281" s="10"/>
      <c r="F281" s="10">
        <f>F280*1%</f>
        <v>0.60950000000000004</v>
      </c>
      <c r="G281" s="9"/>
      <c r="H281" s="13"/>
      <c r="I281" s="13"/>
    </row>
    <row r="282" spans="1:9" ht="15.5">
      <c r="A282" s="17" t="s">
        <v>23</v>
      </c>
      <c r="B282" s="3"/>
      <c r="C282" s="3"/>
      <c r="D282" s="4"/>
      <c r="E282" s="16"/>
      <c r="F282" s="10">
        <f>F280+F281</f>
        <v>61.5595</v>
      </c>
      <c r="G282" s="9"/>
      <c r="H282" s="13"/>
      <c r="I282" s="13"/>
    </row>
    <row r="283" spans="1:9" ht="15.5">
      <c r="A283" s="17" t="s">
        <v>24</v>
      </c>
      <c r="B283" s="3"/>
      <c r="C283" s="3"/>
      <c r="D283" s="4"/>
      <c r="E283" s="10"/>
      <c r="F283" s="10">
        <f>F282*15%</f>
        <v>9.2339249999999993</v>
      </c>
      <c r="G283" s="9"/>
      <c r="H283" s="13"/>
      <c r="I283" s="13"/>
    </row>
    <row r="284" spans="1:9" ht="15.5">
      <c r="A284" s="17" t="s">
        <v>23</v>
      </c>
      <c r="B284" s="3"/>
      <c r="C284" s="3"/>
      <c r="D284" s="4"/>
      <c r="E284" s="16"/>
      <c r="F284" s="18">
        <f>ROUND(F282+F283,2)</f>
        <v>70.790000000000006</v>
      </c>
      <c r="G284" s="9"/>
      <c r="H284" s="13"/>
      <c r="I284" s="13"/>
    </row>
    <row r="285" spans="1:9" ht="15.5">
      <c r="A285" s="11" t="s">
        <v>25</v>
      </c>
      <c r="B285" s="3"/>
      <c r="C285" s="3"/>
      <c r="D285" s="3"/>
      <c r="E285" s="3"/>
      <c r="F285" s="4"/>
      <c r="G285" s="9" t="s">
        <v>26</v>
      </c>
      <c r="H285" s="13"/>
      <c r="I285" s="13"/>
    </row>
    <row r="286" spans="1:9" ht="15.5">
      <c r="A286" s="14">
        <v>116</v>
      </c>
      <c r="B286" s="14"/>
      <c r="C286" s="11" t="s">
        <v>27</v>
      </c>
      <c r="D286" s="3"/>
      <c r="E286" s="4"/>
      <c r="F286" s="11"/>
      <c r="G286" s="4"/>
      <c r="H286" s="12"/>
      <c r="I286" s="12"/>
    </row>
    <row r="287" spans="1:9" ht="15.5">
      <c r="A287" s="7"/>
      <c r="B287" s="7"/>
      <c r="C287" s="9" t="s">
        <v>28</v>
      </c>
      <c r="D287" s="10">
        <v>0.16</v>
      </c>
      <c r="E287" s="10">
        <v>784</v>
      </c>
      <c r="F287" s="10">
        <f>E287*D287</f>
        <v>125.44</v>
      </c>
      <c r="G287" s="9" t="s">
        <v>29</v>
      </c>
      <c r="H287" s="13"/>
      <c r="I287" s="13"/>
    </row>
    <row r="288" spans="1:9" ht="15.5">
      <c r="A288" s="14">
        <v>114</v>
      </c>
      <c r="B288" s="14"/>
      <c r="C288" s="11" t="s">
        <v>41</v>
      </c>
      <c r="D288" s="3"/>
      <c r="E288" s="4"/>
      <c r="F288" s="11"/>
      <c r="G288" s="4"/>
      <c r="H288" s="12"/>
      <c r="I288" s="12"/>
    </row>
    <row r="289" spans="1:9" ht="15.5">
      <c r="A289" s="7"/>
      <c r="B289" s="7"/>
      <c r="C289" s="9" t="s">
        <v>28</v>
      </c>
      <c r="D289" s="10">
        <v>0.33</v>
      </c>
      <c r="E289" s="10">
        <v>645</v>
      </c>
      <c r="F289" s="10">
        <f>E289*D289</f>
        <v>212.85000000000002</v>
      </c>
      <c r="G289" s="9" t="s">
        <v>31</v>
      </c>
      <c r="H289" s="13"/>
      <c r="I289" s="13"/>
    </row>
    <row r="290" spans="1:9" ht="15.5">
      <c r="A290" s="14">
        <v>114</v>
      </c>
      <c r="B290" s="14"/>
      <c r="C290" s="11" t="s">
        <v>32</v>
      </c>
      <c r="D290" s="3"/>
      <c r="E290" s="4"/>
      <c r="F290" s="11"/>
      <c r="G290" s="4"/>
      <c r="H290" s="12"/>
      <c r="I290" s="12"/>
    </row>
    <row r="291" spans="1:9" ht="15.5">
      <c r="A291" s="7"/>
      <c r="B291" s="7"/>
      <c r="C291" s="9" t="s">
        <v>28</v>
      </c>
      <c r="D291" s="10">
        <v>0.66</v>
      </c>
      <c r="E291" s="10">
        <v>645</v>
      </c>
      <c r="F291" s="10">
        <f>D291*E291</f>
        <v>425.70000000000005</v>
      </c>
      <c r="G291" s="9" t="s">
        <v>33</v>
      </c>
      <c r="H291" s="13"/>
      <c r="I291" s="13"/>
    </row>
    <row r="292" spans="1:9" ht="15.5">
      <c r="A292" s="14">
        <v>115</v>
      </c>
      <c r="B292" s="14"/>
      <c r="C292" s="11" t="s">
        <v>34</v>
      </c>
      <c r="D292" s="3"/>
      <c r="E292" s="4"/>
      <c r="F292" s="11"/>
      <c r="G292" s="4"/>
      <c r="H292" s="12"/>
      <c r="I292" s="12"/>
    </row>
    <row r="293" spans="1:9" ht="15.5">
      <c r="A293" s="7"/>
      <c r="B293" s="7"/>
      <c r="C293" s="9" t="s">
        <v>28</v>
      </c>
      <c r="D293" s="10">
        <v>0.66</v>
      </c>
      <c r="E293" s="10">
        <v>645</v>
      </c>
      <c r="F293" s="10">
        <f>D293*E293</f>
        <v>425.70000000000005</v>
      </c>
      <c r="G293" s="9" t="s">
        <v>35</v>
      </c>
      <c r="H293" s="13"/>
      <c r="I293" s="13"/>
    </row>
    <row r="294" spans="1:9" ht="15.5">
      <c r="A294" s="15" t="s">
        <v>36</v>
      </c>
      <c r="B294" s="3"/>
      <c r="C294" s="4"/>
      <c r="D294" s="10">
        <v>10</v>
      </c>
      <c r="E294" s="16" t="s">
        <v>11</v>
      </c>
      <c r="F294" s="10">
        <f>F293+F291+F289+F287</f>
        <v>1189.69</v>
      </c>
      <c r="G294" s="16"/>
      <c r="H294" s="12"/>
      <c r="I294" s="12"/>
    </row>
    <row r="295" spans="1:9" ht="15.5">
      <c r="A295" s="15" t="s">
        <v>21</v>
      </c>
      <c r="B295" s="3"/>
      <c r="C295" s="4"/>
      <c r="D295" s="10">
        <v>1</v>
      </c>
      <c r="E295" s="16" t="s">
        <v>11</v>
      </c>
      <c r="F295" s="10">
        <f>F294/10</f>
        <v>118.96900000000001</v>
      </c>
      <c r="G295" s="16"/>
      <c r="H295" s="12"/>
      <c r="I295" s="12"/>
    </row>
    <row r="296" spans="1:9" ht="15.5">
      <c r="A296" s="17" t="s">
        <v>22</v>
      </c>
      <c r="B296" s="3"/>
      <c r="C296" s="3"/>
      <c r="D296" s="4"/>
      <c r="E296" s="10"/>
      <c r="F296" s="10">
        <f>F295*1%</f>
        <v>1.1896900000000001</v>
      </c>
      <c r="G296" s="16"/>
      <c r="H296" s="12"/>
      <c r="I296" s="12"/>
    </row>
    <row r="297" spans="1:9" ht="15.5">
      <c r="A297" s="17" t="s">
        <v>23</v>
      </c>
      <c r="B297" s="3"/>
      <c r="C297" s="3"/>
      <c r="D297" s="4"/>
      <c r="E297" s="16"/>
      <c r="F297" s="10">
        <f>F295+F296</f>
        <v>120.15869000000001</v>
      </c>
      <c r="G297" s="16"/>
      <c r="H297" s="12"/>
      <c r="I297" s="12"/>
    </row>
    <row r="298" spans="1:9" ht="15.5">
      <c r="A298" s="17" t="s">
        <v>24</v>
      </c>
      <c r="B298" s="3"/>
      <c r="C298" s="3"/>
      <c r="D298" s="4"/>
      <c r="E298" s="10"/>
      <c r="F298" s="10">
        <f>F297*15%</f>
        <v>18.0238035</v>
      </c>
      <c r="G298" s="16"/>
      <c r="H298" s="12"/>
      <c r="I298" s="12"/>
    </row>
    <row r="299" spans="1:9" ht="15.5">
      <c r="A299" s="17" t="s">
        <v>23</v>
      </c>
      <c r="B299" s="3"/>
      <c r="C299" s="3"/>
      <c r="D299" s="4"/>
      <c r="E299" s="16"/>
      <c r="F299" s="18">
        <f>ROUND(F297+F298,2)</f>
        <v>138.18</v>
      </c>
      <c r="G299" s="16"/>
      <c r="H299" s="12"/>
      <c r="I299" s="12"/>
    </row>
    <row r="300" spans="1:9" ht="15.5">
      <c r="A300" s="15" t="str">
        <f>CONCATENATE("Say ₹ ",F284," + ",F299," x Cost Index")</f>
        <v>Say ₹ 70.79 + 138.18 x Cost Index</v>
      </c>
      <c r="B300" s="3"/>
      <c r="C300" s="3"/>
      <c r="D300" s="3"/>
      <c r="E300" s="3"/>
      <c r="F300" s="3"/>
      <c r="G300" s="4"/>
      <c r="H300" s="13">
        <f>((F278*1.01*1.15)/10)</f>
        <v>70.793424999999999</v>
      </c>
      <c r="I300" s="13">
        <f>((SUM(F287,F289,F291,F293)*1.01*1.15)/10)</f>
        <v>138.18249349999999</v>
      </c>
    </row>
    <row r="301" spans="1:9" ht="15.5">
      <c r="A301" s="1" t="s">
        <v>0</v>
      </c>
      <c r="B301" s="1" t="s">
        <v>1</v>
      </c>
      <c r="C301" s="2" t="s">
        <v>2</v>
      </c>
      <c r="D301" s="3"/>
      <c r="E301" s="4"/>
      <c r="F301" s="2" t="s">
        <v>3</v>
      </c>
      <c r="G301" s="4"/>
      <c r="H301" s="5"/>
      <c r="I301" s="5"/>
    </row>
    <row r="302" spans="1:9" ht="15.5">
      <c r="A302" s="7"/>
      <c r="B302" s="7"/>
      <c r="C302" s="8" t="s">
        <v>4</v>
      </c>
      <c r="D302" s="8" t="s">
        <v>5</v>
      </c>
      <c r="E302" s="8" t="s">
        <v>6</v>
      </c>
      <c r="F302" s="8" t="s">
        <v>7</v>
      </c>
      <c r="G302" s="8" t="s">
        <v>8</v>
      </c>
      <c r="H302" s="5"/>
      <c r="I302" s="5"/>
    </row>
    <row r="303" spans="1:9" ht="15.5">
      <c r="A303" s="2" t="s">
        <v>71</v>
      </c>
      <c r="B303" s="3"/>
      <c r="C303" s="3"/>
      <c r="D303" s="3"/>
      <c r="E303" s="3"/>
      <c r="F303" s="3"/>
      <c r="G303" s="4"/>
      <c r="H303" s="5"/>
      <c r="I303" s="5"/>
    </row>
    <row r="304" spans="1:9" ht="31">
      <c r="A304" s="9"/>
      <c r="B304" s="9" t="s">
        <v>10</v>
      </c>
      <c r="C304" s="9" t="s">
        <v>11</v>
      </c>
      <c r="D304" s="9" t="s">
        <v>12</v>
      </c>
      <c r="E304" s="10">
        <v>10</v>
      </c>
      <c r="F304" s="11"/>
      <c r="G304" s="4"/>
      <c r="H304" s="12"/>
      <c r="I304" s="12"/>
    </row>
    <row r="305" spans="1:9" ht="31">
      <c r="A305" s="9" t="s">
        <v>13</v>
      </c>
      <c r="B305" s="11" t="s">
        <v>43</v>
      </c>
      <c r="C305" s="3"/>
      <c r="D305" s="3"/>
      <c r="E305" s="3"/>
      <c r="F305" s="3"/>
      <c r="G305" s="4"/>
      <c r="H305" s="12"/>
      <c r="I305" s="12"/>
    </row>
    <row r="306" spans="1:9" ht="15.5">
      <c r="A306" s="11" t="s">
        <v>15</v>
      </c>
      <c r="B306" s="3"/>
      <c r="C306" s="3"/>
      <c r="D306" s="3"/>
      <c r="E306" s="3"/>
      <c r="F306" s="4"/>
      <c r="G306" s="9" t="s">
        <v>16</v>
      </c>
      <c r="H306" s="13"/>
      <c r="I306" s="13"/>
    </row>
    <row r="307" spans="1:9" ht="15.5">
      <c r="A307" s="14"/>
      <c r="B307" s="14" t="s">
        <v>72</v>
      </c>
      <c r="C307" s="11" t="s">
        <v>73</v>
      </c>
      <c r="D307" s="3"/>
      <c r="E307" s="4"/>
      <c r="F307" s="11"/>
      <c r="G307" s="4"/>
      <c r="H307" s="12"/>
      <c r="I307" s="12"/>
    </row>
    <row r="308" spans="1:9" ht="15.5">
      <c r="A308" s="7"/>
      <c r="B308" s="7"/>
      <c r="C308" s="9" t="s">
        <v>11</v>
      </c>
      <c r="D308" s="10">
        <v>11.5</v>
      </c>
      <c r="E308" s="10">
        <v>90</v>
      </c>
      <c r="F308" s="10">
        <f>E308*D308</f>
        <v>1035</v>
      </c>
      <c r="G308" s="9" t="s">
        <v>19</v>
      </c>
      <c r="H308" s="13"/>
      <c r="I308" s="13"/>
    </row>
    <row r="309" spans="1:9" ht="15.5">
      <c r="A309" s="15" t="s">
        <v>20</v>
      </c>
      <c r="B309" s="3"/>
      <c r="C309" s="4"/>
      <c r="D309" s="10">
        <v>10</v>
      </c>
      <c r="E309" s="16" t="s">
        <v>11</v>
      </c>
      <c r="F309" s="10">
        <f>F308</f>
        <v>1035</v>
      </c>
      <c r="G309" s="9"/>
      <c r="H309" s="13"/>
      <c r="I309" s="13"/>
    </row>
    <row r="310" spans="1:9" ht="15.5">
      <c r="A310" s="15" t="s">
        <v>21</v>
      </c>
      <c r="B310" s="3"/>
      <c r="C310" s="4"/>
      <c r="D310" s="10">
        <v>1</v>
      </c>
      <c r="E310" s="16" t="s">
        <v>11</v>
      </c>
      <c r="F310" s="10">
        <f>F309/10</f>
        <v>103.5</v>
      </c>
      <c r="G310" s="9"/>
      <c r="H310" s="13"/>
      <c r="I310" s="13"/>
    </row>
    <row r="311" spans="1:9" ht="15.5">
      <c r="A311" s="17" t="s">
        <v>22</v>
      </c>
      <c r="B311" s="3"/>
      <c r="C311" s="3"/>
      <c r="D311" s="4"/>
      <c r="E311" s="10"/>
      <c r="F311" s="10">
        <f>F310*1%</f>
        <v>1.0349999999999999</v>
      </c>
      <c r="G311" s="9"/>
      <c r="H311" s="13"/>
      <c r="I311" s="13"/>
    </row>
    <row r="312" spans="1:9" ht="15.5">
      <c r="A312" s="17" t="s">
        <v>23</v>
      </c>
      <c r="B312" s="3"/>
      <c r="C312" s="3"/>
      <c r="D312" s="4"/>
      <c r="E312" s="16"/>
      <c r="F312" s="10">
        <f>F310+F311</f>
        <v>104.535</v>
      </c>
      <c r="G312" s="9"/>
      <c r="H312" s="13"/>
      <c r="I312" s="13"/>
    </row>
    <row r="313" spans="1:9" ht="15.5">
      <c r="A313" s="17" t="s">
        <v>24</v>
      </c>
      <c r="B313" s="3"/>
      <c r="C313" s="3"/>
      <c r="D313" s="4"/>
      <c r="E313" s="10"/>
      <c r="F313" s="10">
        <f>F312*15%</f>
        <v>15.680249999999999</v>
      </c>
      <c r="G313" s="9"/>
      <c r="H313" s="13"/>
      <c r="I313" s="13"/>
    </row>
    <row r="314" spans="1:9" ht="15.5">
      <c r="A314" s="17" t="s">
        <v>23</v>
      </c>
      <c r="B314" s="3"/>
      <c r="C314" s="3"/>
      <c r="D314" s="4"/>
      <c r="E314" s="16"/>
      <c r="F314" s="18">
        <f>ROUND(F312+F313,2)</f>
        <v>120.22</v>
      </c>
      <c r="G314" s="9"/>
      <c r="H314" s="13"/>
      <c r="I314" s="13"/>
    </row>
    <row r="315" spans="1:9" ht="15.5">
      <c r="A315" s="11" t="s">
        <v>25</v>
      </c>
      <c r="B315" s="3"/>
      <c r="C315" s="3"/>
      <c r="D315" s="3"/>
      <c r="E315" s="3"/>
      <c r="F315" s="4"/>
      <c r="G315" s="9" t="s">
        <v>26</v>
      </c>
      <c r="H315" s="13"/>
      <c r="I315" s="13"/>
    </row>
    <row r="316" spans="1:9" ht="15.5">
      <c r="A316" s="14">
        <v>116</v>
      </c>
      <c r="B316" s="14"/>
      <c r="C316" s="11" t="s">
        <v>27</v>
      </c>
      <c r="D316" s="3"/>
      <c r="E316" s="4"/>
      <c r="F316" s="11"/>
      <c r="G316" s="4"/>
      <c r="H316" s="12"/>
      <c r="I316" s="12"/>
    </row>
    <row r="317" spans="1:9" ht="15.5">
      <c r="A317" s="7"/>
      <c r="B317" s="7"/>
      <c r="C317" s="9" t="s">
        <v>28</v>
      </c>
      <c r="D317" s="10">
        <v>0.16</v>
      </c>
      <c r="E317" s="10">
        <v>784</v>
      </c>
      <c r="F317" s="10">
        <f>E317*D317</f>
        <v>125.44</v>
      </c>
      <c r="G317" s="9" t="s">
        <v>29</v>
      </c>
      <c r="H317" s="13"/>
      <c r="I317" s="13"/>
    </row>
    <row r="318" spans="1:9" ht="15.5">
      <c r="A318" s="14">
        <v>114</v>
      </c>
      <c r="B318" s="14"/>
      <c r="C318" s="11" t="s">
        <v>41</v>
      </c>
      <c r="D318" s="3"/>
      <c r="E318" s="4"/>
      <c r="F318" s="11"/>
      <c r="G318" s="4"/>
      <c r="H318" s="12"/>
      <c r="I318" s="12"/>
    </row>
    <row r="319" spans="1:9" ht="15.5">
      <c r="A319" s="7"/>
      <c r="B319" s="7"/>
      <c r="C319" s="9" t="s">
        <v>28</v>
      </c>
      <c r="D319" s="10">
        <v>0.33</v>
      </c>
      <c r="E319" s="10">
        <v>645</v>
      </c>
      <c r="F319" s="10">
        <f>E319*D319</f>
        <v>212.85000000000002</v>
      </c>
      <c r="G319" s="9" t="s">
        <v>31</v>
      </c>
      <c r="H319" s="13"/>
      <c r="I319" s="13"/>
    </row>
    <row r="320" spans="1:9" ht="15.5">
      <c r="A320" s="14">
        <v>114</v>
      </c>
      <c r="B320" s="14"/>
      <c r="C320" s="11" t="s">
        <v>32</v>
      </c>
      <c r="D320" s="3"/>
      <c r="E320" s="4"/>
      <c r="F320" s="11"/>
      <c r="G320" s="4"/>
      <c r="H320" s="12"/>
      <c r="I320" s="12"/>
    </row>
    <row r="321" spans="1:9" ht="15.5">
      <c r="A321" s="7"/>
      <c r="B321" s="7"/>
      <c r="C321" s="9" t="s">
        <v>28</v>
      </c>
      <c r="D321" s="10">
        <v>0.66</v>
      </c>
      <c r="E321" s="10">
        <v>645</v>
      </c>
      <c r="F321" s="10">
        <f>D321*E321</f>
        <v>425.70000000000005</v>
      </c>
      <c r="G321" s="9" t="s">
        <v>33</v>
      </c>
      <c r="H321" s="13"/>
      <c r="I321" s="13"/>
    </row>
    <row r="322" spans="1:9" ht="15.5">
      <c r="A322" s="14">
        <v>115</v>
      </c>
      <c r="B322" s="14"/>
      <c r="C322" s="11" t="s">
        <v>34</v>
      </c>
      <c r="D322" s="3"/>
      <c r="E322" s="4"/>
      <c r="F322" s="11"/>
      <c r="G322" s="4"/>
      <c r="H322" s="12"/>
      <c r="I322" s="12"/>
    </row>
    <row r="323" spans="1:9" ht="15.5">
      <c r="A323" s="7"/>
      <c r="B323" s="7"/>
      <c r="C323" s="9" t="s">
        <v>28</v>
      </c>
      <c r="D323" s="10">
        <v>0.66</v>
      </c>
      <c r="E323" s="10">
        <v>645</v>
      </c>
      <c r="F323" s="10">
        <f>D323*E323</f>
        <v>425.70000000000005</v>
      </c>
      <c r="G323" s="9" t="s">
        <v>35</v>
      </c>
      <c r="H323" s="13"/>
      <c r="I323" s="13"/>
    </row>
    <row r="324" spans="1:9" ht="15.5">
      <c r="A324" s="15" t="s">
        <v>36</v>
      </c>
      <c r="B324" s="3"/>
      <c r="C324" s="4"/>
      <c r="D324" s="10">
        <v>10</v>
      </c>
      <c r="E324" s="16" t="s">
        <v>11</v>
      </c>
      <c r="F324" s="10">
        <f>F323+F321+F319+F317</f>
        <v>1189.69</v>
      </c>
      <c r="G324" s="16"/>
      <c r="H324" s="12"/>
      <c r="I324" s="12"/>
    </row>
    <row r="325" spans="1:9" ht="15.5">
      <c r="A325" s="15" t="s">
        <v>21</v>
      </c>
      <c r="B325" s="3"/>
      <c r="C325" s="4"/>
      <c r="D325" s="10">
        <v>1</v>
      </c>
      <c r="E325" s="16" t="s">
        <v>11</v>
      </c>
      <c r="F325" s="10">
        <f>F324/10</f>
        <v>118.96900000000001</v>
      </c>
      <c r="G325" s="16"/>
      <c r="H325" s="12"/>
      <c r="I325" s="12"/>
    </row>
    <row r="326" spans="1:9" ht="15.5">
      <c r="A326" s="17" t="s">
        <v>22</v>
      </c>
      <c r="B326" s="3"/>
      <c r="C326" s="3"/>
      <c r="D326" s="4"/>
      <c r="E326" s="10"/>
      <c r="F326" s="10">
        <f>F325*1%</f>
        <v>1.1896900000000001</v>
      </c>
      <c r="G326" s="16"/>
      <c r="H326" s="12"/>
      <c r="I326" s="12"/>
    </row>
    <row r="327" spans="1:9" ht="15.5">
      <c r="A327" s="17" t="s">
        <v>23</v>
      </c>
      <c r="B327" s="3"/>
      <c r="C327" s="3"/>
      <c r="D327" s="4"/>
      <c r="E327" s="16"/>
      <c r="F327" s="10">
        <f>F325+F326</f>
        <v>120.15869000000001</v>
      </c>
      <c r="G327" s="16"/>
      <c r="H327" s="12"/>
      <c r="I327" s="12"/>
    </row>
    <row r="328" spans="1:9" ht="15.5">
      <c r="A328" s="17" t="s">
        <v>24</v>
      </c>
      <c r="B328" s="3"/>
      <c r="C328" s="3"/>
      <c r="D328" s="4"/>
      <c r="E328" s="10"/>
      <c r="F328" s="10">
        <f>F327*15%</f>
        <v>18.0238035</v>
      </c>
      <c r="G328" s="16"/>
      <c r="H328" s="12"/>
      <c r="I328" s="12"/>
    </row>
    <row r="329" spans="1:9" ht="15.5">
      <c r="A329" s="17" t="s">
        <v>23</v>
      </c>
      <c r="B329" s="3"/>
      <c r="C329" s="3"/>
      <c r="D329" s="4"/>
      <c r="E329" s="16"/>
      <c r="F329" s="18">
        <f>ROUND(F327+F328,2)</f>
        <v>138.18</v>
      </c>
      <c r="G329" s="16"/>
      <c r="H329" s="12"/>
      <c r="I329" s="12"/>
    </row>
    <row r="330" spans="1:9" ht="15.5">
      <c r="A330" s="15" t="str">
        <f>CONCATENATE("Say ₹ ",F314," + ",F329," x Cost Index")</f>
        <v>Say ₹ 120.22 + 138.18 x Cost Index</v>
      </c>
      <c r="B330" s="3"/>
      <c r="C330" s="3"/>
      <c r="D330" s="3"/>
      <c r="E330" s="3"/>
      <c r="F330" s="3"/>
      <c r="G330" s="4"/>
      <c r="H330" s="13">
        <f>((F308*1.01*1.15)/10)</f>
        <v>120.21524999999997</v>
      </c>
      <c r="I330" s="13">
        <f>((SUM(F317,F319,F321,F323)*1.01*1.15)/10)</f>
        <v>138.18249349999999</v>
      </c>
    </row>
    <row r="331" spans="1:9" ht="15.5">
      <c r="A331" s="1" t="s">
        <v>0</v>
      </c>
      <c r="B331" s="1" t="s">
        <v>1</v>
      </c>
      <c r="C331" s="2" t="s">
        <v>2</v>
      </c>
      <c r="D331" s="3"/>
      <c r="E331" s="4"/>
      <c r="F331" s="2" t="s">
        <v>3</v>
      </c>
      <c r="G331" s="4"/>
      <c r="H331" s="5"/>
      <c r="I331" s="5"/>
    </row>
    <row r="332" spans="1:9" ht="15.5">
      <c r="A332" s="7"/>
      <c r="B332" s="7"/>
      <c r="C332" s="8" t="s">
        <v>4</v>
      </c>
      <c r="D332" s="8" t="s">
        <v>5</v>
      </c>
      <c r="E332" s="8" t="s">
        <v>6</v>
      </c>
      <c r="F332" s="8" t="s">
        <v>7</v>
      </c>
      <c r="G332" s="8" t="s">
        <v>8</v>
      </c>
      <c r="H332" s="5"/>
      <c r="I332" s="5"/>
    </row>
    <row r="333" spans="1:9" ht="15.5">
      <c r="A333" s="2" t="s">
        <v>74</v>
      </c>
      <c r="B333" s="3"/>
      <c r="C333" s="3"/>
      <c r="D333" s="3"/>
      <c r="E333" s="3"/>
      <c r="F333" s="3"/>
      <c r="G333" s="4"/>
      <c r="H333" s="5"/>
      <c r="I333" s="5"/>
    </row>
    <row r="334" spans="1:9" ht="31">
      <c r="A334" s="9"/>
      <c r="B334" s="9" t="s">
        <v>10</v>
      </c>
      <c r="C334" s="9" t="s">
        <v>11</v>
      </c>
      <c r="D334" s="9" t="s">
        <v>12</v>
      </c>
      <c r="E334" s="10">
        <v>10</v>
      </c>
      <c r="F334" s="11"/>
      <c r="G334" s="4"/>
      <c r="H334" s="12"/>
      <c r="I334" s="12"/>
    </row>
    <row r="335" spans="1:9" ht="31">
      <c r="A335" s="9" t="s">
        <v>13</v>
      </c>
      <c r="B335" s="11" t="s">
        <v>47</v>
      </c>
      <c r="C335" s="3"/>
      <c r="D335" s="3"/>
      <c r="E335" s="3"/>
      <c r="F335" s="3"/>
      <c r="G335" s="4"/>
      <c r="H335" s="12"/>
      <c r="I335" s="12"/>
    </row>
    <row r="336" spans="1:9" ht="15.5">
      <c r="A336" s="11" t="s">
        <v>15</v>
      </c>
      <c r="B336" s="3"/>
      <c r="C336" s="3"/>
      <c r="D336" s="3"/>
      <c r="E336" s="3"/>
      <c r="F336" s="4"/>
      <c r="G336" s="9" t="s">
        <v>16</v>
      </c>
      <c r="H336" s="13"/>
      <c r="I336" s="13"/>
    </row>
    <row r="337" spans="1:9" ht="15.5">
      <c r="A337" s="14"/>
      <c r="B337" s="14" t="s">
        <v>75</v>
      </c>
      <c r="C337" s="11" t="s">
        <v>76</v>
      </c>
      <c r="D337" s="3"/>
      <c r="E337" s="4"/>
      <c r="F337" s="11"/>
      <c r="G337" s="4"/>
      <c r="H337" s="12"/>
      <c r="I337" s="12"/>
    </row>
    <row r="338" spans="1:9" ht="15.5">
      <c r="A338" s="7"/>
      <c r="B338" s="7"/>
      <c r="C338" s="9" t="s">
        <v>11</v>
      </c>
      <c r="D338" s="10">
        <v>11.5</v>
      </c>
      <c r="E338" s="10">
        <v>60</v>
      </c>
      <c r="F338" s="10">
        <f>E338*D338</f>
        <v>690</v>
      </c>
      <c r="G338" s="9" t="s">
        <v>19</v>
      </c>
      <c r="H338" s="13"/>
      <c r="I338" s="13"/>
    </row>
    <row r="339" spans="1:9" ht="15.5">
      <c r="A339" s="15" t="s">
        <v>20</v>
      </c>
      <c r="B339" s="3"/>
      <c r="C339" s="4"/>
      <c r="D339" s="10">
        <v>10</v>
      </c>
      <c r="E339" s="16" t="s">
        <v>11</v>
      </c>
      <c r="F339" s="10">
        <f>F338</f>
        <v>690</v>
      </c>
      <c r="G339" s="9"/>
      <c r="H339" s="13"/>
      <c r="I339" s="13"/>
    </row>
    <row r="340" spans="1:9" ht="15.5">
      <c r="A340" s="15" t="s">
        <v>21</v>
      </c>
      <c r="B340" s="3"/>
      <c r="C340" s="4"/>
      <c r="D340" s="10">
        <v>1</v>
      </c>
      <c r="E340" s="16" t="s">
        <v>11</v>
      </c>
      <c r="F340" s="10">
        <f>F339/10</f>
        <v>69</v>
      </c>
      <c r="G340" s="9"/>
      <c r="H340" s="13"/>
      <c r="I340" s="13"/>
    </row>
    <row r="341" spans="1:9" ht="15.5">
      <c r="A341" s="17" t="s">
        <v>22</v>
      </c>
      <c r="B341" s="3"/>
      <c r="C341" s="3"/>
      <c r="D341" s="4"/>
      <c r="E341" s="10"/>
      <c r="F341" s="10">
        <f>F340*1%</f>
        <v>0.69000000000000006</v>
      </c>
      <c r="G341" s="9"/>
      <c r="H341" s="13"/>
      <c r="I341" s="13"/>
    </row>
    <row r="342" spans="1:9" ht="15.5">
      <c r="A342" s="17" t="s">
        <v>23</v>
      </c>
      <c r="B342" s="3"/>
      <c r="C342" s="3"/>
      <c r="D342" s="4"/>
      <c r="E342" s="16"/>
      <c r="F342" s="10">
        <f>F340+F341</f>
        <v>69.69</v>
      </c>
      <c r="G342" s="9"/>
      <c r="H342" s="13"/>
      <c r="I342" s="13"/>
    </row>
    <row r="343" spans="1:9" ht="15.5">
      <c r="A343" s="17" t="s">
        <v>24</v>
      </c>
      <c r="B343" s="3"/>
      <c r="C343" s="3"/>
      <c r="D343" s="4"/>
      <c r="E343" s="10"/>
      <c r="F343" s="10">
        <f>F342*15%</f>
        <v>10.4535</v>
      </c>
      <c r="G343" s="9"/>
      <c r="H343" s="13"/>
      <c r="I343" s="13"/>
    </row>
    <row r="344" spans="1:9" ht="15.5">
      <c r="A344" s="17" t="s">
        <v>23</v>
      </c>
      <c r="B344" s="3"/>
      <c r="C344" s="3"/>
      <c r="D344" s="4"/>
      <c r="E344" s="16"/>
      <c r="F344" s="18">
        <f>ROUND(F342+F343,2)</f>
        <v>80.14</v>
      </c>
      <c r="G344" s="9"/>
      <c r="H344" s="13"/>
      <c r="I344" s="13"/>
    </row>
    <row r="345" spans="1:9" ht="15.5">
      <c r="A345" s="11" t="s">
        <v>25</v>
      </c>
      <c r="B345" s="3"/>
      <c r="C345" s="3"/>
      <c r="D345" s="3"/>
      <c r="E345" s="3"/>
      <c r="F345" s="4"/>
      <c r="G345" s="9" t="s">
        <v>26</v>
      </c>
      <c r="H345" s="13"/>
      <c r="I345" s="13"/>
    </row>
    <row r="346" spans="1:9" ht="15.5">
      <c r="A346" s="14">
        <v>116</v>
      </c>
      <c r="B346" s="14"/>
      <c r="C346" s="11" t="s">
        <v>27</v>
      </c>
      <c r="D346" s="3"/>
      <c r="E346" s="4"/>
      <c r="F346" s="11"/>
      <c r="G346" s="4"/>
      <c r="H346" s="12"/>
      <c r="I346" s="12"/>
    </row>
    <row r="347" spans="1:9" ht="15.5">
      <c r="A347" s="7"/>
      <c r="B347" s="7"/>
      <c r="C347" s="9" t="s">
        <v>28</v>
      </c>
      <c r="D347" s="10">
        <v>0.16</v>
      </c>
      <c r="E347" s="10">
        <v>784</v>
      </c>
      <c r="F347" s="10">
        <f>E347*D347</f>
        <v>125.44</v>
      </c>
      <c r="G347" s="9" t="s">
        <v>29</v>
      </c>
      <c r="H347" s="13"/>
      <c r="I347" s="13"/>
    </row>
    <row r="348" spans="1:9" ht="15.5">
      <c r="A348" s="14">
        <v>114</v>
      </c>
      <c r="B348" s="14"/>
      <c r="C348" s="11" t="s">
        <v>41</v>
      </c>
      <c r="D348" s="3"/>
      <c r="E348" s="4"/>
      <c r="F348" s="11"/>
      <c r="G348" s="4"/>
      <c r="H348" s="12"/>
      <c r="I348" s="12"/>
    </row>
    <row r="349" spans="1:9" ht="15.5">
      <c r="A349" s="7"/>
      <c r="B349" s="7"/>
      <c r="C349" s="9" t="s">
        <v>28</v>
      </c>
      <c r="D349" s="10">
        <v>0.33</v>
      </c>
      <c r="E349" s="10">
        <v>645</v>
      </c>
      <c r="F349" s="10">
        <f>E349*D349</f>
        <v>212.85000000000002</v>
      </c>
      <c r="G349" s="9" t="s">
        <v>31</v>
      </c>
      <c r="H349" s="13"/>
      <c r="I349" s="13"/>
    </row>
    <row r="350" spans="1:9" ht="15.5">
      <c r="A350" s="14">
        <v>114</v>
      </c>
      <c r="B350" s="14"/>
      <c r="C350" s="11" t="s">
        <v>32</v>
      </c>
      <c r="D350" s="3"/>
      <c r="E350" s="4"/>
      <c r="F350" s="11"/>
      <c r="G350" s="4"/>
      <c r="H350" s="12"/>
      <c r="I350" s="12"/>
    </row>
    <row r="351" spans="1:9" ht="15.5">
      <c r="A351" s="7"/>
      <c r="B351" s="7"/>
      <c r="C351" s="9" t="s">
        <v>28</v>
      </c>
      <c r="D351" s="10">
        <v>0.66</v>
      </c>
      <c r="E351" s="10">
        <v>645</v>
      </c>
      <c r="F351" s="10">
        <f>D351*E351</f>
        <v>425.70000000000005</v>
      </c>
      <c r="G351" s="9" t="s">
        <v>33</v>
      </c>
      <c r="H351" s="13"/>
      <c r="I351" s="13"/>
    </row>
    <row r="352" spans="1:9" ht="15.5">
      <c r="A352" s="14">
        <v>115</v>
      </c>
      <c r="B352" s="14"/>
      <c r="C352" s="11" t="s">
        <v>34</v>
      </c>
      <c r="D352" s="3"/>
      <c r="E352" s="4"/>
      <c r="F352" s="11"/>
      <c r="G352" s="4"/>
      <c r="H352" s="12"/>
      <c r="I352" s="12"/>
    </row>
    <row r="353" spans="1:9" ht="15.5">
      <c r="A353" s="7"/>
      <c r="B353" s="7"/>
      <c r="C353" s="9" t="s">
        <v>28</v>
      </c>
      <c r="D353" s="10">
        <v>0.66</v>
      </c>
      <c r="E353" s="10">
        <v>645</v>
      </c>
      <c r="F353" s="10">
        <f>D353*E353</f>
        <v>425.70000000000005</v>
      </c>
      <c r="G353" s="9" t="s">
        <v>35</v>
      </c>
      <c r="H353" s="13"/>
      <c r="I353" s="13"/>
    </row>
    <row r="354" spans="1:9" ht="15.5">
      <c r="A354" s="15" t="s">
        <v>36</v>
      </c>
      <c r="B354" s="3"/>
      <c r="C354" s="4"/>
      <c r="D354" s="10">
        <v>10</v>
      </c>
      <c r="E354" s="16" t="s">
        <v>11</v>
      </c>
      <c r="F354" s="10">
        <f>F353+F351+F349+F347</f>
        <v>1189.69</v>
      </c>
      <c r="G354" s="16"/>
      <c r="H354" s="12"/>
      <c r="I354" s="12"/>
    </row>
    <row r="355" spans="1:9" ht="15.5">
      <c r="A355" s="15" t="s">
        <v>21</v>
      </c>
      <c r="B355" s="3"/>
      <c r="C355" s="4"/>
      <c r="D355" s="10">
        <v>1</v>
      </c>
      <c r="E355" s="16" t="s">
        <v>11</v>
      </c>
      <c r="F355" s="10">
        <f>F354/10</f>
        <v>118.96900000000001</v>
      </c>
      <c r="G355" s="16"/>
      <c r="H355" s="12"/>
      <c r="I355" s="12"/>
    </row>
    <row r="356" spans="1:9" ht="15.5">
      <c r="A356" s="17" t="s">
        <v>22</v>
      </c>
      <c r="B356" s="3"/>
      <c r="C356" s="3"/>
      <c r="D356" s="4"/>
      <c r="E356" s="10"/>
      <c r="F356" s="10">
        <f>F355*1%</f>
        <v>1.1896900000000001</v>
      </c>
      <c r="G356" s="16"/>
      <c r="H356" s="12"/>
      <c r="I356" s="12"/>
    </row>
    <row r="357" spans="1:9" ht="15.5">
      <c r="A357" s="17" t="s">
        <v>23</v>
      </c>
      <c r="B357" s="3"/>
      <c r="C357" s="3"/>
      <c r="D357" s="4"/>
      <c r="E357" s="16"/>
      <c r="F357" s="10">
        <f>F355+F356</f>
        <v>120.15869000000001</v>
      </c>
      <c r="G357" s="16"/>
      <c r="H357" s="12"/>
      <c r="I357" s="12"/>
    </row>
    <row r="358" spans="1:9" ht="15.5">
      <c r="A358" s="17" t="s">
        <v>24</v>
      </c>
      <c r="B358" s="3"/>
      <c r="C358" s="3"/>
      <c r="D358" s="4"/>
      <c r="E358" s="10"/>
      <c r="F358" s="10">
        <f>F357*15%</f>
        <v>18.0238035</v>
      </c>
      <c r="G358" s="16"/>
      <c r="H358" s="12"/>
      <c r="I358" s="12"/>
    </row>
    <row r="359" spans="1:9" ht="15.5">
      <c r="A359" s="17" t="s">
        <v>23</v>
      </c>
      <c r="B359" s="3"/>
      <c r="C359" s="3"/>
      <c r="D359" s="4"/>
      <c r="E359" s="16"/>
      <c r="F359" s="18">
        <f>ROUND(F357+F358,2)</f>
        <v>138.18</v>
      </c>
      <c r="G359" s="16"/>
      <c r="H359" s="12"/>
      <c r="I359" s="12"/>
    </row>
    <row r="360" spans="1:9" ht="15.5">
      <c r="A360" s="15" t="str">
        <f>CONCATENATE("Say ₹ ",F344," + ",F359," x Cost Index")</f>
        <v>Say ₹ 80.14 + 138.18 x Cost Index</v>
      </c>
      <c r="B360" s="3"/>
      <c r="C360" s="3"/>
      <c r="D360" s="3"/>
      <c r="E360" s="3"/>
      <c r="F360" s="3"/>
      <c r="G360" s="4"/>
      <c r="H360" s="13">
        <f>((F338*1.01*1.15)/10)</f>
        <v>80.143499999999989</v>
      </c>
      <c r="I360" s="13">
        <f>((SUM(F347,F349,F351,F353)*1.01*1.15)/10)</f>
        <v>138.18249349999999</v>
      </c>
    </row>
    <row r="361" spans="1:9" ht="15.5">
      <c r="A361" s="1" t="s">
        <v>0</v>
      </c>
      <c r="B361" s="1" t="s">
        <v>1</v>
      </c>
      <c r="C361" s="2" t="s">
        <v>2</v>
      </c>
      <c r="D361" s="3"/>
      <c r="E361" s="4"/>
      <c r="F361" s="2" t="s">
        <v>3</v>
      </c>
      <c r="G361" s="4"/>
      <c r="H361" s="5"/>
      <c r="I361" s="5"/>
    </row>
    <row r="362" spans="1:9" ht="15.5">
      <c r="A362" s="7"/>
      <c r="B362" s="7"/>
      <c r="C362" s="8" t="s">
        <v>4</v>
      </c>
      <c r="D362" s="8" t="s">
        <v>5</v>
      </c>
      <c r="E362" s="8" t="s">
        <v>6</v>
      </c>
      <c r="F362" s="8" t="s">
        <v>7</v>
      </c>
      <c r="G362" s="8" t="s">
        <v>8</v>
      </c>
      <c r="H362" s="5"/>
      <c r="I362" s="5"/>
    </row>
    <row r="363" spans="1:9" ht="15.5">
      <c r="A363" s="2" t="s">
        <v>77</v>
      </c>
      <c r="B363" s="3"/>
      <c r="C363" s="3"/>
      <c r="D363" s="3"/>
      <c r="E363" s="3"/>
      <c r="F363" s="3"/>
      <c r="G363" s="4"/>
      <c r="H363" s="5"/>
      <c r="I363" s="5"/>
    </row>
    <row r="364" spans="1:9" ht="31">
      <c r="A364" s="9"/>
      <c r="B364" s="9" t="s">
        <v>10</v>
      </c>
      <c r="C364" s="9" t="s">
        <v>11</v>
      </c>
      <c r="D364" s="9" t="s">
        <v>12</v>
      </c>
      <c r="E364" s="10">
        <v>10</v>
      </c>
      <c r="F364" s="11"/>
      <c r="G364" s="4"/>
      <c r="H364" s="12"/>
      <c r="I364" s="12"/>
    </row>
    <row r="365" spans="1:9" ht="31">
      <c r="A365" s="9" t="s">
        <v>13</v>
      </c>
      <c r="B365" s="11" t="s">
        <v>54</v>
      </c>
      <c r="C365" s="3"/>
      <c r="D365" s="3"/>
      <c r="E365" s="3"/>
      <c r="F365" s="3"/>
      <c r="G365" s="4"/>
      <c r="H365" s="12"/>
      <c r="I365" s="12"/>
    </row>
    <row r="366" spans="1:9" ht="15.5">
      <c r="A366" s="11" t="s">
        <v>15</v>
      </c>
      <c r="B366" s="3"/>
      <c r="C366" s="3"/>
      <c r="D366" s="3"/>
      <c r="E366" s="3"/>
      <c r="F366" s="4"/>
      <c r="G366" s="9" t="s">
        <v>16</v>
      </c>
      <c r="H366" s="13"/>
      <c r="I366" s="13"/>
    </row>
    <row r="367" spans="1:9" ht="15.5">
      <c r="A367" s="14"/>
      <c r="B367" s="14" t="s">
        <v>78</v>
      </c>
      <c r="C367" s="11" t="s">
        <v>79</v>
      </c>
      <c r="D367" s="3"/>
      <c r="E367" s="4"/>
      <c r="F367" s="11"/>
      <c r="G367" s="4"/>
      <c r="H367" s="12"/>
      <c r="I367" s="12"/>
    </row>
    <row r="368" spans="1:9" ht="15.5">
      <c r="A368" s="7"/>
      <c r="B368" s="7"/>
      <c r="C368" s="9" t="s">
        <v>11</v>
      </c>
      <c r="D368" s="10">
        <v>10.5</v>
      </c>
      <c r="E368" s="10">
        <v>118</v>
      </c>
      <c r="F368" s="10">
        <f>E368*D368</f>
        <v>1239</v>
      </c>
      <c r="G368" s="9" t="s">
        <v>19</v>
      </c>
      <c r="H368" s="13"/>
      <c r="I368" s="13"/>
    </row>
    <row r="369" spans="1:9" ht="15.5">
      <c r="A369" s="15" t="s">
        <v>20</v>
      </c>
      <c r="B369" s="3"/>
      <c r="C369" s="4"/>
      <c r="D369" s="10">
        <v>10</v>
      </c>
      <c r="E369" s="16" t="s">
        <v>11</v>
      </c>
      <c r="F369" s="10">
        <f>F368</f>
        <v>1239</v>
      </c>
      <c r="G369" s="9"/>
      <c r="H369" s="13"/>
      <c r="I369" s="13"/>
    </row>
    <row r="370" spans="1:9" ht="15.5">
      <c r="A370" s="15" t="s">
        <v>21</v>
      </c>
      <c r="B370" s="3"/>
      <c r="C370" s="4"/>
      <c r="D370" s="10">
        <v>1</v>
      </c>
      <c r="E370" s="16" t="s">
        <v>11</v>
      </c>
      <c r="F370" s="10">
        <f>F369/10</f>
        <v>123.9</v>
      </c>
      <c r="G370" s="9"/>
      <c r="H370" s="13"/>
      <c r="I370" s="13"/>
    </row>
    <row r="371" spans="1:9" ht="15.5">
      <c r="A371" s="17" t="s">
        <v>22</v>
      </c>
      <c r="B371" s="3"/>
      <c r="C371" s="3"/>
      <c r="D371" s="4"/>
      <c r="E371" s="10"/>
      <c r="F371" s="10">
        <f>F370*1%</f>
        <v>1.2390000000000001</v>
      </c>
      <c r="G371" s="9"/>
      <c r="H371" s="13"/>
      <c r="I371" s="13"/>
    </row>
    <row r="372" spans="1:9" ht="15.5">
      <c r="A372" s="17" t="s">
        <v>23</v>
      </c>
      <c r="B372" s="3"/>
      <c r="C372" s="3"/>
      <c r="D372" s="4"/>
      <c r="E372" s="16"/>
      <c r="F372" s="10">
        <f>F370+F371</f>
        <v>125.13900000000001</v>
      </c>
      <c r="G372" s="9"/>
      <c r="H372" s="13"/>
      <c r="I372" s="13"/>
    </row>
    <row r="373" spans="1:9" ht="15.5">
      <c r="A373" s="17" t="s">
        <v>24</v>
      </c>
      <c r="B373" s="3"/>
      <c r="C373" s="3"/>
      <c r="D373" s="4"/>
      <c r="E373" s="10"/>
      <c r="F373" s="10">
        <f>F372*15%</f>
        <v>18.770849999999999</v>
      </c>
      <c r="G373" s="9"/>
      <c r="H373" s="13"/>
      <c r="I373" s="13"/>
    </row>
    <row r="374" spans="1:9" ht="15.5">
      <c r="A374" s="17" t="s">
        <v>23</v>
      </c>
      <c r="B374" s="3"/>
      <c r="C374" s="3"/>
      <c r="D374" s="4"/>
      <c r="E374" s="16"/>
      <c r="F374" s="18">
        <f>ROUND(F372+F373,2)</f>
        <v>143.91</v>
      </c>
      <c r="G374" s="9"/>
      <c r="H374" s="13"/>
      <c r="I374" s="13"/>
    </row>
    <row r="375" spans="1:9" ht="15.5">
      <c r="A375" s="11" t="s">
        <v>25</v>
      </c>
      <c r="B375" s="3"/>
      <c r="C375" s="3"/>
      <c r="D375" s="3"/>
      <c r="E375" s="3"/>
      <c r="F375" s="4"/>
      <c r="G375" s="9" t="s">
        <v>26</v>
      </c>
      <c r="H375" s="13"/>
      <c r="I375" s="13"/>
    </row>
    <row r="376" spans="1:9" ht="15.5">
      <c r="A376" s="14">
        <v>116</v>
      </c>
      <c r="B376" s="14"/>
      <c r="C376" s="11" t="s">
        <v>27</v>
      </c>
      <c r="D376" s="3"/>
      <c r="E376" s="4"/>
      <c r="F376" s="11"/>
      <c r="G376" s="4"/>
      <c r="H376" s="12"/>
      <c r="I376" s="12"/>
    </row>
    <row r="377" spans="1:9" ht="15.5">
      <c r="A377" s="7"/>
      <c r="B377" s="7"/>
      <c r="C377" s="9" t="s">
        <v>28</v>
      </c>
      <c r="D377" s="10">
        <v>0.25</v>
      </c>
      <c r="E377" s="10">
        <v>784</v>
      </c>
      <c r="F377" s="10">
        <f>E377*D377</f>
        <v>196</v>
      </c>
      <c r="G377" s="9" t="s">
        <v>29</v>
      </c>
      <c r="H377" s="13"/>
      <c r="I377" s="13"/>
    </row>
    <row r="378" spans="1:9" ht="15.5">
      <c r="A378" s="14">
        <v>114</v>
      </c>
      <c r="B378" s="14"/>
      <c r="C378" s="11" t="s">
        <v>41</v>
      </c>
      <c r="D378" s="3"/>
      <c r="E378" s="4"/>
      <c r="F378" s="11"/>
      <c r="G378" s="4"/>
      <c r="H378" s="12"/>
      <c r="I378" s="12"/>
    </row>
    <row r="379" spans="1:9" ht="15.5">
      <c r="A379" s="7"/>
      <c r="B379" s="7"/>
      <c r="C379" s="9" t="s">
        <v>28</v>
      </c>
      <c r="D379" s="10">
        <v>0.66</v>
      </c>
      <c r="E379" s="10">
        <v>645</v>
      </c>
      <c r="F379" s="10">
        <f>E379*D379</f>
        <v>425.70000000000005</v>
      </c>
      <c r="G379" s="9" t="s">
        <v>31</v>
      </c>
      <c r="H379" s="13"/>
      <c r="I379" s="13"/>
    </row>
    <row r="380" spans="1:9" ht="15.5">
      <c r="A380" s="14">
        <v>114</v>
      </c>
      <c r="B380" s="14"/>
      <c r="C380" s="11" t="s">
        <v>32</v>
      </c>
      <c r="D380" s="3"/>
      <c r="E380" s="4"/>
      <c r="F380" s="11"/>
      <c r="G380" s="4"/>
      <c r="H380" s="12"/>
      <c r="I380" s="12"/>
    </row>
    <row r="381" spans="1:9" ht="15.5">
      <c r="A381" s="7"/>
      <c r="B381" s="7"/>
      <c r="C381" s="9" t="s">
        <v>28</v>
      </c>
      <c r="D381" s="10">
        <v>0.66</v>
      </c>
      <c r="E381" s="10">
        <v>645</v>
      </c>
      <c r="F381" s="10">
        <f>D381*E381</f>
        <v>425.70000000000005</v>
      </c>
      <c r="G381" s="9" t="s">
        <v>33</v>
      </c>
      <c r="H381" s="13"/>
      <c r="I381" s="13"/>
    </row>
    <row r="382" spans="1:9" ht="15.5">
      <c r="A382" s="14">
        <v>115</v>
      </c>
      <c r="B382" s="14"/>
      <c r="C382" s="11" t="s">
        <v>34</v>
      </c>
      <c r="D382" s="3"/>
      <c r="E382" s="4"/>
      <c r="F382" s="11"/>
      <c r="G382" s="4"/>
      <c r="H382" s="12"/>
      <c r="I382" s="12"/>
    </row>
    <row r="383" spans="1:9" ht="15.5">
      <c r="A383" s="7"/>
      <c r="B383" s="7"/>
      <c r="C383" s="9" t="s">
        <v>28</v>
      </c>
      <c r="D383" s="10">
        <v>0.66</v>
      </c>
      <c r="E383" s="10">
        <v>645</v>
      </c>
      <c r="F383" s="10">
        <f>D383*E383</f>
        <v>425.70000000000005</v>
      </c>
      <c r="G383" s="9" t="s">
        <v>35</v>
      </c>
      <c r="H383" s="13"/>
      <c r="I383" s="13"/>
    </row>
    <row r="384" spans="1:9" ht="15.5">
      <c r="A384" s="15" t="s">
        <v>36</v>
      </c>
      <c r="B384" s="3"/>
      <c r="C384" s="4"/>
      <c r="D384" s="10">
        <v>10</v>
      </c>
      <c r="E384" s="16" t="s">
        <v>11</v>
      </c>
      <c r="F384" s="10">
        <f>F383+F381+F379+F377</f>
        <v>1473.1000000000001</v>
      </c>
      <c r="G384" s="16"/>
      <c r="H384" s="12"/>
      <c r="I384" s="12"/>
    </row>
    <row r="385" spans="1:9" ht="15.5">
      <c r="A385" s="15" t="s">
        <v>21</v>
      </c>
      <c r="B385" s="3"/>
      <c r="C385" s="4"/>
      <c r="D385" s="10">
        <v>1</v>
      </c>
      <c r="E385" s="16" t="s">
        <v>11</v>
      </c>
      <c r="F385" s="10">
        <f>F384/10</f>
        <v>147.31</v>
      </c>
      <c r="G385" s="16"/>
      <c r="H385" s="12"/>
      <c r="I385" s="12"/>
    </row>
    <row r="386" spans="1:9" ht="15.5">
      <c r="A386" s="17" t="s">
        <v>22</v>
      </c>
      <c r="B386" s="3"/>
      <c r="C386" s="3"/>
      <c r="D386" s="4"/>
      <c r="E386" s="10"/>
      <c r="F386" s="10">
        <f>F385*1%</f>
        <v>1.4731000000000001</v>
      </c>
      <c r="G386" s="16"/>
      <c r="H386" s="12"/>
      <c r="I386" s="12"/>
    </row>
    <row r="387" spans="1:9" ht="15.5">
      <c r="A387" s="17" t="s">
        <v>23</v>
      </c>
      <c r="B387" s="3"/>
      <c r="C387" s="3"/>
      <c r="D387" s="4"/>
      <c r="E387" s="16"/>
      <c r="F387" s="10">
        <f>F385+F386</f>
        <v>148.78309999999999</v>
      </c>
      <c r="G387" s="16"/>
      <c r="H387" s="12"/>
      <c r="I387" s="12"/>
    </row>
    <row r="388" spans="1:9" ht="15.5">
      <c r="A388" s="17" t="s">
        <v>24</v>
      </c>
      <c r="B388" s="3"/>
      <c r="C388" s="3"/>
      <c r="D388" s="4"/>
      <c r="E388" s="10"/>
      <c r="F388" s="10">
        <f>F387*15%</f>
        <v>22.317464999999999</v>
      </c>
      <c r="G388" s="16"/>
      <c r="H388" s="12"/>
      <c r="I388" s="12"/>
    </row>
    <row r="389" spans="1:9" ht="15.5">
      <c r="A389" s="17" t="s">
        <v>23</v>
      </c>
      <c r="B389" s="3"/>
      <c r="C389" s="3"/>
      <c r="D389" s="4"/>
      <c r="E389" s="16"/>
      <c r="F389" s="18">
        <f>ROUND(F387+F388,2)</f>
        <v>171.1</v>
      </c>
      <c r="G389" s="16"/>
      <c r="H389" s="12"/>
      <c r="I389" s="12"/>
    </row>
    <row r="390" spans="1:9" ht="15.5">
      <c r="A390" s="15" t="str">
        <f>CONCATENATE("Say ₹ ",F374," + ",F389," x Cost Index")</f>
        <v>Say ₹ 143.91 + 171.1 x Cost Index</v>
      </c>
      <c r="B390" s="3"/>
      <c r="C390" s="3"/>
      <c r="D390" s="3"/>
      <c r="E390" s="3"/>
      <c r="F390" s="3"/>
      <c r="G390" s="4"/>
      <c r="H390" s="13">
        <f>((F368*1.01*1.15)/10)</f>
        <v>143.90985000000001</v>
      </c>
      <c r="I390" s="13">
        <f>((SUM(F377,F379,F381,F383)*1.01*1.15)/10)</f>
        <v>171.10056500000002</v>
      </c>
    </row>
    <row r="391" spans="1:9" ht="15.5">
      <c r="A391" s="1" t="s">
        <v>0</v>
      </c>
      <c r="B391" s="1" t="s">
        <v>1</v>
      </c>
      <c r="C391" s="2" t="s">
        <v>2</v>
      </c>
      <c r="D391" s="3"/>
      <c r="E391" s="4"/>
      <c r="F391" s="2" t="s">
        <v>3</v>
      </c>
      <c r="G391" s="4"/>
      <c r="H391" s="5"/>
      <c r="I391" s="5"/>
    </row>
    <row r="392" spans="1:9" ht="15.5">
      <c r="A392" s="7"/>
      <c r="B392" s="7"/>
      <c r="C392" s="8" t="s">
        <v>4</v>
      </c>
      <c r="D392" s="8" t="s">
        <v>5</v>
      </c>
      <c r="E392" s="8" t="s">
        <v>6</v>
      </c>
      <c r="F392" s="8" t="s">
        <v>7</v>
      </c>
      <c r="G392" s="8" t="s">
        <v>8</v>
      </c>
      <c r="H392" s="5"/>
      <c r="I392" s="5"/>
    </row>
    <row r="393" spans="1:9" ht="15.5">
      <c r="A393" s="2" t="s">
        <v>80</v>
      </c>
      <c r="B393" s="3"/>
      <c r="C393" s="3"/>
      <c r="D393" s="3"/>
      <c r="E393" s="3"/>
      <c r="F393" s="3"/>
      <c r="G393" s="4"/>
      <c r="H393" s="5"/>
      <c r="I393" s="5"/>
    </row>
    <row r="394" spans="1:9" ht="31">
      <c r="A394" s="9"/>
      <c r="B394" s="9" t="s">
        <v>10</v>
      </c>
      <c r="C394" s="9" t="s">
        <v>11</v>
      </c>
      <c r="D394" s="9" t="s">
        <v>12</v>
      </c>
      <c r="E394" s="10">
        <v>10</v>
      </c>
      <c r="F394" s="11"/>
      <c r="G394" s="4"/>
      <c r="H394" s="12"/>
      <c r="I394" s="12"/>
    </row>
    <row r="395" spans="1:9" ht="31">
      <c r="A395" s="9" t="s">
        <v>13</v>
      </c>
      <c r="B395" s="11" t="s">
        <v>43</v>
      </c>
      <c r="C395" s="3"/>
      <c r="D395" s="3"/>
      <c r="E395" s="3"/>
      <c r="F395" s="3"/>
      <c r="G395" s="4"/>
      <c r="H395" s="12"/>
      <c r="I395" s="12"/>
    </row>
    <row r="396" spans="1:9" ht="15.5">
      <c r="A396" s="11" t="s">
        <v>15</v>
      </c>
      <c r="B396" s="3"/>
      <c r="C396" s="3"/>
      <c r="D396" s="3"/>
      <c r="E396" s="3"/>
      <c r="F396" s="4"/>
      <c r="G396" s="9" t="s">
        <v>16</v>
      </c>
      <c r="H396" s="13"/>
      <c r="I396" s="13"/>
    </row>
    <row r="397" spans="1:9" ht="15.5">
      <c r="A397" s="14"/>
      <c r="B397" s="14" t="s">
        <v>81</v>
      </c>
      <c r="C397" s="11" t="s">
        <v>82</v>
      </c>
      <c r="D397" s="3"/>
      <c r="E397" s="4"/>
      <c r="F397" s="11"/>
      <c r="G397" s="4"/>
      <c r="H397" s="12"/>
      <c r="I397" s="12"/>
    </row>
    <row r="398" spans="1:9" ht="15.5">
      <c r="A398" s="7"/>
      <c r="B398" s="7"/>
      <c r="C398" s="9" t="s">
        <v>11</v>
      </c>
      <c r="D398" s="10">
        <v>10.5</v>
      </c>
      <c r="E398" s="10">
        <v>83</v>
      </c>
      <c r="F398" s="10">
        <f>E398*D398</f>
        <v>871.5</v>
      </c>
      <c r="G398" s="9" t="s">
        <v>19</v>
      </c>
      <c r="H398" s="13"/>
      <c r="I398" s="13"/>
    </row>
    <row r="399" spans="1:9" ht="15.5">
      <c r="A399" s="15" t="s">
        <v>20</v>
      </c>
      <c r="B399" s="3"/>
      <c r="C399" s="4"/>
      <c r="D399" s="10">
        <v>10</v>
      </c>
      <c r="E399" s="16" t="s">
        <v>11</v>
      </c>
      <c r="F399" s="10">
        <f>F398</f>
        <v>871.5</v>
      </c>
      <c r="G399" s="9"/>
      <c r="H399" s="13"/>
      <c r="I399" s="13"/>
    </row>
    <row r="400" spans="1:9" ht="15.5">
      <c r="A400" s="15" t="s">
        <v>21</v>
      </c>
      <c r="B400" s="3"/>
      <c r="C400" s="4"/>
      <c r="D400" s="10">
        <v>1</v>
      </c>
      <c r="E400" s="16" t="s">
        <v>11</v>
      </c>
      <c r="F400" s="10">
        <f>F399/10</f>
        <v>87.15</v>
      </c>
      <c r="G400" s="9"/>
      <c r="H400" s="13"/>
      <c r="I400" s="13"/>
    </row>
    <row r="401" spans="1:9" ht="15.5">
      <c r="A401" s="17" t="s">
        <v>22</v>
      </c>
      <c r="B401" s="3"/>
      <c r="C401" s="3"/>
      <c r="D401" s="4"/>
      <c r="E401" s="10"/>
      <c r="F401" s="10">
        <f>F400*1%</f>
        <v>0.87150000000000005</v>
      </c>
      <c r="G401" s="9"/>
      <c r="H401" s="13"/>
      <c r="I401" s="13"/>
    </row>
    <row r="402" spans="1:9" ht="15.5">
      <c r="A402" s="17" t="s">
        <v>23</v>
      </c>
      <c r="B402" s="3"/>
      <c r="C402" s="3"/>
      <c r="D402" s="4"/>
      <c r="E402" s="16"/>
      <c r="F402" s="10">
        <f>F400+F401</f>
        <v>88.021500000000003</v>
      </c>
      <c r="G402" s="9"/>
      <c r="H402" s="13"/>
      <c r="I402" s="13"/>
    </row>
    <row r="403" spans="1:9" ht="15.5">
      <c r="A403" s="17" t="s">
        <v>24</v>
      </c>
      <c r="B403" s="3"/>
      <c r="C403" s="3"/>
      <c r="D403" s="4"/>
      <c r="E403" s="10"/>
      <c r="F403" s="10">
        <f>F402*15%</f>
        <v>13.203225</v>
      </c>
      <c r="G403" s="9"/>
      <c r="H403" s="13"/>
      <c r="I403" s="13"/>
    </row>
    <row r="404" spans="1:9" ht="15.5">
      <c r="A404" s="17" t="s">
        <v>23</v>
      </c>
      <c r="B404" s="3"/>
      <c r="C404" s="3"/>
      <c r="D404" s="4"/>
      <c r="E404" s="16"/>
      <c r="F404" s="18">
        <f>ROUND(F402+F403,2)</f>
        <v>101.22</v>
      </c>
      <c r="G404" s="9"/>
      <c r="H404" s="13"/>
      <c r="I404" s="13"/>
    </row>
    <row r="405" spans="1:9" ht="15.5">
      <c r="A405" s="11" t="s">
        <v>25</v>
      </c>
      <c r="B405" s="3"/>
      <c r="C405" s="3"/>
      <c r="D405" s="3"/>
      <c r="E405" s="3"/>
      <c r="F405" s="4"/>
      <c r="G405" s="9" t="s">
        <v>26</v>
      </c>
      <c r="H405" s="13"/>
      <c r="I405" s="13"/>
    </row>
    <row r="406" spans="1:9" ht="15.5">
      <c r="A406" s="14">
        <v>116</v>
      </c>
      <c r="B406" s="14"/>
      <c r="C406" s="11" t="s">
        <v>27</v>
      </c>
      <c r="D406" s="3"/>
      <c r="E406" s="4"/>
      <c r="F406" s="11"/>
      <c r="G406" s="4"/>
      <c r="H406" s="12"/>
      <c r="I406" s="12"/>
    </row>
    <row r="407" spans="1:9" ht="15.5">
      <c r="A407" s="7"/>
      <c r="B407" s="7"/>
      <c r="C407" s="9" t="s">
        <v>28</v>
      </c>
      <c r="D407" s="10">
        <v>0.25</v>
      </c>
      <c r="E407" s="10">
        <v>784</v>
      </c>
      <c r="F407" s="10">
        <f>E407*D407</f>
        <v>196</v>
      </c>
      <c r="G407" s="9" t="s">
        <v>29</v>
      </c>
      <c r="H407" s="13"/>
      <c r="I407" s="13"/>
    </row>
    <row r="408" spans="1:9" ht="15.5">
      <c r="A408" s="14">
        <v>114</v>
      </c>
      <c r="B408" s="14"/>
      <c r="C408" s="11" t="s">
        <v>32</v>
      </c>
      <c r="D408" s="3"/>
      <c r="E408" s="4"/>
      <c r="F408" s="11"/>
      <c r="G408" s="4"/>
      <c r="H408" s="12"/>
      <c r="I408" s="12"/>
    </row>
    <row r="409" spans="1:9" ht="15.5">
      <c r="A409" s="7"/>
      <c r="B409" s="7"/>
      <c r="C409" s="9" t="s">
        <v>28</v>
      </c>
      <c r="D409" s="10">
        <v>0.66</v>
      </c>
      <c r="E409" s="10">
        <v>645</v>
      </c>
      <c r="F409" s="10">
        <f>E409*D409</f>
        <v>425.70000000000005</v>
      </c>
      <c r="G409" s="9" t="s">
        <v>31</v>
      </c>
      <c r="H409" s="13"/>
      <c r="I409" s="13"/>
    </row>
    <row r="410" spans="1:9" ht="15.5">
      <c r="A410" s="14">
        <v>114</v>
      </c>
      <c r="B410" s="14"/>
      <c r="C410" s="11" t="s">
        <v>32</v>
      </c>
      <c r="D410" s="3"/>
      <c r="E410" s="4"/>
      <c r="F410" s="11"/>
      <c r="G410" s="4"/>
      <c r="H410" s="12"/>
      <c r="I410" s="12"/>
    </row>
    <row r="411" spans="1:9" ht="15.5">
      <c r="A411" s="7"/>
      <c r="B411" s="7"/>
      <c r="C411" s="9" t="s">
        <v>28</v>
      </c>
      <c r="D411" s="10">
        <v>0.66</v>
      </c>
      <c r="E411" s="10">
        <v>645</v>
      </c>
      <c r="F411" s="10">
        <f>D411*E411</f>
        <v>425.70000000000005</v>
      </c>
      <c r="G411" s="9" t="s">
        <v>33</v>
      </c>
      <c r="H411" s="13"/>
      <c r="I411" s="13"/>
    </row>
    <row r="412" spans="1:9" ht="15.5">
      <c r="A412" s="14">
        <v>115</v>
      </c>
      <c r="B412" s="14"/>
      <c r="C412" s="11" t="s">
        <v>34</v>
      </c>
      <c r="D412" s="3"/>
      <c r="E412" s="4"/>
      <c r="F412" s="11"/>
      <c r="G412" s="4"/>
      <c r="H412" s="12"/>
      <c r="I412" s="12"/>
    </row>
    <row r="413" spans="1:9" ht="15.5">
      <c r="A413" s="7"/>
      <c r="B413" s="7"/>
      <c r="C413" s="9" t="s">
        <v>28</v>
      </c>
      <c r="D413" s="10">
        <v>0.66</v>
      </c>
      <c r="E413" s="10">
        <v>645</v>
      </c>
      <c r="F413" s="10">
        <f>D413*E413</f>
        <v>425.70000000000005</v>
      </c>
      <c r="G413" s="9" t="s">
        <v>35</v>
      </c>
      <c r="H413" s="13"/>
      <c r="I413" s="13"/>
    </row>
    <row r="414" spans="1:9" ht="15.5">
      <c r="A414" s="15" t="s">
        <v>36</v>
      </c>
      <c r="B414" s="3"/>
      <c r="C414" s="4"/>
      <c r="D414" s="10">
        <v>10</v>
      </c>
      <c r="E414" s="16" t="s">
        <v>11</v>
      </c>
      <c r="F414" s="10">
        <f>F413+F411+F409+F407</f>
        <v>1473.1000000000001</v>
      </c>
      <c r="G414" s="16"/>
      <c r="H414" s="12"/>
      <c r="I414" s="12"/>
    </row>
    <row r="415" spans="1:9" ht="15.5">
      <c r="A415" s="15" t="s">
        <v>21</v>
      </c>
      <c r="B415" s="3"/>
      <c r="C415" s="4"/>
      <c r="D415" s="10">
        <v>1</v>
      </c>
      <c r="E415" s="16" t="s">
        <v>11</v>
      </c>
      <c r="F415" s="10">
        <f>F414/10</f>
        <v>147.31</v>
      </c>
      <c r="G415" s="16"/>
      <c r="H415" s="12"/>
      <c r="I415" s="12"/>
    </row>
    <row r="416" spans="1:9" ht="15.5">
      <c r="A416" s="17" t="s">
        <v>22</v>
      </c>
      <c r="B416" s="3"/>
      <c r="C416" s="3"/>
      <c r="D416" s="4"/>
      <c r="E416" s="10"/>
      <c r="F416" s="10">
        <f>F415*1%</f>
        <v>1.4731000000000001</v>
      </c>
      <c r="G416" s="16"/>
      <c r="H416" s="12"/>
      <c r="I416" s="12"/>
    </row>
    <row r="417" spans="1:9" ht="15.5">
      <c r="A417" s="17" t="s">
        <v>23</v>
      </c>
      <c r="B417" s="3"/>
      <c r="C417" s="3"/>
      <c r="D417" s="4"/>
      <c r="E417" s="16"/>
      <c r="F417" s="10">
        <f>F415+F416</f>
        <v>148.78309999999999</v>
      </c>
      <c r="G417" s="16"/>
      <c r="H417" s="12"/>
      <c r="I417" s="12"/>
    </row>
    <row r="418" spans="1:9" ht="15.5">
      <c r="A418" s="17" t="s">
        <v>24</v>
      </c>
      <c r="B418" s="3"/>
      <c r="C418" s="3"/>
      <c r="D418" s="4"/>
      <c r="E418" s="10"/>
      <c r="F418" s="10">
        <f>F417*15%</f>
        <v>22.317464999999999</v>
      </c>
      <c r="G418" s="16"/>
      <c r="H418" s="12"/>
      <c r="I418" s="12"/>
    </row>
    <row r="419" spans="1:9" ht="15.5">
      <c r="A419" s="17" t="s">
        <v>23</v>
      </c>
      <c r="B419" s="3"/>
      <c r="C419" s="3"/>
      <c r="D419" s="4"/>
      <c r="E419" s="16"/>
      <c r="F419" s="18">
        <f>ROUND(F417+F418,2)</f>
        <v>171.1</v>
      </c>
      <c r="G419" s="16"/>
      <c r="H419" s="12"/>
      <c r="I419" s="12"/>
    </row>
    <row r="420" spans="1:9" ht="15.5">
      <c r="A420" s="15" t="str">
        <f>CONCATENATE("Say ₹ ",F404," + ",F419," x Cost Index")</f>
        <v>Say ₹ 101.22 + 171.1 x Cost Index</v>
      </c>
      <c r="B420" s="3"/>
      <c r="C420" s="3"/>
      <c r="D420" s="3"/>
      <c r="E420" s="3"/>
      <c r="F420" s="3"/>
      <c r="G420" s="4"/>
      <c r="H420" s="13">
        <f>((F398*1.01*1.15)/10)</f>
        <v>101.22472500000001</v>
      </c>
      <c r="I420" s="13">
        <f>((SUM(F407,F409,F411,F413)*1.01*1.15)/10)</f>
        <v>171.10056500000002</v>
      </c>
    </row>
    <row r="421" spans="1:9" ht="15.5">
      <c r="A421" s="1" t="s">
        <v>0</v>
      </c>
      <c r="B421" s="1" t="s">
        <v>1</v>
      </c>
      <c r="C421" s="2" t="s">
        <v>2</v>
      </c>
      <c r="D421" s="3"/>
      <c r="E421" s="4"/>
      <c r="F421" s="2" t="s">
        <v>3</v>
      </c>
      <c r="G421" s="4"/>
      <c r="H421" s="5"/>
      <c r="I421" s="5"/>
    </row>
    <row r="422" spans="1:9" ht="15.5">
      <c r="A422" s="7"/>
      <c r="B422" s="7"/>
      <c r="C422" s="8" t="s">
        <v>4</v>
      </c>
      <c r="D422" s="8" t="s">
        <v>5</v>
      </c>
      <c r="E422" s="8" t="s">
        <v>6</v>
      </c>
      <c r="F422" s="8" t="s">
        <v>7</v>
      </c>
      <c r="G422" s="8" t="s">
        <v>8</v>
      </c>
      <c r="H422" s="5"/>
      <c r="I422" s="5"/>
    </row>
    <row r="423" spans="1:9" ht="15.5">
      <c r="A423" s="2" t="s">
        <v>83</v>
      </c>
      <c r="B423" s="3"/>
      <c r="C423" s="3"/>
      <c r="D423" s="3"/>
      <c r="E423" s="3"/>
      <c r="F423" s="3"/>
      <c r="G423" s="4"/>
      <c r="H423" s="5"/>
      <c r="I423" s="5"/>
    </row>
    <row r="424" spans="1:9" ht="31">
      <c r="A424" s="9"/>
      <c r="B424" s="9" t="s">
        <v>10</v>
      </c>
      <c r="C424" s="9" t="s">
        <v>11</v>
      </c>
      <c r="D424" s="9" t="s">
        <v>12</v>
      </c>
      <c r="E424" s="10">
        <v>10</v>
      </c>
      <c r="F424" s="11"/>
      <c r="G424" s="4"/>
      <c r="H424" s="12"/>
      <c r="I424" s="12"/>
    </row>
    <row r="425" spans="1:9" ht="31">
      <c r="A425" s="9" t="s">
        <v>13</v>
      </c>
      <c r="B425" s="11" t="s">
        <v>43</v>
      </c>
      <c r="C425" s="3"/>
      <c r="D425" s="3"/>
      <c r="E425" s="3"/>
      <c r="F425" s="3"/>
      <c r="G425" s="4"/>
      <c r="H425" s="12"/>
      <c r="I425" s="12"/>
    </row>
    <row r="426" spans="1:9" ht="15.5">
      <c r="A426" s="11" t="s">
        <v>15</v>
      </c>
      <c r="B426" s="3"/>
      <c r="C426" s="3"/>
      <c r="D426" s="3"/>
      <c r="E426" s="3"/>
      <c r="F426" s="4"/>
      <c r="G426" s="9" t="s">
        <v>16</v>
      </c>
      <c r="H426" s="13"/>
      <c r="I426" s="13"/>
    </row>
    <row r="427" spans="1:9" ht="15.5">
      <c r="A427" s="14"/>
      <c r="B427" s="14" t="s">
        <v>84</v>
      </c>
      <c r="C427" s="11" t="s">
        <v>85</v>
      </c>
      <c r="D427" s="3"/>
      <c r="E427" s="4"/>
      <c r="F427" s="11"/>
      <c r="G427" s="4"/>
      <c r="H427" s="12"/>
      <c r="I427" s="12"/>
    </row>
    <row r="428" spans="1:9" ht="15.5">
      <c r="A428" s="7"/>
      <c r="B428" s="7"/>
      <c r="C428" s="9" t="s">
        <v>11</v>
      </c>
      <c r="D428" s="10">
        <v>10.5</v>
      </c>
      <c r="E428" s="10">
        <v>129</v>
      </c>
      <c r="F428" s="10">
        <f>E428*D428</f>
        <v>1354.5</v>
      </c>
      <c r="G428" s="9" t="s">
        <v>19</v>
      </c>
      <c r="H428" s="13"/>
      <c r="I428" s="13"/>
    </row>
    <row r="429" spans="1:9" ht="15.5">
      <c r="A429" s="15" t="s">
        <v>20</v>
      </c>
      <c r="B429" s="3"/>
      <c r="C429" s="4"/>
      <c r="D429" s="10">
        <v>10</v>
      </c>
      <c r="E429" s="16" t="s">
        <v>11</v>
      </c>
      <c r="F429" s="10">
        <f>F428</f>
        <v>1354.5</v>
      </c>
      <c r="G429" s="9"/>
      <c r="H429" s="13"/>
      <c r="I429" s="13"/>
    </row>
    <row r="430" spans="1:9" ht="15.5">
      <c r="A430" s="15" t="s">
        <v>21</v>
      </c>
      <c r="B430" s="3"/>
      <c r="C430" s="4"/>
      <c r="D430" s="10">
        <v>1</v>
      </c>
      <c r="E430" s="16" t="s">
        <v>11</v>
      </c>
      <c r="F430" s="10">
        <f>F429/10</f>
        <v>135.44999999999999</v>
      </c>
      <c r="G430" s="9"/>
      <c r="H430" s="13"/>
      <c r="I430" s="13"/>
    </row>
    <row r="431" spans="1:9" ht="15.5">
      <c r="A431" s="17" t="s">
        <v>22</v>
      </c>
      <c r="B431" s="3"/>
      <c r="C431" s="3"/>
      <c r="D431" s="4"/>
      <c r="E431" s="10"/>
      <c r="F431" s="10">
        <f>F430*1%</f>
        <v>1.3544999999999998</v>
      </c>
      <c r="G431" s="9"/>
      <c r="H431" s="13"/>
      <c r="I431" s="13"/>
    </row>
    <row r="432" spans="1:9" ht="15.5">
      <c r="A432" s="17" t="s">
        <v>23</v>
      </c>
      <c r="B432" s="3"/>
      <c r="C432" s="3"/>
      <c r="D432" s="4"/>
      <c r="E432" s="16"/>
      <c r="F432" s="10">
        <f>F430+F431</f>
        <v>136.80449999999999</v>
      </c>
      <c r="G432" s="9"/>
      <c r="H432" s="13"/>
      <c r="I432" s="13"/>
    </row>
    <row r="433" spans="1:9" ht="15.5">
      <c r="A433" s="17" t="s">
        <v>24</v>
      </c>
      <c r="B433" s="3"/>
      <c r="C433" s="3"/>
      <c r="D433" s="4"/>
      <c r="E433" s="10"/>
      <c r="F433" s="10">
        <f>F432*15%</f>
        <v>20.520674999999997</v>
      </c>
      <c r="G433" s="9"/>
      <c r="H433" s="13"/>
      <c r="I433" s="13"/>
    </row>
    <row r="434" spans="1:9" ht="15.5">
      <c r="A434" s="17" t="s">
        <v>23</v>
      </c>
      <c r="B434" s="3"/>
      <c r="C434" s="3"/>
      <c r="D434" s="4"/>
      <c r="E434" s="16"/>
      <c r="F434" s="18">
        <f>ROUND(F432+F433,2)</f>
        <v>157.33000000000001</v>
      </c>
      <c r="G434" s="9"/>
      <c r="H434" s="13"/>
      <c r="I434" s="13"/>
    </row>
    <row r="435" spans="1:9" ht="15.5">
      <c r="A435" s="11" t="s">
        <v>25</v>
      </c>
      <c r="B435" s="3"/>
      <c r="C435" s="3"/>
      <c r="D435" s="3"/>
      <c r="E435" s="3"/>
      <c r="F435" s="4"/>
      <c r="G435" s="9" t="s">
        <v>26</v>
      </c>
      <c r="H435" s="13"/>
      <c r="I435" s="13"/>
    </row>
    <row r="436" spans="1:9" ht="15.5">
      <c r="A436" s="14">
        <v>116</v>
      </c>
      <c r="B436" s="14"/>
      <c r="C436" s="11" t="s">
        <v>27</v>
      </c>
      <c r="D436" s="3"/>
      <c r="E436" s="4"/>
      <c r="F436" s="11"/>
      <c r="G436" s="4"/>
      <c r="H436" s="12"/>
      <c r="I436" s="12"/>
    </row>
    <row r="437" spans="1:9" ht="15.5">
      <c r="A437" s="7"/>
      <c r="B437" s="7"/>
      <c r="C437" s="9" t="s">
        <v>28</v>
      </c>
      <c r="D437" s="10">
        <v>0.25</v>
      </c>
      <c r="E437" s="10">
        <v>784</v>
      </c>
      <c r="F437" s="10">
        <f>E437*D437</f>
        <v>196</v>
      </c>
      <c r="G437" s="9" t="s">
        <v>29</v>
      </c>
      <c r="H437" s="13"/>
      <c r="I437" s="13"/>
    </row>
    <row r="438" spans="1:9" ht="15.5">
      <c r="A438" s="14">
        <v>114</v>
      </c>
      <c r="B438" s="14"/>
      <c r="C438" s="11" t="s">
        <v>41</v>
      </c>
      <c r="D438" s="3"/>
      <c r="E438" s="4"/>
      <c r="F438" s="11"/>
      <c r="G438" s="4"/>
      <c r="H438" s="12"/>
      <c r="I438" s="12"/>
    </row>
    <row r="439" spans="1:9" ht="15.5">
      <c r="A439" s="7"/>
      <c r="B439" s="7"/>
      <c r="C439" s="9" t="s">
        <v>28</v>
      </c>
      <c r="D439" s="10">
        <v>0.66</v>
      </c>
      <c r="E439" s="10">
        <v>645</v>
      </c>
      <c r="F439" s="10">
        <f>E439*D439</f>
        <v>425.70000000000005</v>
      </c>
      <c r="G439" s="9" t="s">
        <v>31</v>
      </c>
      <c r="H439" s="13"/>
      <c r="I439" s="13"/>
    </row>
    <row r="440" spans="1:9" ht="15.5">
      <c r="A440" s="14">
        <v>114</v>
      </c>
      <c r="B440" s="14"/>
      <c r="C440" s="11" t="s">
        <v>32</v>
      </c>
      <c r="D440" s="3"/>
      <c r="E440" s="4"/>
      <c r="F440" s="11"/>
      <c r="G440" s="4"/>
      <c r="H440" s="12"/>
      <c r="I440" s="12"/>
    </row>
    <row r="441" spans="1:9" ht="15.5">
      <c r="A441" s="7"/>
      <c r="B441" s="7"/>
      <c r="C441" s="9" t="s">
        <v>28</v>
      </c>
      <c r="D441" s="10">
        <v>0.66</v>
      </c>
      <c r="E441" s="10">
        <v>645</v>
      </c>
      <c r="F441" s="10">
        <f>D441*E441</f>
        <v>425.70000000000005</v>
      </c>
      <c r="G441" s="9" t="s">
        <v>33</v>
      </c>
      <c r="H441" s="13"/>
      <c r="I441" s="13"/>
    </row>
    <row r="442" spans="1:9" ht="15.5">
      <c r="A442" s="14">
        <v>115</v>
      </c>
      <c r="B442" s="14"/>
      <c r="C442" s="11" t="s">
        <v>34</v>
      </c>
      <c r="D442" s="3"/>
      <c r="E442" s="4"/>
      <c r="F442" s="11"/>
      <c r="G442" s="4"/>
      <c r="H442" s="12"/>
      <c r="I442" s="12"/>
    </row>
    <row r="443" spans="1:9" ht="15.5">
      <c r="A443" s="7"/>
      <c r="B443" s="7"/>
      <c r="C443" s="9" t="s">
        <v>28</v>
      </c>
      <c r="D443" s="10">
        <v>0.66</v>
      </c>
      <c r="E443" s="10">
        <v>645</v>
      </c>
      <c r="F443" s="10">
        <f>D443*E443</f>
        <v>425.70000000000005</v>
      </c>
      <c r="G443" s="9" t="s">
        <v>35</v>
      </c>
      <c r="H443" s="13"/>
      <c r="I443" s="13"/>
    </row>
    <row r="444" spans="1:9" ht="15.5">
      <c r="A444" s="15" t="s">
        <v>36</v>
      </c>
      <c r="B444" s="3"/>
      <c r="C444" s="4"/>
      <c r="D444" s="10">
        <v>10</v>
      </c>
      <c r="E444" s="16" t="s">
        <v>11</v>
      </c>
      <c r="F444" s="10">
        <f>F443+F441+F439+F437</f>
        <v>1473.1000000000001</v>
      </c>
      <c r="G444" s="16"/>
      <c r="H444" s="12"/>
      <c r="I444" s="12"/>
    </row>
    <row r="445" spans="1:9" ht="15.5">
      <c r="A445" s="15" t="s">
        <v>21</v>
      </c>
      <c r="B445" s="3"/>
      <c r="C445" s="4"/>
      <c r="D445" s="10">
        <v>1</v>
      </c>
      <c r="E445" s="16" t="s">
        <v>11</v>
      </c>
      <c r="F445" s="10">
        <f>F444/10</f>
        <v>147.31</v>
      </c>
      <c r="G445" s="16"/>
      <c r="H445" s="12"/>
      <c r="I445" s="12"/>
    </row>
    <row r="446" spans="1:9" ht="15.5">
      <c r="A446" s="17" t="s">
        <v>22</v>
      </c>
      <c r="B446" s="3"/>
      <c r="C446" s="3"/>
      <c r="D446" s="4"/>
      <c r="E446" s="10"/>
      <c r="F446" s="10">
        <f>F445*1%</f>
        <v>1.4731000000000001</v>
      </c>
      <c r="G446" s="16"/>
      <c r="H446" s="12"/>
      <c r="I446" s="12"/>
    </row>
    <row r="447" spans="1:9" ht="15.5">
      <c r="A447" s="17" t="s">
        <v>23</v>
      </c>
      <c r="B447" s="3"/>
      <c r="C447" s="3"/>
      <c r="D447" s="4"/>
      <c r="E447" s="16"/>
      <c r="F447" s="10">
        <f>F445+F446</f>
        <v>148.78309999999999</v>
      </c>
      <c r="G447" s="16"/>
      <c r="H447" s="12"/>
      <c r="I447" s="12"/>
    </row>
    <row r="448" spans="1:9" ht="15.5">
      <c r="A448" s="17" t="s">
        <v>24</v>
      </c>
      <c r="B448" s="3"/>
      <c r="C448" s="3"/>
      <c r="D448" s="4"/>
      <c r="E448" s="10"/>
      <c r="F448" s="10">
        <f>F447*15%</f>
        <v>22.317464999999999</v>
      </c>
      <c r="G448" s="16"/>
      <c r="H448" s="12"/>
      <c r="I448" s="12"/>
    </row>
    <row r="449" spans="1:9" ht="15.5">
      <c r="A449" s="17" t="s">
        <v>23</v>
      </c>
      <c r="B449" s="3"/>
      <c r="C449" s="3"/>
      <c r="D449" s="4"/>
      <c r="E449" s="16"/>
      <c r="F449" s="18">
        <f>ROUND(F447+F448,2)</f>
        <v>171.1</v>
      </c>
      <c r="G449" s="16"/>
      <c r="H449" s="12"/>
      <c r="I449" s="12"/>
    </row>
    <row r="450" spans="1:9" ht="15.5">
      <c r="A450" s="15" t="str">
        <f>CONCATENATE("Say ₹ ",F434," + ",F449," x Cost Index")</f>
        <v>Say ₹ 157.33 + 171.1 x Cost Index</v>
      </c>
      <c r="B450" s="3"/>
      <c r="C450" s="3"/>
      <c r="D450" s="3"/>
      <c r="E450" s="3"/>
      <c r="F450" s="3"/>
      <c r="G450" s="4"/>
      <c r="H450" s="13">
        <f>((F428*1.01*1.15)/10)</f>
        <v>157.325175</v>
      </c>
      <c r="I450" s="13">
        <f>((SUM(F437,F439,F441,F443)*1.01*1.15)/10)</f>
        <v>171.10056500000002</v>
      </c>
    </row>
    <row r="451" spans="1:9" ht="15.5">
      <c r="A451" s="1" t="s">
        <v>0</v>
      </c>
      <c r="B451" s="1" t="s">
        <v>1</v>
      </c>
      <c r="C451" s="2" t="s">
        <v>2</v>
      </c>
      <c r="D451" s="3"/>
      <c r="E451" s="4"/>
      <c r="F451" s="2" t="s">
        <v>3</v>
      </c>
      <c r="G451" s="4"/>
      <c r="H451" s="5"/>
      <c r="I451" s="5"/>
    </row>
    <row r="452" spans="1:9" ht="15.5">
      <c r="A452" s="7"/>
      <c r="B452" s="7"/>
      <c r="C452" s="8" t="s">
        <v>4</v>
      </c>
      <c r="D452" s="8" t="s">
        <v>5</v>
      </c>
      <c r="E452" s="8" t="s">
        <v>6</v>
      </c>
      <c r="F452" s="8" t="s">
        <v>7</v>
      </c>
      <c r="G452" s="8" t="s">
        <v>8</v>
      </c>
      <c r="H452" s="5"/>
      <c r="I452" s="5"/>
    </row>
    <row r="453" spans="1:9" ht="15.5">
      <c r="A453" s="2" t="s">
        <v>86</v>
      </c>
      <c r="B453" s="3"/>
      <c r="C453" s="3"/>
      <c r="D453" s="3"/>
      <c r="E453" s="3"/>
      <c r="F453" s="3"/>
      <c r="G453" s="4"/>
      <c r="H453" s="5"/>
      <c r="I453" s="5"/>
    </row>
    <row r="454" spans="1:9" ht="31">
      <c r="A454" s="9"/>
      <c r="B454" s="9" t="s">
        <v>10</v>
      </c>
      <c r="C454" s="9" t="s">
        <v>11</v>
      </c>
      <c r="D454" s="9" t="s">
        <v>12</v>
      </c>
      <c r="E454" s="10">
        <v>10</v>
      </c>
      <c r="F454" s="11"/>
      <c r="G454" s="4"/>
      <c r="H454" s="12"/>
      <c r="I454" s="12"/>
    </row>
    <row r="455" spans="1:9" ht="31">
      <c r="A455" s="9" t="s">
        <v>13</v>
      </c>
      <c r="B455" s="11" t="s">
        <v>54</v>
      </c>
      <c r="C455" s="3"/>
      <c r="D455" s="3"/>
      <c r="E455" s="3"/>
      <c r="F455" s="3"/>
      <c r="G455" s="4"/>
      <c r="H455" s="12"/>
      <c r="I455" s="12"/>
    </row>
    <row r="456" spans="1:9" ht="15.5">
      <c r="A456" s="11" t="s">
        <v>15</v>
      </c>
      <c r="B456" s="3"/>
      <c r="C456" s="3"/>
      <c r="D456" s="3"/>
      <c r="E456" s="3"/>
      <c r="F456" s="4"/>
      <c r="G456" s="9" t="s">
        <v>16</v>
      </c>
      <c r="H456" s="13"/>
      <c r="I456" s="13"/>
    </row>
    <row r="457" spans="1:9" ht="15.5">
      <c r="A457" s="14"/>
      <c r="B457" s="14" t="s">
        <v>87</v>
      </c>
      <c r="C457" s="11" t="s">
        <v>88</v>
      </c>
      <c r="D457" s="3"/>
      <c r="E457" s="4"/>
      <c r="F457" s="11"/>
      <c r="G457" s="4"/>
      <c r="H457" s="12"/>
      <c r="I457" s="12"/>
    </row>
    <row r="458" spans="1:9" ht="15.5">
      <c r="A458" s="7"/>
      <c r="B458" s="7"/>
      <c r="C458" s="9" t="s">
        <v>11</v>
      </c>
      <c r="D458" s="10">
        <v>10.5</v>
      </c>
      <c r="E458" s="10">
        <v>95</v>
      </c>
      <c r="F458" s="10">
        <f>E458*D458</f>
        <v>997.5</v>
      </c>
      <c r="G458" s="9" t="s">
        <v>19</v>
      </c>
      <c r="H458" s="13"/>
      <c r="I458" s="13"/>
    </row>
    <row r="459" spans="1:9" ht="15.5">
      <c r="A459" s="15" t="s">
        <v>20</v>
      </c>
      <c r="B459" s="3"/>
      <c r="C459" s="4"/>
      <c r="D459" s="10">
        <v>10</v>
      </c>
      <c r="E459" s="16" t="s">
        <v>11</v>
      </c>
      <c r="F459" s="10">
        <f>F458</f>
        <v>997.5</v>
      </c>
      <c r="G459" s="9"/>
      <c r="H459" s="13"/>
      <c r="I459" s="13"/>
    </row>
    <row r="460" spans="1:9" ht="15.5">
      <c r="A460" s="15" t="s">
        <v>21</v>
      </c>
      <c r="B460" s="3"/>
      <c r="C460" s="4"/>
      <c r="D460" s="10">
        <v>1</v>
      </c>
      <c r="E460" s="16" t="s">
        <v>11</v>
      </c>
      <c r="F460" s="10">
        <f>F459/10</f>
        <v>99.75</v>
      </c>
      <c r="G460" s="9"/>
      <c r="H460" s="13"/>
      <c r="I460" s="13"/>
    </row>
    <row r="461" spans="1:9" ht="15.5">
      <c r="A461" s="17" t="s">
        <v>22</v>
      </c>
      <c r="B461" s="3"/>
      <c r="C461" s="3"/>
      <c r="D461" s="4"/>
      <c r="E461" s="10"/>
      <c r="F461" s="10">
        <f>F460*1%</f>
        <v>0.99750000000000005</v>
      </c>
      <c r="G461" s="9"/>
      <c r="H461" s="13"/>
      <c r="I461" s="13"/>
    </row>
    <row r="462" spans="1:9" ht="15.5">
      <c r="A462" s="17" t="s">
        <v>23</v>
      </c>
      <c r="B462" s="3"/>
      <c r="C462" s="3"/>
      <c r="D462" s="4"/>
      <c r="E462" s="16"/>
      <c r="F462" s="10">
        <f>F460+F461</f>
        <v>100.7475</v>
      </c>
      <c r="G462" s="9"/>
      <c r="H462" s="13"/>
      <c r="I462" s="13"/>
    </row>
    <row r="463" spans="1:9" ht="15.5">
      <c r="A463" s="17" t="s">
        <v>24</v>
      </c>
      <c r="B463" s="3"/>
      <c r="C463" s="3"/>
      <c r="D463" s="4"/>
      <c r="E463" s="10"/>
      <c r="F463" s="10">
        <f>F462*15%</f>
        <v>15.112124999999999</v>
      </c>
      <c r="G463" s="9"/>
      <c r="H463" s="13"/>
      <c r="I463" s="13"/>
    </row>
    <row r="464" spans="1:9" ht="15.5">
      <c r="A464" s="17" t="s">
        <v>23</v>
      </c>
      <c r="B464" s="3"/>
      <c r="C464" s="3"/>
      <c r="D464" s="4"/>
      <c r="E464" s="16"/>
      <c r="F464" s="18">
        <f>ROUND(F462+F463,2)</f>
        <v>115.86</v>
      </c>
      <c r="G464" s="9"/>
      <c r="H464" s="13"/>
      <c r="I464" s="13"/>
    </row>
    <row r="465" spans="1:9" ht="15.5">
      <c r="A465" s="11" t="s">
        <v>25</v>
      </c>
      <c r="B465" s="3"/>
      <c r="C465" s="3"/>
      <c r="D465" s="3"/>
      <c r="E465" s="3"/>
      <c r="F465" s="4"/>
      <c r="G465" s="9" t="s">
        <v>26</v>
      </c>
      <c r="H465" s="13"/>
      <c r="I465" s="13"/>
    </row>
    <row r="466" spans="1:9" ht="15.5">
      <c r="A466" s="14">
        <v>116</v>
      </c>
      <c r="B466" s="14"/>
      <c r="C466" s="11" t="s">
        <v>27</v>
      </c>
      <c r="D466" s="3"/>
      <c r="E466" s="4"/>
      <c r="F466" s="11"/>
      <c r="G466" s="4"/>
      <c r="H466" s="12"/>
      <c r="I466" s="12"/>
    </row>
    <row r="467" spans="1:9" ht="15.5">
      <c r="A467" s="7"/>
      <c r="B467" s="7"/>
      <c r="C467" s="9" t="s">
        <v>28</v>
      </c>
      <c r="D467" s="10">
        <v>0.25</v>
      </c>
      <c r="E467" s="10">
        <v>784</v>
      </c>
      <c r="F467" s="10">
        <f>E467*D467</f>
        <v>196</v>
      </c>
      <c r="G467" s="9" t="s">
        <v>29</v>
      </c>
      <c r="H467" s="13"/>
      <c r="I467" s="13"/>
    </row>
    <row r="468" spans="1:9" ht="15.5">
      <c r="A468" s="14">
        <v>114</v>
      </c>
      <c r="B468" s="14"/>
      <c r="C468" s="11" t="s">
        <v>41</v>
      </c>
      <c r="D468" s="3"/>
      <c r="E468" s="4"/>
      <c r="F468" s="11"/>
      <c r="G468" s="4"/>
      <c r="H468" s="12"/>
      <c r="I468" s="12"/>
    </row>
    <row r="469" spans="1:9" ht="15.5">
      <c r="A469" s="7"/>
      <c r="B469" s="7"/>
      <c r="C469" s="9" t="s">
        <v>28</v>
      </c>
      <c r="D469" s="10">
        <v>0.66</v>
      </c>
      <c r="E469" s="10">
        <v>645</v>
      </c>
      <c r="F469" s="10">
        <f>E469*D469</f>
        <v>425.70000000000005</v>
      </c>
      <c r="G469" s="9" t="s">
        <v>31</v>
      </c>
      <c r="H469" s="13"/>
      <c r="I469" s="13"/>
    </row>
    <row r="470" spans="1:9" ht="15.5">
      <c r="A470" s="14">
        <v>114</v>
      </c>
      <c r="B470" s="14"/>
      <c r="C470" s="11" t="s">
        <v>32</v>
      </c>
      <c r="D470" s="3"/>
      <c r="E470" s="4"/>
      <c r="F470" s="11"/>
      <c r="G470" s="4"/>
      <c r="H470" s="12"/>
      <c r="I470" s="12"/>
    </row>
    <row r="471" spans="1:9" ht="15.5">
      <c r="A471" s="7"/>
      <c r="B471" s="7"/>
      <c r="C471" s="9" t="s">
        <v>28</v>
      </c>
      <c r="D471" s="10">
        <v>0.66</v>
      </c>
      <c r="E471" s="10">
        <v>645</v>
      </c>
      <c r="F471" s="10">
        <f>D471*E471</f>
        <v>425.70000000000005</v>
      </c>
      <c r="G471" s="9" t="s">
        <v>33</v>
      </c>
      <c r="H471" s="13"/>
      <c r="I471" s="13"/>
    </row>
    <row r="472" spans="1:9" ht="15.5">
      <c r="A472" s="14">
        <v>115</v>
      </c>
      <c r="B472" s="14"/>
      <c r="C472" s="11" t="s">
        <v>34</v>
      </c>
      <c r="D472" s="3"/>
      <c r="E472" s="4"/>
      <c r="F472" s="11"/>
      <c r="G472" s="4"/>
      <c r="H472" s="12"/>
      <c r="I472" s="12"/>
    </row>
    <row r="473" spans="1:9" ht="15.5">
      <c r="A473" s="7"/>
      <c r="B473" s="7"/>
      <c r="C473" s="9" t="s">
        <v>28</v>
      </c>
      <c r="D473" s="10">
        <v>0.66</v>
      </c>
      <c r="E473" s="10">
        <v>645</v>
      </c>
      <c r="F473" s="10">
        <f>D473*E473</f>
        <v>425.70000000000005</v>
      </c>
      <c r="G473" s="9" t="s">
        <v>35</v>
      </c>
      <c r="H473" s="13"/>
      <c r="I473" s="13"/>
    </row>
    <row r="474" spans="1:9" ht="15.5">
      <c r="A474" s="15" t="s">
        <v>36</v>
      </c>
      <c r="B474" s="3"/>
      <c r="C474" s="4"/>
      <c r="D474" s="10">
        <v>10</v>
      </c>
      <c r="E474" s="16" t="s">
        <v>11</v>
      </c>
      <c r="F474" s="10">
        <f>F473+F471+F469+F467</f>
        <v>1473.1000000000001</v>
      </c>
      <c r="G474" s="16"/>
      <c r="H474" s="12"/>
      <c r="I474" s="12"/>
    </row>
    <row r="475" spans="1:9" ht="15.5">
      <c r="A475" s="15" t="s">
        <v>21</v>
      </c>
      <c r="B475" s="3"/>
      <c r="C475" s="4"/>
      <c r="D475" s="10">
        <v>1</v>
      </c>
      <c r="E475" s="16" t="s">
        <v>11</v>
      </c>
      <c r="F475" s="10">
        <f>F474/10</f>
        <v>147.31</v>
      </c>
      <c r="G475" s="16"/>
      <c r="H475" s="12"/>
      <c r="I475" s="12"/>
    </row>
    <row r="476" spans="1:9" ht="15.5">
      <c r="A476" s="17" t="s">
        <v>22</v>
      </c>
      <c r="B476" s="3"/>
      <c r="C476" s="3"/>
      <c r="D476" s="4"/>
      <c r="E476" s="10"/>
      <c r="F476" s="10">
        <f>F475*1%</f>
        <v>1.4731000000000001</v>
      </c>
      <c r="G476" s="16"/>
      <c r="H476" s="12"/>
      <c r="I476" s="12"/>
    </row>
    <row r="477" spans="1:9" ht="15.5">
      <c r="A477" s="17" t="s">
        <v>23</v>
      </c>
      <c r="B477" s="3"/>
      <c r="C477" s="3"/>
      <c r="D477" s="4"/>
      <c r="E477" s="16"/>
      <c r="F477" s="10">
        <f>F475+F476</f>
        <v>148.78309999999999</v>
      </c>
      <c r="G477" s="16"/>
      <c r="H477" s="12"/>
      <c r="I477" s="12"/>
    </row>
    <row r="478" spans="1:9" ht="15.5">
      <c r="A478" s="17" t="s">
        <v>24</v>
      </c>
      <c r="B478" s="3"/>
      <c r="C478" s="3"/>
      <c r="D478" s="4"/>
      <c r="E478" s="10"/>
      <c r="F478" s="10">
        <f>F477*15%</f>
        <v>22.317464999999999</v>
      </c>
      <c r="G478" s="16"/>
      <c r="H478" s="12"/>
      <c r="I478" s="12"/>
    </row>
    <row r="479" spans="1:9" ht="15.5">
      <c r="A479" s="17" t="s">
        <v>23</v>
      </c>
      <c r="B479" s="3"/>
      <c r="C479" s="3"/>
      <c r="D479" s="4"/>
      <c r="E479" s="16"/>
      <c r="F479" s="18">
        <f>ROUND(F477+F478,2)</f>
        <v>171.1</v>
      </c>
      <c r="G479" s="16"/>
      <c r="H479" s="12"/>
      <c r="I479" s="12"/>
    </row>
    <row r="480" spans="1:9" ht="15.5">
      <c r="A480" s="15" t="str">
        <f>CONCATENATE("Say ₹ ",F464," + ",F479," x Cost Index")</f>
        <v>Say ₹ 115.86 + 171.1 x Cost Index</v>
      </c>
      <c r="B480" s="3"/>
      <c r="C480" s="3"/>
      <c r="D480" s="3"/>
      <c r="E480" s="3"/>
      <c r="F480" s="3"/>
      <c r="G480" s="4"/>
      <c r="H480" s="13">
        <f>((F458*1.01*1.15)/10)</f>
        <v>115.85962499999998</v>
      </c>
      <c r="I480" s="13">
        <f>((SUM(F467,F469,F471,F473)*1.01*1.15)/10)</f>
        <v>171.10056500000002</v>
      </c>
    </row>
    <row r="481" spans="1:9" ht="15.5">
      <c r="A481" s="1" t="s">
        <v>0</v>
      </c>
      <c r="B481" s="1" t="s">
        <v>1</v>
      </c>
      <c r="C481" s="2" t="s">
        <v>2</v>
      </c>
      <c r="D481" s="3"/>
      <c r="E481" s="4"/>
      <c r="F481" s="2" t="s">
        <v>3</v>
      </c>
      <c r="G481" s="4"/>
      <c r="H481" s="5"/>
      <c r="I481" s="5"/>
    </row>
    <row r="482" spans="1:9" ht="15.5">
      <c r="A482" s="7"/>
      <c r="B482" s="7"/>
      <c r="C482" s="8" t="s">
        <v>4</v>
      </c>
      <c r="D482" s="8" t="s">
        <v>5</v>
      </c>
      <c r="E482" s="8" t="s">
        <v>6</v>
      </c>
      <c r="F482" s="8" t="s">
        <v>7</v>
      </c>
      <c r="G482" s="8" t="s">
        <v>8</v>
      </c>
      <c r="H482" s="5"/>
      <c r="I482" s="5"/>
    </row>
    <row r="483" spans="1:9" ht="15.5">
      <c r="A483" s="2" t="s">
        <v>89</v>
      </c>
      <c r="B483" s="3"/>
      <c r="C483" s="3"/>
      <c r="D483" s="3"/>
      <c r="E483" s="3"/>
      <c r="F483" s="3"/>
      <c r="G483" s="4"/>
      <c r="H483" s="5"/>
      <c r="I483" s="5"/>
    </row>
    <row r="484" spans="1:9" ht="31">
      <c r="A484" s="9"/>
      <c r="B484" s="9" t="s">
        <v>10</v>
      </c>
      <c r="C484" s="9" t="s">
        <v>11</v>
      </c>
      <c r="D484" s="9" t="s">
        <v>12</v>
      </c>
      <c r="E484" s="10">
        <v>10</v>
      </c>
      <c r="F484" s="11"/>
      <c r="G484" s="4"/>
      <c r="H484" s="12"/>
      <c r="I484" s="12"/>
    </row>
    <row r="485" spans="1:9" ht="31">
      <c r="A485" s="9" t="s">
        <v>13</v>
      </c>
      <c r="B485" s="11" t="s">
        <v>90</v>
      </c>
      <c r="C485" s="3"/>
      <c r="D485" s="3"/>
      <c r="E485" s="3"/>
      <c r="F485" s="3"/>
      <c r="G485" s="4"/>
      <c r="H485" s="12"/>
      <c r="I485" s="12"/>
    </row>
    <row r="486" spans="1:9" ht="15.5">
      <c r="A486" s="11" t="s">
        <v>15</v>
      </c>
      <c r="B486" s="3"/>
      <c r="C486" s="3"/>
      <c r="D486" s="3"/>
      <c r="E486" s="3"/>
      <c r="F486" s="4"/>
      <c r="G486" s="9" t="s">
        <v>16</v>
      </c>
      <c r="H486" s="13"/>
      <c r="I486" s="13"/>
    </row>
    <row r="487" spans="1:9" ht="15.5">
      <c r="A487" s="14"/>
      <c r="B487" s="14" t="s">
        <v>91</v>
      </c>
      <c r="C487" s="11" t="s">
        <v>92</v>
      </c>
      <c r="D487" s="3"/>
      <c r="E487" s="4"/>
      <c r="F487" s="11"/>
      <c r="G487" s="4"/>
      <c r="H487" s="12"/>
      <c r="I487" s="12"/>
    </row>
    <row r="488" spans="1:9" ht="15.5">
      <c r="A488" s="7"/>
      <c r="B488" s="7"/>
      <c r="C488" s="9" t="s">
        <v>11</v>
      </c>
      <c r="D488" s="10">
        <v>10.5</v>
      </c>
      <c r="E488" s="10">
        <v>211</v>
      </c>
      <c r="F488" s="10">
        <f>E488*D488</f>
        <v>2215.5</v>
      </c>
      <c r="G488" s="9" t="s">
        <v>19</v>
      </c>
      <c r="H488" s="13"/>
      <c r="I488" s="13"/>
    </row>
    <row r="489" spans="1:9" ht="15.5">
      <c r="A489" s="15" t="s">
        <v>20</v>
      </c>
      <c r="B489" s="3"/>
      <c r="C489" s="4"/>
      <c r="D489" s="10">
        <v>10</v>
      </c>
      <c r="E489" s="16" t="s">
        <v>11</v>
      </c>
      <c r="F489" s="10">
        <f>F488</f>
        <v>2215.5</v>
      </c>
      <c r="G489" s="9"/>
      <c r="H489" s="13"/>
      <c r="I489" s="13"/>
    </row>
    <row r="490" spans="1:9" ht="15.5">
      <c r="A490" s="15" t="s">
        <v>21</v>
      </c>
      <c r="B490" s="3"/>
      <c r="C490" s="4"/>
      <c r="D490" s="10">
        <v>1</v>
      </c>
      <c r="E490" s="16" t="s">
        <v>11</v>
      </c>
      <c r="F490" s="10">
        <f>F489/10</f>
        <v>221.55</v>
      </c>
      <c r="G490" s="9"/>
      <c r="H490" s="13"/>
      <c r="I490" s="13"/>
    </row>
    <row r="491" spans="1:9" ht="15.5">
      <c r="A491" s="17" t="s">
        <v>22</v>
      </c>
      <c r="B491" s="3"/>
      <c r="C491" s="3"/>
      <c r="D491" s="4"/>
      <c r="E491" s="10"/>
      <c r="F491" s="10">
        <f>F490*1%</f>
        <v>2.2155</v>
      </c>
      <c r="G491" s="9"/>
      <c r="H491" s="13"/>
      <c r="I491" s="13"/>
    </row>
    <row r="492" spans="1:9" ht="15.5">
      <c r="A492" s="17" t="s">
        <v>23</v>
      </c>
      <c r="B492" s="3"/>
      <c r="C492" s="3"/>
      <c r="D492" s="4"/>
      <c r="E492" s="16"/>
      <c r="F492" s="10">
        <f>F490+F491</f>
        <v>223.7655</v>
      </c>
      <c r="G492" s="9"/>
      <c r="H492" s="13"/>
      <c r="I492" s="13"/>
    </row>
    <row r="493" spans="1:9" ht="15.5">
      <c r="A493" s="17" t="s">
        <v>24</v>
      </c>
      <c r="B493" s="3"/>
      <c r="C493" s="3"/>
      <c r="D493" s="4"/>
      <c r="E493" s="10"/>
      <c r="F493" s="10">
        <f>F492*15%</f>
        <v>33.564824999999999</v>
      </c>
      <c r="G493" s="9"/>
      <c r="H493" s="13"/>
      <c r="I493" s="13"/>
    </row>
    <row r="494" spans="1:9" ht="15.5">
      <c r="A494" s="17" t="s">
        <v>23</v>
      </c>
      <c r="B494" s="3"/>
      <c r="C494" s="3"/>
      <c r="D494" s="4"/>
      <c r="E494" s="16"/>
      <c r="F494" s="18">
        <f>ROUND(F492+F493,2)</f>
        <v>257.33</v>
      </c>
      <c r="G494" s="9"/>
      <c r="H494" s="13"/>
      <c r="I494" s="13"/>
    </row>
    <row r="495" spans="1:9" ht="15.5">
      <c r="A495" s="11" t="s">
        <v>25</v>
      </c>
      <c r="B495" s="3"/>
      <c r="C495" s="3"/>
      <c r="D495" s="3"/>
      <c r="E495" s="3"/>
      <c r="F495" s="4"/>
      <c r="G495" s="9" t="s">
        <v>26</v>
      </c>
      <c r="H495" s="13"/>
      <c r="I495" s="13"/>
    </row>
    <row r="496" spans="1:9" ht="15.5">
      <c r="A496" s="14">
        <v>116</v>
      </c>
      <c r="B496" s="14"/>
      <c r="C496" s="11" t="s">
        <v>27</v>
      </c>
      <c r="D496" s="3"/>
      <c r="E496" s="4"/>
      <c r="F496" s="11"/>
      <c r="G496" s="4"/>
      <c r="H496" s="12"/>
      <c r="I496" s="12"/>
    </row>
    <row r="497" spans="1:9" ht="15.5">
      <c r="A497" s="7"/>
      <c r="B497" s="7"/>
      <c r="C497" s="9" t="s">
        <v>28</v>
      </c>
      <c r="D497" s="10">
        <v>0.37</v>
      </c>
      <c r="E497" s="10">
        <v>784</v>
      </c>
      <c r="F497" s="10">
        <f>E497*D497</f>
        <v>290.08</v>
      </c>
      <c r="G497" s="9" t="s">
        <v>29</v>
      </c>
      <c r="H497" s="13"/>
      <c r="I497" s="13"/>
    </row>
    <row r="498" spans="1:9" ht="15.5">
      <c r="A498" s="14">
        <v>114</v>
      </c>
      <c r="B498" s="14"/>
      <c r="C498" s="11" t="s">
        <v>41</v>
      </c>
      <c r="D498" s="3"/>
      <c r="E498" s="4"/>
      <c r="F498" s="11"/>
      <c r="G498" s="4"/>
      <c r="H498" s="12"/>
      <c r="I498" s="12"/>
    </row>
    <row r="499" spans="1:9" ht="15.5">
      <c r="A499" s="7"/>
      <c r="B499" s="7"/>
      <c r="C499" s="9" t="s">
        <v>28</v>
      </c>
      <c r="D499" s="10">
        <v>0.97</v>
      </c>
      <c r="E499" s="10">
        <v>645</v>
      </c>
      <c r="F499" s="10">
        <f>E499*D499</f>
        <v>625.65</v>
      </c>
      <c r="G499" s="9" t="s">
        <v>31</v>
      </c>
      <c r="H499" s="13"/>
      <c r="I499" s="13"/>
    </row>
    <row r="500" spans="1:9" ht="15.5">
      <c r="A500" s="14">
        <v>114</v>
      </c>
      <c r="B500" s="14"/>
      <c r="C500" s="11" t="s">
        <v>32</v>
      </c>
      <c r="D500" s="3"/>
      <c r="E500" s="4"/>
      <c r="F500" s="11"/>
      <c r="G500" s="4"/>
      <c r="H500" s="12"/>
      <c r="I500" s="12"/>
    </row>
    <row r="501" spans="1:9" ht="15.5">
      <c r="A501" s="7"/>
      <c r="B501" s="7"/>
      <c r="C501" s="9" t="s">
        <v>28</v>
      </c>
      <c r="D501" s="10">
        <v>0.8</v>
      </c>
      <c r="E501" s="10">
        <v>645</v>
      </c>
      <c r="F501" s="10">
        <f>D501*E501</f>
        <v>516</v>
      </c>
      <c r="G501" s="9" t="s">
        <v>33</v>
      </c>
      <c r="H501" s="13"/>
      <c r="I501" s="13"/>
    </row>
    <row r="502" spans="1:9" ht="15.5">
      <c r="A502" s="14">
        <v>115</v>
      </c>
      <c r="B502" s="14"/>
      <c r="C502" s="11" t="s">
        <v>34</v>
      </c>
      <c r="D502" s="3"/>
      <c r="E502" s="4"/>
      <c r="F502" s="11"/>
      <c r="G502" s="4"/>
      <c r="H502" s="12"/>
      <c r="I502" s="12"/>
    </row>
    <row r="503" spans="1:9" ht="15.5">
      <c r="A503" s="7"/>
      <c r="B503" s="7"/>
      <c r="C503" s="9" t="s">
        <v>28</v>
      </c>
      <c r="D503" s="10">
        <v>0.8</v>
      </c>
      <c r="E503" s="10">
        <v>645</v>
      </c>
      <c r="F503" s="10">
        <f>D503*E503</f>
        <v>516</v>
      </c>
      <c r="G503" s="9" t="s">
        <v>35</v>
      </c>
      <c r="H503" s="13"/>
      <c r="I503" s="13"/>
    </row>
    <row r="504" spans="1:9" ht="15.5">
      <c r="A504" s="15" t="s">
        <v>36</v>
      </c>
      <c r="B504" s="3"/>
      <c r="C504" s="4"/>
      <c r="D504" s="10">
        <v>10</v>
      </c>
      <c r="E504" s="16" t="s">
        <v>11</v>
      </c>
      <c r="F504" s="10">
        <f>F503+F501+F499+F497</f>
        <v>1947.73</v>
      </c>
      <c r="G504" s="16"/>
      <c r="H504" s="12"/>
      <c r="I504" s="12"/>
    </row>
    <row r="505" spans="1:9" ht="15.5">
      <c r="A505" s="15" t="s">
        <v>21</v>
      </c>
      <c r="B505" s="3"/>
      <c r="C505" s="4"/>
      <c r="D505" s="10">
        <v>1</v>
      </c>
      <c r="E505" s="16" t="s">
        <v>11</v>
      </c>
      <c r="F505" s="10">
        <f>F504/10</f>
        <v>194.773</v>
      </c>
      <c r="G505" s="16"/>
      <c r="H505" s="12"/>
      <c r="I505" s="12"/>
    </row>
    <row r="506" spans="1:9" ht="15.5">
      <c r="A506" s="17" t="s">
        <v>22</v>
      </c>
      <c r="B506" s="3"/>
      <c r="C506" s="3"/>
      <c r="D506" s="4"/>
      <c r="E506" s="10"/>
      <c r="F506" s="10">
        <f>F505*1%</f>
        <v>1.94773</v>
      </c>
      <c r="G506" s="16"/>
      <c r="H506" s="12"/>
      <c r="I506" s="12"/>
    </row>
    <row r="507" spans="1:9" ht="15.5">
      <c r="A507" s="17" t="s">
        <v>23</v>
      </c>
      <c r="B507" s="3"/>
      <c r="C507" s="3"/>
      <c r="D507" s="4"/>
      <c r="E507" s="16"/>
      <c r="F507" s="10">
        <f>F505+F506</f>
        <v>196.72073</v>
      </c>
      <c r="G507" s="16"/>
      <c r="H507" s="12"/>
      <c r="I507" s="12"/>
    </row>
    <row r="508" spans="1:9" ht="15.5">
      <c r="A508" s="17" t="s">
        <v>24</v>
      </c>
      <c r="B508" s="3"/>
      <c r="C508" s="3"/>
      <c r="D508" s="4"/>
      <c r="E508" s="10"/>
      <c r="F508" s="10">
        <f>F507*15%</f>
        <v>29.5081095</v>
      </c>
      <c r="G508" s="16"/>
      <c r="H508" s="12"/>
      <c r="I508" s="12"/>
    </row>
    <row r="509" spans="1:9" ht="15.5">
      <c r="A509" s="17" t="s">
        <v>23</v>
      </c>
      <c r="B509" s="3"/>
      <c r="C509" s="3"/>
      <c r="D509" s="4"/>
      <c r="E509" s="16"/>
      <c r="F509" s="18">
        <f>ROUND(F507+F508,2)</f>
        <v>226.23</v>
      </c>
      <c r="G509" s="16"/>
      <c r="H509" s="12"/>
      <c r="I509" s="12"/>
    </row>
    <row r="510" spans="1:9" ht="15.5">
      <c r="A510" s="15" t="str">
        <f>CONCATENATE("Say ₹ ",F494," + ",F509," x Cost Index")</f>
        <v>Say ₹ 257.33 + 226.23 x Cost Index</v>
      </c>
      <c r="B510" s="3"/>
      <c r="C510" s="3"/>
      <c r="D510" s="3"/>
      <c r="E510" s="3"/>
      <c r="F510" s="3"/>
      <c r="G510" s="4"/>
      <c r="H510" s="13">
        <f>((F488*1.01*1.15)/10)</f>
        <v>257.33032500000002</v>
      </c>
      <c r="I510" s="13">
        <f>((SUM(F497,F499,F501,F503)*1.01*1.15)/10)</f>
        <v>226.22883949999999</v>
      </c>
    </row>
    <row r="511" spans="1:9" ht="15.5">
      <c r="A511" s="1" t="s">
        <v>0</v>
      </c>
      <c r="B511" s="1" t="s">
        <v>1</v>
      </c>
      <c r="C511" s="2" t="s">
        <v>2</v>
      </c>
      <c r="D511" s="3"/>
      <c r="E511" s="4"/>
      <c r="F511" s="2" t="s">
        <v>3</v>
      </c>
      <c r="G511" s="4"/>
      <c r="H511" s="5"/>
      <c r="I511" s="5"/>
    </row>
    <row r="512" spans="1:9" ht="15.5">
      <c r="A512" s="7"/>
      <c r="B512" s="7"/>
      <c r="C512" s="8" t="s">
        <v>4</v>
      </c>
      <c r="D512" s="8" t="s">
        <v>5</v>
      </c>
      <c r="E512" s="8" t="s">
        <v>6</v>
      </c>
      <c r="F512" s="8" t="s">
        <v>7</v>
      </c>
      <c r="G512" s="8" t="s">
        <v>8</v>
      </c>
      <c r="H512" s="5"/>
      <c r="I512" s="5"/>
    </row>
    <row r="513" spans="1:9" ht="15.5">
      <c r="A513" s="2" t="s">
        <v>93</v>
      </c>
      <c r="B513" s="3"/>
      <c r="C513" s="3"/>
      <c r="D513" s="3"/>
      <c r="E513" s="3"/>
      <c r="F513" s="3"/>
      <c r="G513" s="4"/>
      <c r="H513" s="5"/>
      <c r="I513" s="5"/>
    </row>
    <row r="514" spans="1:9" ht="31">
      <c r="A514" s="9"/>
      <c r="B514" s="9" t="s">
        <v>10</v>
      </c>
      <c r="C514" s="9" t="s">
        <v>11</v>
      </c>
      <c r="D514" s="9" t="s">
        <v>12</v>
      </c>
      <c r="E514" s="10">
        <v>10</v>
      </c>
      <c r="F514" s="11"/>
      <c r="G514" s="4"/>
      <c r="H514" s="12"/>
      <c r="I514" s="12"/>
    </row>
    <row r="515" spans="1:9" ht="31">
      <c r="A515" s="9" t="s">
        <v>13</v>
      </c>
      <c r="B515" s="11" t="s">
        <v>43</v>
      </c>
      <c r="C515" s="3"/>
      <c r="D515" s="3"/>
      <c r="E515" s="3"/>
      <c r="F515" s="3"/>
      <c r="G515" s="4"/>
      <c r="H515" s="12"/>
      <c r="I515" s="12"/>
    </row>
    <row r="516" spans="1:9" ht="15.5">
      <c r="A516" s="11" t="s">
        <v>15</v>
      </c>
      <c r="B516" s="3"/>
      <c r="C516" s="3"/>
      <c r="D516" s="3"/>
      <c r="E516" s="3"/>
      <c r="F516" s="4"/>
      <c r="G516" s="9" t="s">
        <v>16</v>
      </c>
      <c r="H516" s="13"/>
      <c r="I516" s="13"/>
    </row>
    <row r="517" spans="1:9" ht="15.5">
      <c r="A517" s="14"/>
      <c r="B517" s="14" t="s">
        <v>94</v>
      </c>
      <c r="C517" s="11" t="s">
        <v>95</v>
      </c>
      <c r="D517" s="3"/>
      <c r="E517" s="4"/>
      <c r="F517" s="11"/>
      <c r="G517" s="4"/>
      <c r="H517" s="12"/>
      <c r="I517" s="12"/>
    </row>
    <row r="518" spans="1:9" ht="15.5">
      <c r="A518" s="7"/>
      <c r="B518" s="7"/>
      <c r="C518" s="9" t="s">
        <v>11</v>
      </c>
      <c r="D518" s="10">
        <v>10.5</v>
      </c>
      <c r="E518" s="10">
        <v>170</v>
      </c>
      <c r="F518" s="10">
        <f>E518*D518</f>
        <v>1785</v>
      </c>
      <c r="G518" s="9" t="s">
        <v>19</v>
      </c>
      <c r="H518" s="13"/>
      <c r="I518" s="13"/>
    </row>
    <row r="519" spans="1:9" ht="15.5">
      <c r="A519" s="15" t="s">
        <v>20</v>
      </c>
      <c r="B519" s="3"/>
      <c r="C519" s="4"/>
      <c r="D519" s="10">
        <v>10</v>
      </c>
      <c r="E519" s="16" t="s">
        <v>11</v>
      </c>
      <c r="F519" s="10">
        <f>F518</f>
        <v>1785</v>
      </c>
      <c r="G519" s="9"/>
      <c r="H519" s="13"/>
      <c r="I519" s="13"/>
    </row>
    <row r="520" spans="1:9" ht="15.5">
      <c r="A520" s="15" t="s">
        <v>21</v>
      </c>
      <c r="B520" s="3"/>
      <c r="C520" s="4"/>
      <c r="D520" s="10">
        <v>1</v>
      </c>
      <c r="E520" s="16" t="s">
        <v>11</v>
      </c>
      <c r="F520" s="10">
        <f>F519/10</f>
        <v>178.5</v>
      </c>
      <c r="G520" s="9"/>
      <c r="H520" s="13"/>
      <c r="I520" s="13"/>
    </row>
    <row r="521" spans="1:9" ht="15.5">
      <c r="A521" s="17" t="s">
        <v>22</v>
      </c>
      <c r="B521" s="3"/>
      <c r="C521" s="3"/>
      <c r="D521" s="4"/>
      <c r="E521" s="10"/>
      <c r="F521" s="10">
        <f>F520*1%</f>
        <v>1.7850000000000001</v>
      </c>
      <c r="G521" s="9"/>
      <c r="H521" s="13"/>
      <c r="I521" s="13"/>
    </row>
    <row r="522" spans="1:9" ht="15.5">
      <c r="A522" s="17" t="s">
        <v>23</v>
      </c>
      <c r="B522" s="3"/>
      <c r="C522" s="3"/>
      <c r="D522" s="4"/>
      <c r="E522" s="16"/>
      <c r="F522" s="10">
        <f>F520+F521</f>
        <v>180.285</v>
      </c>
      <c r="G522" s="9"/>
      <c r="H522" s="13"/>
      <c r="I522" s="13"/>
    </row>
    <row r="523" spans="1:9" ht="15.5">
      <c r="A523" s="17" t="s">
        <v>24</v>
      </c>
      <c r="B523" s="3"/>
      <c r="C523" s="3"/>
      <c r="D523" s="4"/>
      <c r="E523" s="10"/>
      <c r="F523" s="10">
        <f>F522*15%</f>
        <v>27.042749999999998</v>
      </c>
      <c r="G523" s="9"/>
      <c r="H523" s="13"/>
      <c r="I523" s="13"/>
    </row>
    <row r="524" spans="1:9" ht="15.5">
      <c r="A524" s="17" t="s">
        <v>23</v>
      </c>
      <c r="B524" s="3"/>
      <c r="C524" s="3"/>
      <c r="D524" s="4"/>
      <c r="E524" s="16"/>
      <c r="F524" s="18">
        <f>ROUND(F522+F523,2)</f>
        <v>207.33</v>
      </c>
      <c r="G524" s="9"/>
      <c r="H524" s="13"/>
      <c r="I524" s="13"/>
    </row>
    <row r="525" spans="1:9" ht="15.5">
      <c r="A525" s="11" t="s">
        <v>25</v>
      </c>
      <c r="B525" s="3"/>
      <c r="C525" s="3"/>
      <c r="D525" s="3"/>
      <c r="E525" s="3"/>
      <c r="F525" s="4"/>
      <c r="G525" s="9" t="s">
        <v>26</v>
      </c>
      <c r="H525" s="13"/>
      <c r="I525" s="13"/>
    </row>
    <row r="526" spans="1:9" ht="15.5">
      <c r="A526" s="14">
        <v>116</v>
      </c>
      <c r="B526" s="14"/>
      <c r="C526" s="11" t="s">
        <v>27</v>
      </c>
      <c r="D526" s="3"/>
      <c r="E526" s="4"/>
      <c r="F526" s="11"/>
      <c r="G526" s="4"/>
      <c r="H526" s="12"/>
      <c r="I526" s="12"/>
    </row>
    <row r="527" spans="1:9" ht="15.5">
      <c r="A527" s="7"/>
      <c r="B527" s="7"/>
      <c r="C527" s="9" t="s">
        <v>28</v>
      </c>
      <c r="D527" s="10">
        <v>0.37</v>
      </c>
      <c r="E527" s="10">
        <v>784</v>
      </c>
      <c r="F527" s="10">
        <f>E527*D527</f>
        <v>290.08</v>
      </c>
      <c r="G527" s="9" t="s">
        <v>29</v>
      </c>
      <c r="H527" s="13"/>
      <c r="I527" s="13"/>
    </row>
    <row r="528" spans="1:9" ht="15.5">
      <c r="A528" s="14">
        <v>114</v>
      </c>
      <c r="B528" s="14"/>
      <c r="C528" s="11" t="s">
        <v>41</v>
      </c>
      <c r="D528" s="3"/>
      <c r="E528" s="4"/>
      <c r="F528" s="11"/>
      <c r="G528" s="4"/>
      <c r="H528" s="12"/>
      <c r="I528" s="12"/>
    </row>
    <row r="529" spans="1:9" ht="15.5">
      <c r="A529" s="7"/>
      <c r="B529" s="7"/>
      <c r="C529" s="9" t="s">
        <v>28</v>
      </c>
      <c r="D529" s="10">
        <v>0.97</v>
      </c>
      <c r="E529" s="10">
        <v>645</v>
      </c>
      <c r="F529" s="10">
        <f>E529*D529</f>
        <v>625.65</v>
      </c>
      <c r="G529" s="9" t="s">
        <v>31</v>
      </c>
      <c r="H529" s="13"/>
      <c r="I529" s="13"/>
    </row>
    <row r="530" spans="1:9" ht="15.5">
      <c r="A530" s="14">
        <v>114</v>
      </c>
      <c r="B530" s="14"/>
      <c r="C530" s="11" t="s">
        <v>32</v>
      </c>
      <c r="D530" s="3"/>
      <c r="E530" s="4"/>
      <c r="F530" s="11"/>
      <c r="G530" s="4"/>
      <c r="H530" s="12"/>
      <c r="I530" s="12"/>
    </row>
    <row r="531" spans="1:9" ht="15.5">
      <c r="A531" s="7"/>
      <c r="B531" s="7"/>
      <c r="C531" s="9" t="s">
        <v>28</v>
      </c>
      <c r="D531" s="10">
        <v>0.8</v>
      </c>
      <c r="E531" s="10">
        <v>645</v>
      </c>
      <c r="F531" s="10">
        <f>D531*E531</f>
        <v>516</v>
      </c>
      <c r="G531" s="9" t="s">
        <v>33</v>
      </c>
      <c r="H531" s="13"/>
      <c r="I531" s="13"/>
    </row>
    <row r="532" spans="1:9" ht="15.5">
      <c r="A532" s="14">
        <v>115</v>
      </c>
      <c r="B532" s="14"/>
      <c r="C532" s="11" t="s">
        <v>34</v>
      </c>
      <c r="D532" s="3"/>
      <c r="E532" s="4"/>
      <c r="F532" s="11"/>
      <c r="G532" s="4"/>
      <c r="H532" s="12"/>
      <c r="I532" s="12"/>
    </row>
    <row r="533" spans="1:9" ht="15.5">
      <c r="A533" s="7"/>
      <c r="B533" s="7"/>
      <c r="C533" s="9" t="s">
        <v>28</v>
      </c>
      <c r="D533" s="10">
        <v>0.8</v>
      </c>
      <c r="E533" s="10">
        <v>645</v>
      </c>
      <c r="F533" s="10">
        <f>D533*E533</f>
        <v>516</v>
      </c>
      <c r="G533" s="9" t="s">
        <v>35</v>
      </c>
      <c r="H533" s="13"/>
      <c r="I533" s="13"/>
    </row>
    <row r="534" spans="1:9" ht="15.5">
      <c r="A534" s="15" t="s">
        <v>36</v>
      </c>
      <c r="B534" s="3"/>
      <c r="C534" s="4"/>
      <c r="D534" s="10">
        <v>10</v>
      </c>
      <c r="E534" s="16" t="s">
        <v>11</v>
      </c>
      <c r="F534" s="10">
        <f>F533+F531+F529+F527</f>
        <v>1947.73</v>
      </c>
      <c r="G534" s="16"/>
      <c r="H534" s="12"/>
      <c r="I534" s="12"/>
    </row>
    <row r="535" spans="1:9" ht="15.5">
      <c r="A535" s="15" t="s">
        <v>21</v>
      </c>
      <c r="B535" s="3"/>
      <c r="C535" s="4"/>
      <c r="D535" s="10">
        <v>1</v>
      </c>
      <c r="E535" s="16" t="s">
        <v>11</v>
      </c>
      <c r="F535" s="10">
        <f>F534/10</f>
        <v>194.773</v>
      </c>
      <c r="G535" s="16"/>
      <c r="H535" s="12"/>
      <c r="I535" s="12"/>
    </row>
    <row r="536" spans="1:9" ht="15.5">
      <c r="A536" s="17" t="s">
        <v>22</v>
      </c>
      <c r="B536" s="3"/>
      <c r="C536" s="3"/>
      <c r="D536" s="4"/>
      <c r="E536" s="10"/>
      <c r="F536" s="10">
        <f>F535*1%</f>
        <v>1.94773</v>
      </c>
      <c r="G536" s="16"/>
      <c r="H536" s="12"/>
      <c r="I536" s="12"/>
    </row>
    <row r="537" spans="1:9" ht="15.5">
      <c r="A537" s="17" t="s">
        <v>23</v>
      </c>
      <c r="B537" s="3"/>
      <c r="C537" s="3"/>
      <c r="D537" s="4"/>
      <c r="E537" s="16"/>
      <c r="F537" s="10">
        <f>F535+F536</f>
        <v>196.72073</v>
      </c>
      <c r="G537" s="16"/>
      <c r="H537" s="12"/>
      <c r="I537" s="12"/>
    </row>
    <row r="538" spans="1:9" ht="15.5">
      <c r="A538" s="17" t="s">
        <v>24</v>
      </c>
      <c r="B538" s="3"/>
      <c r="C538" s="3"/>
      <c r="D538" s="4"/>
      <c r="E538" s="10"/>
      <c r="F538" s="10">
        <f>F537*15%</f>
        <v>29.5081095</v>
      </c>
      <c r="G538" s="16"/>
      <c r="H538" s="12"/>
      <c r="I538" s="12"/>
    </row>
    <row r="539" spans="1:9" ht="15.5">
      <c r="A539" s="17" t="s">
        <v>23</v>
      </c>
      <c r="B539" s="3"/>
      <c r="C539" s="3"/>
      <c r="D539" s="4"/>
      <c r="E539" s="16"/>
      <c r="F539" s="18">
        <f>ROUND(F537+F538,2)</f>
        <v>226.23</v>
      </c>
      <c r="G539" s="16"/>
      <c r="H539" s="12"/>
      <c r="I539" s="12"/>
    </row>
    <row r="540" spans="1:9" ht="15.5">
      <c r="A540" s="15" t="str">
        <f>CONCATENATE("Say ₹ ",F524," + ",F539," x Cost Index")</f>
        <v>Say ₹ 207.33 + 226.23 x Cost Index</v>
      </c>
      <c r="B540" s="3"/>
      <c r="C540" s="3"/>
      <c r="D540" s="3"/>
      <c r="E540" s="3"/>
      <c r="F540" s="3"/>
      <c r="G540" s="4"/>
      <c r="H540" s="13">
        <f>((F518*1.01*1.15)/10)</f>
        <v>207.32774999999998</v>
      </c>
      <c r="I540" s="13">
        <f>((SUM(F527,F529,F531,F533)*1.01*1.15)/10)</f>
        <v>226.22883949999999</v>
      </c>
    </row>
    <row r="541" spans="1:9" ht="15.5">
      <c r="A541" s="1" t="s">
        <v>0</v>
      </c>
      <c r="B541" s="1" t="s">
        <v>1</v>
      </c>
      <c r="C541" s="2" t="s">
        <v>2</v>
      </c>
      <c r="D541" s="3"/>
      <c r="E541" s="4"/>
      <c r="F541" s="2" t="s">
        <v>3</v>
      </c>
      <c r="G541" s="4"/>
      <c r="H541" s="5"/>
      <c r="I541" s="5"/>
    </row>
    <row r="542" spans="1:9" ht="15.5">
      <c r="A542" s="7"/>
      <c r="B542" s="7"/>
      <c r="C542" s="8" t="s">
        <v>4</v>
      </c>
      <c r="D542" s="8" t="s">
        <v>5</v>
      </c>
      <c r="E542" s="8" t="s">
        <v>6</v>
      </c>
      <c r="F542" s="8" t="s">
        <v>7</v>
      </c>
      <c r="G542" s="8" t="s">
        <v>8</v>
      </c>
      <c r="H542" s="5"/>
      <c r="I542" s="5"/>
    </row>
    <row r="543" spans="1:9" ht="15.5">
      <c r="A543" s="2" t="s">
        <v>96</v>
      </c>
      <c r="B543" s="3"/>
      <c r="C543" s="3"/>
      <c r="D543" s="3"/>
      <c r="E543" s="3"/>
      <c r="F543" s="3"/>
      <c r="G543" s="4"/>
      <c r="H543" s="5"/>
      <c r="I543" s="5"/>
    </row>
    <row r="544" spans="1:9" ht="31">
      <c r="A544" s="9"/>
      <c r="B544" s="9" t="s">
        <v>10</v>
      </c>
      <c r="C544" s="9" t="s">
        <v>11</v>
      </c>
      <c r="D544" s="9" t="s">
        <v>12</v>
      </c>
      <c r="E544" s="10">
        <v>10</v>
      </c>
      <c r="F544" s="11"/>
      <c r="G544" s="4"/>
      <c r="H544" s="12"/>
      <c r="I544" s="12"/>
    </row>
    <row r="545" spans="1:9" ht="31">
      <c r="A545" s="9" t="s">
        <v>13</v>
      </c>
      <c r="B545" s="11" t="s">
        <v>43</v>
      </c>
      <c r="C545" s="3"/>
      <c r="D545" s="3"/>
      <c r="E545" s="3"/>
      <c r="F545" s="3"/>
      <c r="G545" s="4"/>
      <c r="H545" s="12"/>
      <c r="I545" s="12"/>
    </row>
    <row r="546" spans="1:9" ht="15.5">
      <c r="A546" s="11" t="s">
        <v>15</v>
      </c>
      <c r="B546" s="3"/>
      <c r="C546" s="3"/>
      <c r="D546" s="3"/>
      <c r="E546" s="3"/>
      <c r="F546" s="4"/>
      <c r="G546" s="9" t="s">
        <v>16</v>
      </c>
      <c r="H546" s="13"/>
      <c r="I546" s="13"/>
    </row>
    <row r="547" spans="1:9" ht="15.5">
      <c r="A547" s="14"/>
      <c r="B547" s="14" t="s">
        <v>97</v>
      </c>
      <c r="C547" s="11" t="s">
        <v>98</v>
      </c>
      <c r="D547" s="3"/>
      <c r="E547" s="4"/>
      <c r="F547" s="11"/>
      <c r="G547" s="4"/>
      <c r="H547" s="12"/>
      <c r="I547" s="12"/>
    </row>
    <row r="548" spans="1:9" ht="15.5">
      <c r="A548" s="7"/>
      <c r="B548" s="7"/>
      <c r="C548" s="9" t="s">
        <v>11</v>
      </c>
      <c r="D548" s="10">
        <v>10.5</v>
      </c>
      <c r="E548" s="10">
        <v>520</v>
      </c>
      <c r="F548" s="10">
        <f>E548*D548</f>
        <v>5460</v>
      </c>
      <c r="G548" s="9" t="s">
        <v>19</v>
      </c>
      <c r="H548" s="13"/>
      <c r="I548" s="13"/>
    </row>
    <row r="549" spans="1:9" ht="15.5">
      <c r="A549" s="15" t="s">
        <v>20</v>
      </c>
      <c r="B549" s="3"/>
      <c r="C549" s="4"/>
      <c r="D549" s="10">
        <v>10</v>
      </c>
      <c r="E549" s="16" t="s">
        <v>11</v>
      </c>
      <c r="F549" s="10">
        <f>F548</f>
        <v>5460</v>
      </c>
      <c r="G549" s="9"/>
      <c r="H549" s="13"/>
      <c r="I549" s="13"/>
    </row>
    <row r="550" spans="1:9" ht="15.5">
      <c r="A550" s="15" t="s">
        <v>21</v>
      </c>
      <c r="B550" s="3"/>
      <c r="C550" s="4"/>
      <c r="D550" s="10">
        <v>1</v>
      </c>
      <c r="E550" s="16" t="s">
        <v>11</v>
      </c>
      <c r="F550" s="10">
        <f>F549/10</f>
        <v>546</v>
      </c>
      <c r="G550" s="9"/>
      <c r="H550" s="13"/>
      <c r="I550" s="13"/>
    </row>
    <row r="551" spans="1:9" ht="15.5">
      <c r="A551" s="17" t="s">
        <v>22</v>
      </c>
      <c r="B551" s="3"/>
      <c r="C551" s="3"/>
      <c r="D551" s="4"/>
      <c r="E551" s="10"/>
      <c r="F551" s="10">
        <f>F550*1%</f>
        <v>5.46</v>
      </c>
      <c r="G551" s="9"/>
      <c r="H551" s="13"/>
      <c r="I551" s="13"/>
    </row>
    <row r="552" spans="1:9" ht="15.5">
      <c r="A552" s="17" t="s">
        <v>23</v>
      </c>
      <c r="B552" s="3"/>
      <c r="C552" s="3"/>
      <c r="D552" s="4"/>
      <c r="E552" s="16"/>
      <c r="F552" s="10">
        <f>F550+F551</f>
        <v>551.46</v>
      </c>
      <c r="G552" s="9"/>
      <c r="H552" s="13"/>
      <c r="I552" s="13"/>
    </row>
    <row r="553" spans="1:9" ht="15.5">
      <c r="A553" s="17" t="s">
        <v>24</v>
      </c>
      <c r="B553" s="3"/>
      <c r="C553" s="3"/>
      <c r="D553" s="4"/>
      <c r="E553" s="10"/>
      <c r="F553" s="10">
        <f>F552*15%</f>
        <v>82.719000000000008</v>
      </c>
      <c r="G553" s="9"/>
      <c r="H553" s="13"/>
      <c r="I553" s="13"/>
    </row>
    <row r="554" spans="1:9" ht="15.5">
      <c r="A554" s="17" t="s">
        <v>23</v>
      </c>
      <c r="B554" s="3"/>
      <c r="C554" s="3"/>
      <c r="D554" s="4"/>
      <c r="E554" s="16"/>
      <c r="F554" s="18">
        <f>ROUND(F552+F553,2)</f>
        <v>634.17999999999995</v>
      </c>
      <c r="G554" s="9"/>
      <c r="H554" s="13"/>
      <c r="I554" s="13"/>
    </row>
    <row r="555" spans="1:9" ht="15.5">
      <c r="A555" s="11" t="s">
        <v>25</v>
      </c>
      <c r="B555" s="3"/>
      <c r="C555" s="3"/>
      <c r="D555" s="3"/>
      <c r="E555" s="3"/>
      <c r="F555" s="4"/>
      <c r="G555" s="9" t="s">
        <v>26</v>
      </c>
      <c r="H555" s="13"/>
      <c r="I555" s="13"/>
    </row>
    <row r="556" spans="1:9" ht="15.5">
      <c r="A556" s="14">
        <v>116</v>
      </c>
      <c r="B556" s="14"/>
      <c r="C556" s="11" t="s">
        <v>27</v>
      </c>
      <c r="D556" s="3"/>
      <c r="E556" s="4"/>
      <c r="F556" s="11"/>
      <c r="G556" s="4"/>
      <c r="H556" s="12"/>
      <c r="I556" s="12"/>
    </row>
    <row r="557" spans="1:9" ht="15.5">
      <c r="A557" s="7"/>
      <c r="B557" s="7"/>
      <c r="C557" s="9" t="s">
        <v>28</v>
      </c>
      <c r="D557" s="10">
        <v>0.37</v>
      </c>
      <c r="E557" s="10">
        <v>784</v>
      </c>
      <c r="F557" s="10">
        <f>E557*D557</f>
        <v>290.08</v>
      </c>
      <c r="G557" s="9" t="s">
        <v>29</v>
      </c>
      <c r="H557" s="13"/>
      <c r="I557" s="13"/>
    </row>
    <row r="558" spans="1:9" ht="15.5">
      <c r="A558" s="14">
        <v>114</v>
      </c>
      <c r="B558" s="14"/>
      <c r="C558" s="11" t="s">
        <v>30</v>
      </c>
      <c r="D558" s="3"/>
      <c r="E558" s="4"/>
      <c r="F558" s="11"/>
      <c r="G558" s="4"/>
      <c r="H558" s="12"/>
      <c r="I558" s="12"/>
    </row>
    <row r="559" spans="1:9" ht="15.5">
      <c r="A559" s="7"/>
      <c r="B559" s="7"/>
      <c r="C559" s="9" t="s">
        <v>28</v>
      </c>
      <c r="D559" s="10">
        <v>0.97</v>
      </c>
      <c r="E559" s="10">
        <v>645</v>
      </c>
      <c r="F559" s="10">
        <f>E559*D559</f>
        <v>625.65</v>
      </c>
      <c r="G559" s="9" t="s">
        <v>31</v>
      </c>
      <c r="H559" s="13"/>
      <c r="I559" s="13"/>
    </row>
    <row r="560" spans="1:9" ht="15.5">
      <c r="A560" s="14">
        <v>114</v>
      </c>
      <c r="B560" s="14"/>
      <c r="C560" s="11" t="s">
        <v>32</v>
      </c>
      <c r="D560" s="3"/>
      <c r="E560" s="4"/>
      <c r="F560" s="11"/>
      <c r="G560" s="4"/>
      <c r="H560" s="12"/>
      <c r="I560" s="12"/>
    </row>
    <row r="561" spans="1:9" ht="15.5">
      <c r="A561" s="7"/>
      <c r="B561" s="7"/>
      <c r="C561" s="9" t="s">
        <v>28</v>
      </c>
      <c r="D561" s="10">
        <v>0.8</v>
      </c>
      <c r="E561" s="10">
        <v>645</v>
      </c>
      <c r="F561" s="10">
        <f>D561*E561</f>
        <v>516</v>
      </c>
      <c r="G561" s="9" t="s">
        <v>33</v>
      </c>
      <c r="H561" s="13"/>
      <c r="I561" s="13"/>
    </row>
    <row r="562" spans="1:9" ht="15.5">
      <c r="A562" s="14">
        <v>115</v>
      </c>
      <c r="B562" s="14"/>
      <c r="C562" s="11" t="s">
        <v>34</v>
      </c>
      <c r="D562" s="3"/>
      <c r="E562" s="4"/>
      <c r="F562" s="11"/>
      <c r="G562" s="4"/>
      <c r="H562" s="12"/>
      <c r="I562" s="12"/>
    </row>
    <row r="563" spans="1:9" ht="15.5">
      <c r="A563" s="7"/>
      <c r="B563" s="7"/>
      <c r="C563" s="9" t="s">
        <v>28</v>
      </c>
      <c r="D563" s="10">
        <v>0.8</v>
      </c>
      <c r="E563" s="10">
        <v>645</v>
      </c>
      <c r="F563" s="10">
        <f>D563*E563</f>
        <v>516</v>
      </c>
      <c r="G563" s="9" t="s">
        <v>35</v>
      </c>
      <c r="H563" s="13"/>
      <c r="I563" s="13"/>
    </row>
    <row r="564" spans="1:9" ht="15.5">
      <c r="A564" s="15" t="s">
        <v>36</v>
      </c>
      <c r="B564" s="3"/>
      <c r="C564" s="4"/>
      <c r="D564" s="10">
        <v>10</v>
      </c>
      <c r="E564" s="16" t="s">
        <v>11</v>
      </c>
      <c r="F564" s="10">
        <f>F563+F561+F559+F557</f>
        <v>1947.73</v>
      </c>
      <c r="G564" s="16"/>
      <c r="H564" s="12"/>
      <c r="I564" s="12"/>
    </row>
    <row r="565" spans="1:9" ht="15.5">
      <c r="A565" s="15" t="s">
        <v>21</v>
      </c>
      <c r="B565" s="3"/>
      <c r="C565" s="4"/>
      <c r="D565" s="10">
        <v>1</v>
      </c>
      <c r="E565" s="16" t="s">
        <v>11</v>
      </c>
      <c r="F565" s="10">
        <f>F564/10</f>
        <v>194.773</v>
      </c>
      <c r="G565" s="16"/>
      <c r="H565" s="12"/>
      <c r="I565" s="12"/>
    </row>
    <row r="566" spans="1:9" ht="15.5">
      <c r="A566" s="17" t="s">
        <v>22</v>
      </c>
      <c r="B566" s="3"/>
      <c r="C566" s="3"/>
      <c r="D566" s="4"/>
      <c r="E566" s="10"/>
      <c r="F566" s="10">
        <f>F565*1%</f>
        <v>1.94773</v>
      </c>
      <c r="G566" s="16"/>
      <c r="H566" s="12"/>
      <c r="I566" s="12"/>
    </row>
    <row r="567" spans="1:9" ht="15.5">
      <c r="A567" s="17" t="s">
        <v>23</v>
      </c>
      <c r="B567" s="3"/>
      <c r="C567" s="3"/>
      <c r="D567" s="4"/>
      <c r="E567" s="16"/>
      <c r="F567" s="10">
        <f>F565+F566</f>
        <v>196.72073</v>
      </c>
      <c r="G567" s="16"/>
      <c r="H567" s="12"/>
      <c r="I567" s="12"/>
    </row>
    <row r="568" spans="1:9" ht="15.5">
      <c r="A568" s="17" t="s">
        <v>24</v>
      </c>
      <c r="B568" s="3"/>
      <c r="C568" s="3"/>
      <c r="D568" s="4"/>
      <c r="E568" s="10"/>
      <c r="F568" s="10">
        <f>F567*15%</f>
        <v>29.5081095</v>
      </c>
      <c r="G568" s="16"/>
      <c r="H568" s="12"/>
      <c r="I568" s="12"/>
    </row>
    <row r="569" spans="1:9" ht="15.5">
      <c r="A569" s="17" t="s">
        <v>23</v>
      </c>
      <c r="B569" s="3"/>
      <c r="C569" s="3"/>
      <c r="D569" s="4"/>
      <c r="E569" s="16"/>
      <c r="F569" s="18">
        <f>ROUND(F567+F568,2)</f>
        <v>226.23</v>
      </c>
      <c r="G569" s="16"/>
      <c r="H569" s="12"/>
      <c r="I569" s="12"/>
    </row>
    <row r="570" spans="1:9" ht="15.5">
      <c r="A570" s="15" t="str">
        <f>CONCATENATE("Say ₹ ",F554," + ",F569," x Cost Index")</f>
        <v>Say ₹ 634.18 + 226.23 x Cost Index</v>
      </c>
      <c r="B570" s="3"/>
      <c r="C570" s="3"/>
      <c r="D570" s="3"/>
      <c r="E570" s="3"/>
      <c r="F570" s="3"/>
      <c r="G570" s="4"/>
      <c r="H570" s="13">
        <f>((F548*1.01*1.15)/10)</f>
        <v>634.17899999999997</v>
      </c>
      <c r="I570" s="13">
        <f>((SUM(F557,F559,F561,F563)*1.01*1.15)/10)</f>
        <v>226.22883949999999</v>
      </c>
    </row>
  </sheetData>
  <mergeCells count="798">
    <mergeCell ref="C406:E406"/>
    <mergeCell ref="F406:G406"/>
    <mergeCell ref="C408:E408"/>
    <mergeCell ref="F408:G408"/>
    <mergeCell ref="C410:E410"/>
    <mergeCell ref="F410:G410"/>
    <mergeCell ref="C412:E412"/>
    <mergeCell ref="F412:G412"/>
    <mergeCell ref="A399:C399"/>
    <mergeCell ref="A400:C400"/>
    <mergeCell ref="A401:D401"/>
    <mergeCell ref="A402:D402"/>
    <mergeCell ref="A403:D403"/>
    <mergeCell ref="A404:D404"/>
    <mergeCell ref="A405:F405"/>
    <mergeCell ref="A406:A407"/>
    <mergeCell ref="B406:B407"/>
    <mergeCell ref="A408:A409"/>
    <mergeCell ref="B408:B409"/>
    <mergeCell ref="A410:A411"/>
    <mergeCell ref="B410:B411"/>
    <mergeCell ref="A412:A413"/>
    <mergeCell ref="C397:E397"/>
    <mergeCell ref="F397:G397"/>
    <mergeCell ref="F391:G391"/>
    <mergeCell ref="A393:G393"/>
    <mergeCell ref="F394:G394"/>
    <mergeCell ref="B395:G395"/>
    <mergeCell ref="A396:F396"/>
    <mergeCell ref="A397:A398"/>
    <mergeCell ref="B397:B398"/>
    <mergeCell ref="A389:D389"/>
    <mergeCell ref="A391:A392"/>
    <mergeCell ref="B391:B392"/>
    <mergeCell ref="C391:E391"/>
    <mergeCell ref="B382:B383"/>
    <mergeCell ref="A384:C384"/>
    <mergeCell ref="A385:C385"/>
    <mergeCell ref="A386:D386"/>
    <mergeCell ref="A387:D387"/>
    <mergeCell ref="A388:D388"/>
    <mergeCell ref="A390:G390"/>
    <mergeCell ref="C376:E376"/>
    <mergeCell ref="F376:G376"/>
    <mergeCell ref="C378:E378"/>
    <mergeCell ref="F378:G378"/>
    <mergeCell ref="C380:E380"/>
    <mergeCell ref="F380:G380"/>
    <mergeCell ref="C382:E382"/>
    <mergeCell ref="F382:G382"/>
    <mergeCell ref="A369:C369"/>
    <mergeCell ref="A370:C370"/>
    <mergeCell ref="A371:D371"/>
    <mergeCell ref="A372:D372"/>
    <mergeCell ref="A373:D373"/>
    <mergeCell ref="A374:D374"/>
    <mergeCell ref="A375:F375"/>
    <mergeCell ref="A376:A377"/>
    <mergeCell ref="B376:B377"/>
    <mergeCell ref="A378:A379"/>
    <mergeCell ref="B378:B379"/>
    <mergeCell ref="A380:A381"/>
    <mergeCell ref="B380:B381"/>
    <mergeCell ref="A382:A383"/>
    <mergeCell ref="C367:E367"/>
    <mergeCell ref="F367:G367"/>
    <mergeCell ref="F361:G361"/>
    <mergeCell ref="A363:G363"/>
    <mergeCell ref="F364:G364"/>
    <mergeCell ref="B365:G365"/>
    <mergeCell ref="A366:F366"/>
    <mergeCell ref="A367:A368"/>
    <mergeCell ref="B367:B368"/>
    <mergeCell ref="A359:D359"/>
    <mergeCell ref="A361:A362"/>
    <mergeCell ref="B361:B362"/>
    <mergeCell ref="C361:E361"/>
    <mergeCell ref="B352:B353"/>
    <mergeCell ref="A354:C354"/>
    <mergeCell ref="A355:C355"/>
    <mergeCell ref="A356:D356"/>
    <mergeCell ref="A357:D357"/>
    <mergeCell ref="A358:D358"/>
    <mergeCell ref="A360:G360"/>
    <mergeCell ref="C346:E346"/>
    <mergeCell ref="F346:G346"/>
    <mergeCell ref="C348:E348"/>
    <mergeCell ref="F348:G348"/>
    <mergeCell ref="C350:E350"/>
    <mergeCell ref="F350:G350"/>
    <mergeCell ref="C352:E352"/>
    <mergeCell ref="F352:G352"/>
    <mergeCell ref="A339:C339"/>
    <mergeCell ref="A340:C340"/>
    <mergeCell ref="A341:D341"/>
    <mergeCell ref="A342:D342"/>
    <mergeCell ref="A343:D343"/>
    <mergeCell ref="A344:D344"/>
    <mergeCell ref="A345:F345"/>
    <mergeCell ref="A346:A347"/>
    <mergeCell ref="B346:B347"/>
    <mergeCell ref="A348:A349"/>
    <mergeCell ref="B348:B349"/>
    <mergeCell ref="A350:A351"/>
    <mergeCell ref="B350:B351"/>
    <mergeCell ref="A352:A353"/>
    <mergeCell ref="C337:E337"/>
    <mergeCell ref="F337:G337"/>
    <mergeCell ref="F331:G331"/>
    <mergeCell ref="A333:G333"/>
    <mergeCell ref="F334:G334"/>
    <mergeCell ref="B335:G335"/>
    <mergeCell ref="A336:F336"/>
    <mergeCell ref="A337:A338"/>
    <mergeCell ref="B337:B338"/>
    <mergeCell ref="A329:D329"/>
    <mergeCell ref="A331:A332"/>
    <mergeCell ref="B331:B332"/>
    <mergeCell ref="C331:E331"/>
    <mergeCell ref="B322:B323"/>
    <mergeCell ref="A324:C324"/>
    <mergeCell ref="A325:C325"/>
    <mergeCell ref="A326:D326"/>
    <mergeCell ref="A327:D327"/>
    <mergeCell ref="A328:D328"/>
    <mergeCell ref="A330:G330"/>
    <mergeCell ref="C316:E316"/>
    <mergeCell ref="F316:G316"/>
    <mergeCell ref="C318:E318"/>
    <mergeCell ref="F318:G318"/>
    <mergeCell ref="C320:E320"/>
    <mergeCell ref="F320:G320"/>
    <mergeCell ref="C322:E322"/>
    <mergeCell ref="F322:G322"/>
    <mergeCell ref="A309:C309"/>
    <mergeCell ref="A310:C310"/>
    <mergeCell ref="A311:D311"/>
    <mergeCell ref="A312:D312"/>
    <mergeCell ref="A313:D313"/>
    <mergeCell ref="A314:D314"/>
    <mergeCell ref="A315:F315"/>
    <mergeCell ref="A316:A317"/>
    <mergeCell ref="B316:B317"/>
    <mergeCell ref="A318:A319"/>
    <mergeCell ref="B318:B319"/>
    <mergeCell ref="A320:A321"/>
    <mergeCell ref="B320:B321"/>
    <mergeCell ref="A322:A323"/>
    <mergeCell ref="C307:E307"/>
    <mergeCell ref="F307:G307"/>
    <mergeCell ref="F301:G301"/>
    <mergeCell ref="A303:G303"/>
    <mergeCell ref="F304:G304"/>
    <mergeCell ref="B305:G305"/>
    <mergeCell ref="A306:F306"/>
    <mergeCell ref="A307:A308"/>
    <mergeCell ref="B307:B308"/>
    <mergeCell ref="A299:D299"/>
    <mergeCell ref="A301:A302"/>
    <mergeCell ref="B301:B302"/>
    <mergeCell ref="C301:E301"/>
    <mergeCell ref="B292:B293"/>
    <mergeCell ref="A294:C294"/>
    <mergeCell ref="A295:C295"/>
    <mergeCell ref="A296:D296"/>
    <mergeCell ref="A297:D297"/>
    <mergeCell ref="A298:D298"/>
    <mergeCell ref="A300:G300"/>
    <mergeCell ref="C286:E286"/>
    <mergeCell ref="F286:G286"/>
    <mergeCell ref="C288:E288"/>
    <mergeCell ref="F288:G288"/>
    <mergeCell ref="C290:E290"/>
    <mergeCell ref="F290:G290"/>
    <mergeCell ref="C292:E292"/>
    <mergeCell ref="F292:G292"/>
    <mergeCell ref="A279:C279"/>
    <mergeCell ref="A280:C280"/>
    <mergeCell ref="A281:D281"/>
    <mergeCell ref="A282:D282"/>
    <mergeCell ref="A283:D283"/>
    <mergeCell ref="A284:D284"/>
    <mergeCell ref="A285:F285"/>
    <mergeCell ref="A286:A287"/>
    <mergeCell ref="B286:B287"/>
    <mergeCell ref="A288:A289"/>
    <mergeCell ref="B288:B289"/>
    <mergeCell ref="A290:A291"/>
    <mergeCell ref="B290:B291"/>
    <mergeCell ref="A292:A293"/>
    <mergeCell ref="C277:E277"/>
    <mergeCell ref="F277:G277"/>
    <mergeCell ref="F271:G271"/>
    <mergeCell ref="A273:G273"/>
    <mergeCell ref="F274:G274"/>
    <mergeCell ref="B275:G275"/>
    <mergeCell ref="A276:F276"/>
    <mergeCell ref="A277:A278"/>
    <mergeCell ref="B277:B278"/>
    <mergeCell ref="A269:D269"/>
    <mergeCell ref="A271:A272"/>
    <mergeCell ref="B271:B272"/>
    <mergeCell ref="C271:E271"/>
    <mergeCell ref="B262:B263"/>
    <mergeCell ref="A264:C264"/>
    <mergeCell ref="A265:C265"/>
    <mergeCell ref="A266:D266"/>
    <mergeCell ref="A267:D267"/>
    <mergeCell ref="A268:D268"/>
    <mergeCell ref="A270:G270"/>
    <mergeCell ref="C256:E256"/>
    <mergeCell ref="F256:G256"/>
    <mergeCell ref="C258:E258"/>
    <mergeCell ref="F258:G258"/>
    <mergeCell ref="C260:E260"/>
    <mergeCell ref="F260:G260"/>
    <mergeCell ref="C262:E262"/>
    <mergeCell ref="F262:G262"/>
    <mergeCell ref="A249:C249"/>
    <mergeCell ref="A250:C250"/>
    <mergeCell ref="A251:D251"/>
    <mergeCell ref="A252:D252"/>
    <mergeCell ref="A253:D253"/>
    <mergeCell ref="A254:D254"/>
    <mergeCell ref="A255:F255"/>
    <mergeCell ref="A256:A257"/>
    <mergeCell ref="B256:B257"/>
    <mergeCell ref="A258:A259"/>
    <mergeCell ref="B258:B259"/>
    <mergeCell ref="A260:A261"/>
    <mergeCell ref="B260:B261"/>
    <mergeCell ref="A262:A263"/>
    <mergeCell ref="C247:E247"/>
    <mergeCell ref="F247:G247"/>
    <mergeCell ref="F241:G241"/>
    <mergeCell ref="A243:G243"/>
    <mergeCell ref="F244:G244"/>
    <mergeCell ref="B245:G245"/>
    <mergeCell ref="A246:F246"/>
    <mergeCell ref="A247:A248"/>
    <mergeCell ref="B247:B248"/>
    <mergeCell ref="A239:D239"/>
    <mergeCell ref="A241:A242"/>
    <mergeCell ref="B241:B242"/>
    <mergeCell ref="C241:E241"/>
    <mergeCell ref="B232:B233"/>
    <mergeCell ref="A234:C234"/>
    <mergeCell ref="A235:C235"/>
    <mergeCell ref="A236:D236"/>
    <mergeCell ref="A237:D237"/>
    <mergeCell ref="A238:D238"/>
    <mergeCell ref="A240:G240"/>
    <mergeCell ref="C226:E226"/>
    <mergeCell ref="F226:G226"/>
    <mergeCell ref="C228:E228"/>
    <mergeCell ref="F228:G228"/>
    <mergeCell ref="C230:E230"/>
    <mergeCell ref="F230:G230"/>
    <mergeCell ref="C232:E232"/>
    <mergeCell ref="F232:G232"/>
    <mergeCell ref="A219:C219"/>
    <mergeCell ref="A220:C220"/>
    <mergeCell ref="A221:D221"/>
    <mergeCell ref="A222:D222"/>
    <mergeCell ref="A223:D223"/>
    <mergeCell ref="A224:D224"/>
    <mergeCell ref="A225:F225"/>
    <mergeCell ref="A226:A227"/>
    <mergeCell ref="B226:B227"/>
    <mergeCell ref="A228:A229"/>
    <mergeCell ref="B228:B229"/>
    <mergeCell ref="A230:A231"/>
    <mergeCell ref="B230:B231"/>
    <mergeCell ref="A232:A233"/>
    <mergeCell ref="C217:E217"/>
    <mergeCell ref="F217:G217"/>
    <mergeCell ref="F211:G211"/>
    <mergeCell ref="A213:G213"/>
    <mergeCell ref="F214:G214"/>
    <mergeCell ref="B215:G215"/>
    <mergeCell ref="A216:F216"/>
    <mergeCell ref="A217:A218"/>
    <mergeCell ref="B217:B218"/>
    <mergeCell ref="A209:D209"/>
    <mergeCell ref="A211:A212"/>
    <mergeCell ref="B211:B212"/>
    <mergeCell ref="C211:E211"/>
    <mergeCell ref="B202:B203"/>
    <mergeCell ref="A204:C204"/>
    <mergeCell ref="A205:C205"/>
    <mergeCell ref="A206:D206"/>
    <mergeCell ref="A207:D207"/>
    <mergeCell ref="A208:D208"/>
    <mergeCell ref="A210:G210"/>
    <mergeCell ref="C526:E526"/>
    <mergeCell ref="F526:G526"/>
    <mergeCell ref="C528:E528"/>
    <mergeCell ref="F528:G528"/>
    <mergeCell ref="C530:E530"/>
    <mergeCell ref="F530:G530"/>
    <mergeCell ref="C532:E532"/>
    <mergeCell ref="F532:G532"/>
    <mergeCell ref="A519:C519"/>
    <mergeCell ref="A520:C520"/>
    <mergeCell ref="A521:D521"/>
    <mergeCell ref="A522:D522"/>
    <mergeCell ref="A523:D523"/>
    <mergeCell ref="A524:D524"/>
    <mergeCell ref="A525:F525"/>
    <mergeCell ref="A526:A527"/>
    <mergeCell ref="B526:B527"/>
    <mergeCell ref="A528:A529"/>
    <mergeCell ref="B528:B529"/>
    <mergeCell ref="A530:A531"/>
    <mergeCell ref="B530:B531"/>
    <mergeCell ref="A532:A533"/>
    <mergeCell ref="C517:E517"/>
    <mergeCell ref="F517:G517"/>
    <mergeCell ref="F511:G511"/>
    <mergeCell ref="A513:G513"/>
    <mergeCell ref="F514:G514"/>
    <mergeCell ref="B515:G515"/>
    <mergeCell ref="A516:F516"/>
    <mergeCell ref="A517:A518"/>
    <mergeCell ref="B517:B518"/>
    <mergeCell ref="A509:D509"/>
    <mergeCell ref="A511:A512"/>
    <mergeCell ref="B511:B512"/>
    <mergeCell ref="C511:E511"/>
    <mergeCell ref="B502:B503"/>
    <mergeCell ref="A504:C504"/>
    <mergeCell ref="A505:C505"/>
    <mergeCell ref="A506:D506"/>
    <mergeCell ref="A507:D507"/>
    <mergeCell ref="A508:D508"/>
    <mergeCell ref="A510:G510"/>
    <mergeCell ref="A564:C564"/>
    <mergeCell ref="A565:C565"/>
    <mergeCell ref="A566:D566"/>
    <mergeCell ref="A567:D567"/>
    <mergeCell ref="A568:D568"/>
    <mergeCell ref="A569:D569"/>
    <mergeCell ref="A570:G570"/>
    <mergeCell ref="A556:A557"/>
    <mergeCell ref="B556:B557"/>
    <mergeCell ref="A558:A559"/>
    <mergeCell ref="B558:B559"/>
    <mergeCell ref="A560:A561"/>
    <mergeCell ref="B560:B561"/>
    <mergeCell ref="A562:A563"/>
    <mergeCell ref="C556:E556"/>
    <mergeCell ref="F556:G556"/>
    <mergeCell ref="C558:E558"/>
    <mergeCell ref="F558:G558"/>
    <mergeCell ref="C560:E560"/>
    <mergeCell ref="F560:G560"/>
    <mergeCell ref="C562:E562"/>
    <mergeCell ref="F562:G562"/>
    <mergeCell ref="A549:C549"/>
    <mergeCell ref="A550:C550"/>
    <mergeCell ref="A551:D551"/>
    <mergeCell ref="A552:D552"/>
    <mergeCell ref="A553:D553"/>
    <mergeCell ref="A554:D554"/>
    <mergeCell ref="A555:F555"/>
    <mergeCell ref="B562:B563"/>
    <mergeCell ref="C547:E547"/>
    <mergeCell ref="F547:G547"/>
    <mergeCell ref="F541:G541"/>
    <mergeCell ref="A543:G543"/>
    <mergeCell ref="F544:G544"/>
    <mergeCell ref="B545:G545"/>
    <mergeCell ref="A546:F546"/>
    <mergeCell ref="A547:A548"/>
    <mergeCell ref="B547:B548"/>
    <mergeCell ref="A539:D539"/>
    <mergeCell ref="A541:A542"/>
    <mergeCell ref="B541:B542"/>
    <mergeCell ref="C541:E541"/>
    <mergeCell ref="B532:B533"/>
    <mergeCell ref="A534:C534"/>
    <mergeCell ref="A535:C535"/>
    <mergeCell ref="A536:D536"/>
    <mergeCell ref="A537:D537"/>
    <mergeCell ref="A538:D538"/>
    <mergeCell ref="A540:G540"/>
    <mergeCell ref="C496:E496"/>
    <mergeCell ref="F496:G496"/>
    <mergeCell ref="C498:E498"/>
    <mergeCell ref="F498:G498"/>
    <mergeCell ref="C500:E500"/>
    <mergeCell ref="F500:G500"/>
    <mergeCell ref="C502:E502"/>
    <mergeCell ref="F502:G502"/>
    <mergeCell ref="A489:C489"/>
    <mergeCell ref="A490:C490"/>
    <mergeCell ref="A491:D491"/>
    <mergeCell ref="A492:D492"/>
    <mergeCell ref="A493:D493"/>
    <mergeCell ref="A494:D494"/>
    <mergeCell ref="A495:F495"/>
    <mergeCell ref="A496:A497"/>
    <mergeCell ref="B496:B497"/>
    <mergeCell ref="A498:A499"/>
    <mergeCell ref="B498:B499"/>
    <mergeCell ref="A500:A501"/>
    <mergeCell ref="B500:B501"/>
    <mergeCell ref="A502:A503"/>
    <mergeCell ref="C487:E487"/>
    <mergeCell ref="F487:G487"/>
    <mergeCell ref="F481:G481"/>
    <mergeCell ref="A483:G483"/>
    <mergeCell ref="F484:G484"/>
    <mergeCell ref="B485:G485"/>
    <mergeCell ref="A486:F486"/>
    <mergeCell ref="A487:A488"/>
    <mergeCell ref="B487:B488"/>
    <mergeCell ref="A479:D479"/>
    <mergeCell ref="A481:A482"/>
    <mergeCell ref="B481:B482"/>
    <mergeCell ref="C481:E481"/>
    <mergeCell ref="B472:B473"/>
    <mergeCell ref="A474:C474"/>
    <mergeCell ref="A475:C475"/>
    <mergeCell ref="A476:D476"/>
    <mergeCell ref="A477:D477"/>
    <mergeCell ref="A478:D478"/>
    <mergeCell ref="A480:G480"/>
    <mergeCell ref="C466:E466"/>
    <mergeCell ref="F466:G466"/>
    <mergeCell ref="C468:E468"/>
    <mergeCell ref="F468:G468"/>
    <mergeCell ref="C470:E470"/>
    <mergeCell ref="F470:G470"/>
    <mergeCell ref="C472:E472"/>
    <mergeCell ref="F472:G472"/>
    <mergeCell ref="A459:C459"/>
    <mergeCell ref="A460:C460"/>
    <mergeCell ref="A461:D461"/>
    <mergeCell ref="A462:D462"/>
    <mergeCell ref="A463:D463"/>
    <mergeCell ref="A464:D464"/>
    <mergeCell ref="A465:F465"/>
    <mergeCell ref="A466:A467"/>
    <mergeCell ref="B466:B467"/>
    <mergeCell ref="A468:A469"/>
    <mergeCell ref="B468:B469"/>
    <mergeCell ref="A470:A471"/>
    <mergeCell ref="B470:B471"/>
    <mergeCell ref="A472:A473"/>
    <mergeCell ref="C457:E457"/>
    <mergeCell ref="F457:G457"/>
    <mergeCell ref="F451:G451"/>
    <mergeCell ref="A453:G453"/>
    <mergeCell ref="F454:G454"/>
    <mergeCell ref="B455:G455"/>
    <mergeCell ref="A456:F456"/>
    <mergeCell ref="A457:A458"/>
    <mergeCell ref="B457:B458"/>
    <mergeCell ref="A449:D449"/>
    <mergeCell ref="A451:A452"/>
    <mergeCell ref="B451:B452"/>
    <mergeCell ref="C451:E451"/>
    <mergeCell ref="B442:B443"/>
    <mergeCell ref="A444:C444"/>
    <mergeCell ref="A445:C445"/>
    <mergeCell ref="A446:D446"/>
    <mergeCell ref="A447:D447"/>
    <mergeCell ref="A448:D448"/>
    <mergeCell ref="A450:G450"/>
    <mergeCell ref="C436:E436"/>
    <mergeCell ref="F436:G436"/>
    <mergeCell ref="C438:E438"/>
    <mergeCell ref="F438:G438"/>
    <mergeCell ref="C440:E440"/>
    <mergeCell ref="F440:G440"/>
    <mergeCell ref="C442:E442"/>
    <mergeCell ref="F442:G442"/>
    <mergeCell ref="A429:C429"/>
    <mergeCell ref="A430:C430"/>
    <mergeCell ref="A431:D431"/>
    <mergeCell ref="A432:D432"/>
    <mergeCell ref="A433:D433"/>
    <mergeCell ref="A434:D434"/>
    <mergeCell ref="A435:F435"/>
    <mergeCell ref="A436:A437"/>
    <mergeCell ref="B436:B437"/>
    <mergeCell ref="A438:A439"/>
    <mergeCell ref="B438:B439"/>
    <mergeCell ref="A440:A441"/>
    <mergeCell ref="B440:B441"/>
    <mergeCell ref="A442:A443"/>
    <mergeCell ref="C427:E427"/>
    <mergeCell ref="F427:G427"/>
    <mergeCell ref="F421:G421"/>
    <mergeCell ref="A423:G423"/>
    <mergeCell ref="F424:G424"/>
    <mergeCell ref="B425:G425"/>
    <mergeCell ref="A426:F426"/>
    <mergeCell ref="A427:A428"/>
    <mergeCell ref="B427:B428"/>
    <mergeCell ref="A419:D419"/>
    <mergeCell ref="A421:A422"/>
    <mergeCell ref="B421:B422"/>
    <mergeCell ref="C421:E421"/>
    <mergeCell ref="B412:B413"/>
    <mergeCell ref="A414:C414"/>
    <mergeCell ref="A415:C415"/>
    <mergeCell ref="A416:D416"/>
    <mergeCell ref="A417:D417"/>
    <mergeCell ref="A418:D418"/>
    <mergeCell ref="A420:G420"/>
    <mergeCell ref="C196:E196"/>
    <mergeCell ref="F196:G196"/>
    <mergeCell ref="C198:E198"/>
    <mergeCell ref="F198:G198"/>
    <mergeCell ref="C200:E200"/>
    <mergeCell ref="F200:G200"/>
    <mergeCell ref="C202:E202"/>
    <mergeCell ref="F202:G202"/>
    <mergeCell ref="A189:C189"/>
    <mergeCell ref="A190:C190"/>
    <mergeCell ref="A191:D191"/>
    <mergeCell ref="A192:D192"/>
    <mergeCell ref="A193:D193"/>
    <mergeCell ref="A194:D194"/>
    <mergeCell ref="A195:F195"/>
    <mergeCell ref="A196:A197"/>
    <mergeCell ref="B196:B197"/>
    <mergeCell ref="A198:A199"/>
    <mergeCell ref="B198:B199"/>
    <mergeCell ref="A200:A201"/>
    <mergeCell ref="B200:B201"/>
    <mergeCell ref="A202:A203"/>
    <mergeCell ref="C187:E187"/>
    <mergeCell ref="F187:G187"/>
    <mergeCell ref="F181:G181"/>
    <mergeCell ref="A183:G183"/>
    <mergeCell ref="F184:G184"/>
    <mergeCell ref="B185:G185"/>
    <mergeCell ref="A186:F186"/>
    <mergeCell ref="A187:A188"/>
    <mergeCell ref="B187:B188"/>
    <mergeCell ref="A179:D179"/>
    <mergeCell ref="A181:A182"/>
    <mergeCell ref="B181:B182"/>
    <mergeCell ref="C181:E181"/>
    <mergeCell ref="B172:B173"/>
    <mergeCell ref="A174:C174"/>
    <mergeCell ref="A175:C175"/>
    <mergeCell ref="A176:D176"/>
    <mergeCell ref="A177:D177"/>
    <mergeCell ref="A178:D178"/>
    <mergeCell ref="A180:G180"/>
    <mergeCell ref="C166:E166"/>
    <mergeCell ref="F166:G166"/>
    <mergeCell ref="C168:E168"/>
    <mergeCell ref="F168:G168"/>
    <mergeCell ref="C170:E170"/>
    <mergeCell ref="F170:G170"/>
    <mergeCell ref="C172:E172"/>
    <mergeCell ref="F172:G172"/>
    <mergeCell ref="A159:C159"/>
    <mergeCell ref="A160:C160"/>
    <mergeCell ref="A161:D161"/>
    <mergeCell ref="A162:D162"/>
    <mergeCell ref="A163:D163"/>
    <mergeCell ref="A164:D164"/>
    <mergeCell ref="A165:F165"/>
    <mergeCell ref="A166:A167"/>
    <mergeCell ref="B166:B167"/>
    <mergeCell ref="A168:A169"/>
    <mergeCell ref="B168:B169"/>
    <mergeCell ref="A170:A171"/>
    <mergeCell ref="B170:B171"/>
    <mergeCell ref="A172:A173"/>
    <mergeCell ref="C157:E157"/>
    <mergeCell ref="F157:G157"/>
    <mergeCell ref="F151:G151"/>
    <mergeCell ref="A153:G153"/>
    <mergeCell ref="F154:G154"/>
    <mergeCell ref="B155:G155"/>
    <mergeCell ref="A156:F156"/>
    <mergeCell ref="A157:A158"/>
    <mergeCell ref="B157:B158"/>
    <mergeCell ref="A149:D149"/>
    <mergeCell ref="A151:A152"/>
    <mergeCell ref="B151:B152"/>
    <mergeCell ref="C151:E151"/>
    <mergeCell ref="B142:B143"/>
    <mergeCell ref="A144:C144"/>
    <mergeCell ref="A145:C145"/>
    <mergeCell ref="A146:D146"/>
    <mergeCell ref="A147:D147"/>
    <mergeCell ref="A148:D148"/>
    <mergeCell ref="A150:G150"/>
    <mergeCell ref="C136:E136"/>
    <mergeCell ref="F136:G136"/>
    <mergeCell ref="C138:E138"/>
    <mergeCell ref="F138:G138"/>
    <mergeCell ref="C140:E140"/>
    <mergeCell ref="F140:G140"/>
    <mergeCell ref="C142:E142"/>
    <mergeCell ref="F142:G142"/>
    <mergeCell ref="A129:C129"/>
    <mergeCell ref="A130:C130"/>
    <mergeCell ref="A131:D131"/>
    <mergeCell ref="A132:D132"/>
    <mergeCell ref="A133:D133"/>
    <mergeCell ref="A134:D134"/>
    <mergeCell ref="A135:F135"/>
    <mergeCell ref="A136:A137"/>
    <mergeCell ref="B136:B137"/>
    <mergeCell ref="A138:A139"/>
    <mergeCell ref="B138:B139"/>
    <mergeCell ref="A140:A141"/>
    <mergeCell ref="B140:B141"/>
    <mergeCell ref="A142:A143"/>
    <mergeCell ref="C127:E127"/>
    <mergeCell ref="F127:G127"/>
    <mergeCell ref="F121:G121"/>
    <mergeCell ref="A123:G123"/>
    <mergeCell ref="F124:G124"/>
    <mergeCell ref="B125:G125"/>
    <mergeCell ref="A126:F126"/>
    <mergeCell ref="A127:A128"/>
    <mergeCell ref="B127:B128"/>
    <mergeCell ref="A119:D119"/>
    <mergeCell ref="A121:A122"/>
    <mergeCell ref="B121:B122"/>
    <mergeCell ref="C121:E121"/>
    <mergeCell ref="B112:B113"/>
    <mergeCell ref="A114:C114"/>
    <mergeCell ref="A115:C115"/>
    <mergeCell ref="A116:D116"/>
    <mergeCell ref="A117:D117"/>
    <mergeCell ref="A118:D118"/>
    <mergeCell ref="A120:G120"/>
    <mergeCell ref="C106:E106"/>
    <mergeCell ref="F106:G106"/>
    <mergeCell ref="C108:E108"/>
    <mergeCell ref="F108:G108"/>
    <mergeCell ref="C110:E110"/>
    <mergeCell ref="F110:G110"/>
    <mergeCell ref="C112:E112"/>
    <mergeCell ref="F112:G112"/>
    <mergeCell ref="A99:C99"/>
    <mergeCell ref="A100:C100"/>
    <mergeCell ref="A101:D101"/>
    <mergeCell ref="A102:D102"/>
    <mergeCell ref="A103:D103"/>
    <mergeCell ref="A104:D104"/>
    <mergeCell ref="A105:F105"/>
    <mergeCell ref="A106:A107"/>
    <mergeCell ref="B106:B107"/>
    <mergeCell ref="A108:A109"/>
    <mergeCell ref="B108:B109"/>
    <mergeCell ref="A110:A111"/>
    <mergeCell ref="B110:B111"/>
    <mergeCell ref="A112:A113"/>
    <mergeCell ref="C97:E97"/>
    <mergeCell ref="F97:G97"/>
    <mergeCell ref="F91:G91"/>
    <mergeCell ref="A93:G93"/>
    <mergeCell ref="F94:G94"/>
    <mergeCell ref="B95:G95"/>
    <mergeCell ref="A96:F96"/>
    <mergeCell ref="A97:A98"/>
    <mergeCell ref="B97:B98"/>
    <mergeCell ref="A89:D89"/>
    <mergeCell ref="A91:A92"/>
    <mergeCell ref="B91:B92"/>
    <mergeCell ref="C91:E91"/>
    <mergeCell ref="B82:B83"/>
    <mergeCell ref="A84:C84"/>
    <mergeCell ref="A85:C85"/>
    <mergeCell ref="A86:D86"/>
    <mergeCell ref="A87:D87"/>
    <mergeCell ref="A88:D88"/>
    <mergeCell ref="A90:G90"/>
    <mergeCell ref="C76:E76"/>
    <mergeCell ref="F76:G76"/>
    <mergeCell ref="C78:E78"/>
    <mergeCell ref="F78:G78"/>
    <mergeCell ref="C80:E80"/>
    <mergeCell ref="F80:G80"/>
    <mergeCell ref="C82:E82"/>
    <mergeCell ref="F82:G82"/>
    <mergeCell ref="A69:C69"/>
    <mergeCell ref="A70:C70"/>
    <mergeCell ref="A71:D71"/>
    <mergeCell ref="A72:D72"/>
    <mergeCell ref="A73:D73"/>
    <mergeCell ref="A74:D74"/>
    <mergeCell ref="A75:F75"/>
    <mergeCell ref="A76:A77"/>
    <mergeCell ref="B76:B77"/>
    <mergeCell ref="A78:A79"/>
    <mergeCell ref="B78:B79"/>
    <mergeCell ref="A80:A81"/>
    <mergeCell ref="B80:B81"/>
    <mergeCell ref="A82:A83"/>
    <mergeCell ref="C67:E67"/>
    <mergeCell ref="F67:G67"/>
    <mergeCell ref="F61:G61"/>
    <mergeCell ref="A63:G63"/>
    <mergeCell ref="F64:G64"/>
    <mergeCell ref="B65:G65"/>
    <mergeCell ref="A66:F66"/>
    <mergeCell ref="A67:A68"/>
    <mergeCell ref="B67:B68"/>
    <mergeCell ref="A54:C54"/>
    <mergeCell ref="B61:B62"/>
    <mergeCell ref="C61:E61"/>
    <mergeCell ref="A55:C55"/>
    <mergeCell ref="A56:D56"/>
    <mergeCell ref="A57:D57"/>
    <mergeCell ref="A58:D58"/>
    <mergeCell ref="A59:D59"/>
    <mergeCell ref="A60:G60"/>
    <mergeCell ref="A61:A62"/>
    <mergeCell ref="F48:G48"/>
    <mergeCell ref="C48:E48"/>
    <mergeCell ref="C50:E50"/>
    <mergeCell ref="F50:G50"/>
    <mergeCell ref="C52:E52"/>
    <mergeCell ref="F52:G52"/>
    <mergeCell ref="A40:C40"/>
    <mergeCell ref="A41:D41"/>
    <mergeCell ref="A42:D42"/>
    <mergeCell ref="A43:D43"/>
    <mergeCell ref="A44:D44"/>
    <mergeCell ref="A45:F45"/>
    <mergeCell ref="A46:A47"/>
    <mergeCell ref="A48:A49"/>
    <mergeCell ref="B48:B49"/>
    <mergeCell ref="A50:A51"/>
    <mergeCell ref="B50:B51"/>
    <mergeCell ref="A52:A53"/>
    <mergeCell ref="B52:B53"/>
    <mergeCell ref="B35:G35"/>
    <mergeCell ref="A36:F36"/>
    <mergeCell ref="A37:A38"/>
    <mergeCell ref="B37:B38"/>
    <mergeCell ref="C37:E37"/>
    <mergeCell ref="F37:G37"/>
    <mergeCell ref="A39:C39"/>
    <mergeCell ref="B46:B47"/>
    <mergeCell ref="C46:E46"/>
    <mergeCell ref="F46:G46"/>
    <mergeCell ref="A24:C24"/>
    <mergeCell ref="A25:C25"/>
    <mergeCell ref="A26:D26"/>
    <mergeCell ref="A27:D27"/>
    <mergeCell ref="F31:G31"/>
    <mergeCell ref="F34:G34"/>
    <mergeCell ref="A28:D28"/>
    <mergeCell ref="A29:D29"/>
    <mergeCell ref="A30:G30"/>
    <mergeCell ref="A31:A32"/>
    <mergeCell ref="B31:B32"/>
    <mergeCell ref="C31:E31"/>
    <mergeCell ref="A33:G33"/>
    <mergeCell ref="C22:E22"/>
    <mergeCell ref="F22:G22"/>
    <mergeCell ref="A18:A19"/>
    <mergeCell ref="B18:B19"/>
    <mergeCell ref="C18:E18"/>
    <mergeCell ref="F18:G18"/>
    <mergeCell ref="B20:B21"/>
    <mergeCell ref="C20:E20"/>
    <mergeCell ref="F20:G20"/>
    <mergeCell ref="A20:A21"/>
    <mergeCell ref="A22:A23"/>
    <mergeCell ref="B22:B23"/>
    <mergeCell ref="A9:C9"/>
    <mergeCell ref="A10:C10"/>
    <mergeCell ref="A11:D11"/>
    <mergeCell ref="A12:D12"/>
    <mergeCell ref="A13:D13"/>
    <mergeCell ref="A14:D14"/>
    <mergeCell ref="A15:F15"/>
    <mergeCell ref="A16:A17"/>
    <mergeCell ref="B16:B17"/>
    <mergeCell ref="C16:E16"/>
    <mergeCell ref="F16:G16"/>
    <mergeCell ref="C7:E7"/>
    <mergeCell ref="F7:G7"/>
    <mergeCell ref="B1:B2"/>
    <mergeCell ref="C1:E1"/>
    <mergeCell ref="F1:G1"/>
    <mergeCell ref="A3:G3"/>
    <mergeCell ref="F4:G4"/>
    <mergeCell ref="B5:G5"/>
    <mergeCell ref="A6:F6"/>
    <mergeCell ref="A1:A2"/>
    <mergeCell ref="A7:A8"/>
    <mergeCell ref="B7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PVC Pipe WIth Trenching 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2025-05-22T08:58:55Z</dcterms:modified>
</cp:coreProperties>
</file>