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610" windowWidth="18880" windowHeight="6490"/>
  </bookViews>
  <sheets>
    <sheet name="WTP" sheetId="1" r:id="rId1"/>
  </sheets>
  <calcPr calcId="144525"/>
</workbook>
</file>

<file path=xl/calcChain.xml><?xml version="1.0" encoding="utf-8"?>
<calcChain xmlns="http://schemas.openxmlformats.org/spreadsheetml/2006/main">
  <c r="G363" i="1" l="1"/>
  <c r="G362" i="1"/>
  <c r="G364" i="1" s="1"/>
  <c r="G360" i="1"/>
  <c r="G359" i="1"/>
  <c r="G361" i="1" s="1"/>
  <c r="G350" i="1"/>
  <c r="G349" i="1"/>
  <c r="G348" i="1"/>
  <c r="G347" i="1"/>
  <c r="G351" i="1" s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0" i="1"/>
  <c r="G331" i="1" s="1"/>
  <c r="G326" i="1"/>
  <c r="G325" i="1"/>
  <c r="G324" i="1"/>
  <c r="G323" i="1"/>
  <c r="G327" i="1" s="1"/>
  <c r="G328" i="1" s="1"/>
  <c r="G313" i="1"/>
  <c r="G314" i="1" s="1"/>
  <c r="G312" i="1"/>
  <c r="G311" i="1"/>
  <c r="G303" i="1"/>
  <c r="G304" i="1" s="1"/>
  <c r="G302" i="1"/>
  <c r="G301" i="1"/>
  <c r="G292" i="1"/>
  <c r="G293" i="1" s="1"/>
  <c r="G291" i="1"/>
  <c r="G290" i="1"/>
  <c r="G282" i="1"/>
  <c r="G283" i="1" s="1"/>
  <c r="G281" i="1"/>
  <c r="G280" i="1"/>
  <c r="G272" i="1"/>
  <c r="G273" i="1" s="1"/>
  <c r="G271" i="1"/>
  <c r="G270" i="1"/>
  <c r="G261" i="1"/>
  <c r="G262" i="1" s="1"/>
  <c r="G260" i="1"/>
  <c r="G259" i="1"/>
  <c r="G250" i="1"/>
  <c r="G249" i="1"/>
  <c r="G251" i="1" s="1"/>
  <c r="G247" i="1"/>
  <c r="G248" i="1" s="1"/>
  <c r="G239" i="1"/>
  <c r="G238" i="1"/>
  <c r="G237" i="1"/>
  <c r="G236" i="1"/>
  <c r="G235" i="1"/>
  <c r="G227" i="1"/>
  <c r="G226" i="1"/>
  <c r="G228" i="1" s="1"/>
  <c r="G224" i="1"/>
  <c r="G225" i="1" s="1"/>
  <c r="G216" i="1"/>
  <c r="G215" i="1"/>
  <c r="G217" i="1" s="1"/>
  <c r="G214" i="1"/>
  <c r="G213" i="1"/>
  <c r="G204" i="1"/>
  <c r="G203" i="1"/>
  <c r="G205" i="1" s="1"/>
  <c r="G201" i="1"/>
  <c r="G202" i="1" s="1"/>
  <c r="G192" i="1"/>
  <c r="G193" i="1" s="1"/>
  <c r="G191" i="1"/>
  <c r="G189" i="1"/>
  <c r="G190" i="1" s="1"/>
  <c r="G182" i="1"/>
  <c r="G181" i="1"/>
  <c r="G180" i="1"/>
  <c r="G179" i="1"/>
  <c r="G178" i="1"/>
  <c r="G170" i="1"/>
  <c r="G169" i="1"/>
  <c r="G171" i="1" s="1"/>
  <c r="G168" i="1"/>
  <c r="G167" i="1"/>
  <c r="G158" i="1"/>
  <c r="G157" i="1"/>
  <c r="G159" i="1" s="1"/>
  <c r="G155" i="1"/>
  <c r="G156" i="1" s="1"/>
  <c r="G148" i="1"/>
  <c r="G147" i="1"/>
  <c r="G146" i="1"/>
  <c r="G144" i="1"/>
  <c r="G145" i="1" s="1"/>
  <c r="G137" i="1"/>
  <c r="G136" i="1"/>
  <c r="G138" i="1" s="1"/>
  <c r="G135" i="1"/>
  <c r="G133" i="1"/>
  <c r="G134" i="1" s="1"/>
  <c r="G127" i="1"/>
  <c r="G126" i="1"/>
  <c r="G128" i="1" s="1"/>
  <c r="G125" i="1"/>
  <c r="G123" i="1"/>
  <c r="G124" i="1" s="1"/>
  <c r="G117" i="1"/>
  <c r="G116" i="1"/>
  <c r="G118" i="1" s="1"/>
  <c r="G115" i="1"/>
  <c r="G113" i="1"/>
  <c r="G114" i="1" s="1"/>
  <c r="G106" i="1"/>
  <c r="G105" i="1"/>
  <c r="G107" i="1" s="1"/>
  <c r="G104" i="1"/>
  <c r="G102" i="1"/>
  <c r="G103" i="1" s="1"/>
  <c r="G96" i="1"/>
  <c r="G95" i="1"/>
  <c r="G97" i="1" s="1"/>
  <c r="G94" i="1"/>
  <c r="G92" i="1"/>
  <c r="G93" i="1" s="1"/>
  <c r="G86" i="1"/>
  <c r="G85" i="1"/>
  <c r="G87" i="1" s="1"/>
  <c r="G84" i="1"/>
  <c r="G82" i="1"/>
  <c r="G83" i="1" s="1"/>
  <c r="G73" i="1"/>
  <c r="G72" i="1"/>
  <c r="G74" i="1" s="1"/>
  <c r="G70" i="1"/>
  <c r="G71" i="1" s="1"/>
  <c r="G62" i="1"/>
  <c r="G61" i="1"/>
  <c r="G63" i="1" s="1"/>
  <c r="G60" i="1"/>
  <c r="G59" i="1"/>
  <c r="G51" i="1"/>
  <c r="G50" i="1"/>
  <c r="G52" i="1" s="1"/>
  <c r="G49" i="1"/>
  <c r="G48" i="1"/>
  <c r="G40" i="1"/>
  <c r="G41" i="1" s="1"/>
  <c r="G39" i="1"/>
  <c r="G37" i="1"/>
  <c r="G38" i="1" s="1"/>
  <c r="G30" i="1"/>
  <c r="G29" i="1"/>
  <c r="G28" i="1"/>
  <c r="G26" i="1"/>
  <c r="G27" i="1" s="1"/>
  <c r="G18" i="1"/>
  <c r="G17" i="1"/>
  <c r="G19" i="1" s="1"/>
  <c r="G15" i="1"/>
  <c r="G16" i="1" s="1"/>
  <c r="G7" i="1"/>
  <c r="G6" i="1"/>
  <c r="G8" i="1" s="1"/>
  <c r="G4" i="1"/>
  <c r="G5" i="1" s="1"/>
  <c r="G53" i="1" l="1"/>
  <c r="G54" i="1"/>
  <c r="G184" i="1"/>
  <c r="G218" i="1"/>
  <c r="G219" i="1" s="1"/>
  <c r="G10" i="1"/>
  <c r="G9" i="1"/>
  <c r="G172" i="1"/>
  <c r="G173" i="1" s="1"/>
  <c r="G241" i="1"/>
  <c r="G352" i="1"/>
  <c r="G353" i="1" s="1"/>
  <c r="G89" i="1"/>
  <c r="G88" i="1"/>
  <c r="G108" i="1"/>
  <c r="G109" i="1" s="1"/>
  <c r="G129" i="1"/>
  <c r="G130" i="1" s="1"/>
  <c r="G194" i="1"/>
  <c r="G195" i="1" s="1"/>
  <c r="G275" i="1"/>
  <c r="G274" i="1"/>
  <c r="G64" i="1"/>
  <c r="G65" i="1" s="1"/>
  <c r="G252" i="1"/>
  <c r="G253" i="1" s="1"/>
  <c r="G305" i="1"/>
  <c r="G306" i="1" s="1"/>
  <c r="G285" i="1"/>
  <c r="G284" i="1"/>
  <c r="G365" i="1"/>
  <c r="G366" i="1" s="1"/>
  <c r="G230" i="1"/>
  <c r="G229" i="1"/>
  <c r="G20" i="1"/>
  <c r="G21" i="1" s="1"/>
  <c r="G42" i="1"/>
  <c r="G43" i="1" s="1"/>
  <c r="G206" i="1"/>
  <c r="G207" i="1"/>
  <c r="G161" i="1"/>
  <c r="G160" i="1"/>
  <c r="G75" i="1"/>
  <c r="G76" i="1"/>
  <c r="G98" i="1"/>
  <c r="G99" i="1" s="1"/>
  <c r="G119" i="1"/>
  <c r="G120" i="1" s="1"/>
  <c r="G140" i="1"/>
  <c r="G139" i="1"/>
  <c r="G315" i="1"/>
  <c r="G316" i="1" s="1"/>
  <c r="G263" i="1"/>
  <c r="G264" i="1" s="1"/>
  <c r="G294" i="1"/>
  <c r="G295" i="1" s="1"/>
  <c r="G149" i="1"/>
  <c r="G150" i="1" s="1"/>
  <c r="G240" i="1"/>
  <c r="G345" i="1"/>
  <c r="G31" i="1"/>
  <c r="G32" i="1" s="1"/>
  <c r="G183" i="1"/>
  <c r="G33" i="1" l="1"/>
  <c r="G34" i="1"/>
  <c r="G45" i="1"/>
  <c r="G44" i="1"/>
  <c r="G307" i="1"/>
  <c r="G308" i="1" s="1"/>
  <c r="G22" i="1"/>
  <c r="G23" i="1" s="1"/>
  <c r="G174" i="1"/>
  <c r="G175" i="1" s="1"/>
  <c r="G255" i="1"/>
  <c r="G254" i="1"/>
  <c r="G66" i="1"/>
  <c r="G67" i="1" s="1"/>
  <c r="G354" i="1"/>
  <c r="G355" i="1" s="1"/>
  <c r="G151" i="1"/>
  <c r="G152" i="1" s="1"/>
  <c r="G297" i="1"/>
  <c r="G296" i="1"/>
  <c r="G265" i="1"/>
  <c r="G266" i="1" s="1"/>
  <c r="G367" i="1"/>
  <c r="G368" i="1" s="1"/>
  <c r="G196" i="1"/>
  <c r="G197" i="1" s="1"/>
  <c r="G318" i="1"/>
  <c r="G317" i="1"/>
  <c r="G220" i="1"/>
  <c r="G221" i="1" s="1"/>
  <c r="G185" i="1"/>
  <c r="G186" i="1"/>
  <c r="G208" i="1"/>
  <c r="G209" i="1" s="1"/>
  <c r="G56" i="1"/>
  <c r="G55" i="1"/>
  <c r="G77" i="1"/>
  <c r="G78" i="1" s="1"/>
  <c r="G286" i="1"/>
  <c r="G287" i="1" s="1"/>
  <c r="G276" i="1"/>
  <c r="G277" i="1" s="1"/>
  <c r="G12" i="1"/>
  <c r="G11" i="1"/>
  <c r="G231" i="1"/>
  <c r="G232" i="1" s="1"/>
  <c r="G162" i="1"/>
  <c r="G163" i="1" s="1"/>
  <c r="G242" i="1"/>
  <c r="G243" i="1" s="1"/>
</calcChain>
</file>

<file path=xl/sharedStrings.xml><?xml version="1.0" encoding="utf-8"?>
<sst xmlns="http://schemas.openxmlformats.org/spreadsheetml/2006/main" count="660" uniqueCount="167">
  <si>
    <t>GROUND WATER DEPARTMENT REVISED RATES FOR WATER TREATMENT PLANTS</t>
  </si>
  <si>
    <t>I.  FRP VESSEL - (Fibre Reinforced Polymer Vessel)</t>
  </si>
  <si>
    <t>(i)</t>
  </si>
  <si>
    <t xml:space="preserve">Supplying, assembling, fibre reinforced polymer vessel (FRP) size  (14" Dia 65" Height) Weight – 21 kg, Tank Volume - 150 liter, Material- Polyethylene, Max Pressure -150 PSI, Max Vacuum- 5" Hg, Max temperature-49'c, Capacity- 1000-10000 L, opening at top &amp; bottom  including hire &amp; labour charges, fittings &amp; accessories etc.complete, as per direction of Engineer-in-charge </t>
  </si>
  <si>
    <t>FRP-1465 vessel (MR)</t>
  </si>
  <si>
    <t>no</t>
  </si>
  <si>
    <t>/e</t>
  </si>
  <si>
    <t>Total</t>
  </si>
  <si>
    <t>0116</t>
  </si>
  <si>
    <t>Fitter (grade I)</t>
  </si>
  <si>
    <t>0114</t>
  </si>
  <si>
    <t>Beldar</t>
  </si>
  <si>
    <t>Sub Total</t>
  </si>
  <si>
    <t>Water charges 1%</t>
  </si>
  <si>
    <t>CPOH 15%</t>
  </si>
  <si>
    <t xml:space="preserve">Total    </t>
  </si>
  <si>
    <t xml:space="preserve">    Say      Rs.16500 + (497.94 x Index)</t>
  </si>
  <si>
    <t>(ii)</t>
  </si>
  <si>
    <t xml:space="preserve">Supplying, assembling, fibre reinforced polymer vessel (FRP) size  (16" Dia 65" Height) Weight – 22 kg, Tank Volume - 185 liter, Material- Polyethylene, Max Pressure -150 PSI, Max Vacuum- 5" Hg, Max temperature-49'c, Capacity- 1000-10000 L, opening at top &amp; bottom  including hire &amp; labour charges, fittings &amp; accessories etc.complete, as per direction of Engineer-in-charge </t>
  </si>
  <si>
    <t>FRP-1665 vessel (MR)</t>
  </si>
  <si>
    <t xml:space="preserve">    Say      Rs.26500 + (497.94 x Index)</t>
  </si>
  <si>
    <t>(iii)</t>
  </si>
  <si>
    <t xml:space="preserve">Supplying, assembling, fibre reinforced polymer vessel (FRP) Size-(18" Dia 65" Height), Weight-30kg,  Tank Volume - 242 liter , Material- Polyethylene,  Max Pressure -150 PSI, Max Vacuum- 5" Hg, Max Temperature -49'c, Capacity- 1000-10000 L, opening at top &amp; bottom  including hire &amp; labour charges, fittings &amp; accessories etc.complete, as per direction of Engineer-in-charge </t>
  </si>
  <si>
    <t>FRP-1865 vessel   (MR)</t>
  </si>
  <si>
    <t xml:space="preserve">    Say      Rs.36000 +(497.94 x Index)</t>
  </si>
  <si>
    <t>(iv)</t>
  </si>
  <si>
    <t xml:space="preserve">Supplying, assembling, fibre reinforced polymer vessel (FRP) Size-(21" Dia 62" Height), Weight-43kg,  Tank Volume -318 liter , Material- Polyethylene,  Max Pressure -150 PSI, Max Vacuum- 5" Hg, Temperature-49'c, Capacity- 1000-10000 L, opening at top &amp; bottom including hire &amp; labour charges, fittings &amp; accessories etc.complete, as per direction of Engineer-in-charge </t>
  </si>
  <si>
    <t>FRP-2162 vessel (MR)</t>
  </si>
  <si>
    <t xml:space="preserve">    Say      Rs.40500 + (497.94 x Index)</t>
  </si>
  <si>
    <t>(v)</t>
  </si>
  <si>
    <t xml:space="preserve">Supplying, assembling, fibre reinforced polymer vessel (FRP) Size-(24" Dia 72" Height), Weight-49kg,  Tank Volume -451 liter , Material- Polyethylene,  Max Pressure -150 PSI, Max Vacuum- 5" Hg, Temperature-49'c, Capacity- 1000-10000 L, opening at top &amp; bottom including hire &amp; labour charges, fittings &amp; accessories etc.complete, as per direction of Engineer-in-charge </t>
  </si>
  <si>
    <t>FRP-2472 vessel  (MR)</t>
  </si>
  <si>
    <t xml:space="preserve">    Say      Rs.49000 +(572.85 x Index)</t>
  </si>
  <si>
    <t>(vi)</t>
  </si>
  <si>
    <t xml:space="preserve">Supplying, assembling, fibre reinforced polymer vessel (FRP) Size-(30" Dia 72" Height), Weight-90kg,  Tank Volume -708 liter , Material- Polyethylene,  Max Pressure -150 PSI, Max Vacuum- 5" Hg, Temperature-49'c, Capacity- 1000-10000 L, opening at top &amp; bottom including hire &amp; labour charges, fittings &amp; accessories etc.complete, as per direction of Engineer-in-charge </t>
  </si>
  <si>
    <t>FRP-3072 vessel  (MR)</t>
  </si>
  <si>
    <t xml:space="preserve">    Say      Rs.62000 + (754.98 x Index)</t>
  </si>
  <si>
    <t>(vii)</t>
  </si>
  <si>
    <t xml:space="preserve">Supplying, assembling, fibre reinforced polymer vessel (FRP) Size-(36" Dia 72" Height), Weight-105kg,  Tank Volume -1020 liter , Material- Polyethylene,  Max Pressure -150 PSI, Max Vacuum- 5" Hg, Temperature-49'c, Capacity- 1000-10000 L, opening at top &amp; bottom including hire &amp; labour charges, fittings &amp; accessories etc.complete, as per direction of Engineer-in-charge </t>
  </si>
  <si>
    <t>FRP-3672 vessel  (MR)</t>
  </si>
  <si>
    <t xml:space="preserve">    Say      Rs.83000 + (754.98 x Index)</t>
  </si>
  <si>
    <t xml:space="preserve">II.  MPV- (Multi port valve)    </t>
  </si>
  <si>
    <t>Supplying, assembling, manually operated multi port valve 40 NB Material -PVC, Max pressure – 4kg/cm2,   including hire &amp; labour charges, fittings &amp; accessories etc. all complete, as per direction of Engineer-in-charge</t>
  </si>
  <si>
    <t>MPV-40 NB  (MR)</t>
  </si>
  <si>
    <t>9988</t>
  </si>
  <si>
    <t xml:space="preserve"> Carriage and sundries of materials and fixing charge </t>
  </si>
  <si>
    <t>LS</t>
  </si>
  <si>
    <t xml:space="preserve">    Say      Rs.7677 + (36 x Index)</t>
  </si>
  <si>
    <t>Supplying, assembling, manually operated multi port valve flower type 50NB Material -PVC, Max pressure – 4kg/cm2,   including hire &amp; labour charges, fittings &amp; accessories etc. all complete, as per direction of Engineer-in-charge</t>
  </si>
  <si>
    <t>MPV-50 NB  (MR)</t>
  </si>
  <si>
    <t xml:space="preserve">    Say      Rs.9620 + (36 x Index)</t>
  </si>
  <si>
    <t>Supplying, assembling, multi port valve 65 NB Manually Material -PVC, Max pressure – 4kg/cm2,   including hire &amp; labour charges, fittings &amp; accessories etc. all complete, as per direction of Engineer-in-charge including hire &amp; labour charges, fittings &amp; accessories etc. all complete, as per direction of Engineer-in-charge</t>
  </si>
  <si>
    <t>MPV-65 NB (MR)</t>
  </si>
  <si>
    <t xml:space="preserve">    Say      Rs.11487 + (36x Index)</t>
  </si>
  <si>
    <t>III.  Distributer</t>
  </si>
  <si>
    <t>Supplying, assembling, distributer 40 NB including hire &amp; labour charges, fittings &amp; accessories etc. all complete, as per direction of Engineer-in-charge</t>
  </si>
  <si>
    <t>Distributer-40 NB  (MR)</t>
  </si>
  <si>
    <t xml:space="preserve">    Say      Rs.4530 + (36x Index)</t>
  </si>
  <si>
    <t>Supplying, assembling, distributer 50 NB including hire &amp; labour charges, fittings &amp; accessories etc. all complete, as per direction of Engineer-in-charge</t>
  </si>
  <si>
    <t>Distributer-50 NB  (MR)</t>
  </si>
  <si>
    <t xml:space="preserve">    Say      Rs.6750 + (36 x Index)</t>
  </si>
  <si>
    <t>Supplying, assembling, distributer 65 NB including hire &amp; labour charges, fittings &amp; accessories etc. all complete, as per direction of Engineer-in-charge</t>
  </si>
  <si>
    <t>Distributer-65 NB (MR)</t>
  </si>
  <si>
    <t xml:space="preserve">    Say      Rs.10266 + (36 x Index)</t>
  </si>
  <si>
    <t>IV.  Dosing pump</t>
  </si>
  <si>
    <t>Supplying, assembling, and fixing Electrically operated Diaphragm type dosing pump 10 lph including hire &amp; labour charges, fittings &amp; accessories etc. all complete, as per direction of Engineer-in-charge</t>
  </si>
  <si>
    <t>Dosing pump-10 lph  (MR)</t>
  </si>
  <si>
    <t xml:space="preserve">    Say      Rs.15662 + (331.96 x Index)</t>
  </si>
  <si>
    <t>Supplying, assembling, and fixing Electrically operated Diaphragm type dosing pump 40 lph including hire &amp; labour charges, fittings &amp; accessories etc. all complete, as per direction of Engineer-in-charge</t>
  </si>
  <si>
    <t>Dosing pump-40 lph  (MR)</t>
  </si>
  <si>
    <t xml:space="preserve">    Say      Rs.42500 + (331.96 x Index)</t>
  </si>
  <si>
    <t>V.  Feed pump</t>
  </si>
  <si>
    <t>Supplying, assembling, and fixing single Phase Pure Copper , Self priming  monoblock feed  pump 1Hp including hire &amp; labour charges, fittings &amp; accessories etc. all complete, as per direction of Engineer-in-charge</t>
  </si>
  <si>
    <t>1 HP monoblock feed pump (ISI)  (MR)</t>
  </si>
  <si>
    <t xml:space="preserve">    Say      Rs.12699 + (331.96 x Index)</t>
  </si>
  <si>
    <t>Supplying, assembling, and fixing single Phase Pure Copper , Self priming  monoblock feed  pump 1.5Hp including hire &amp; labour charges, fittings &amp; accessories etc. all complete, as per direction of Engineer-in-charge</t>
  </si>
  <si>
    <t>1.5 HP monoblock feed pump (ISI)  (MR)</t>
  </si>
  <si>
    <t xml:space="preserve">    Say      Rs.15180 + (331.96 x Index)</t>
  </si>
  <si>
    <t>Supplying, assembling, and fixing single Phase Pure Copper , Self priming monoblock feed  pump 2Hp including hire &amp; labour charges, fittings &amp; accessories etc. all complete, as per direction of Engineer-in-charge</t>
  </si>
  <si>
    <t>2 HP monoblock feed pump (ISI)  (MR)</t>
  </si>
  <si>
    <t xml:space="preserve">    Say      Rs.22270 + (331.96 x Index)</t>
  </si>
  <si>
    <t>VI.  Sludge pump</t>
  </si>
  <si>
    <t>Supplying, assembling, and fixing sludge pump 1Hp, 220v, Max head 20m , 750W, Max flw 15000 lph  including hire &amp; labour charges, fittings &amp; accessories etc. all complete, as per direction of Engineer-in-charge</t>
  </si>
  <si>
    <t>1 HP sludge pump(ISI)  (MR)</t>
  </si>
  <si>
    <t xml:space="preserve">    Say      Rs.16282 + (331.96 x Index)</t>
  </si>
  <si>
    <t>VII.  UV Plant</t>
  </si>
  <si>
    <t>Supplying, assembling, and fixing 5000 lph Stainless Steel  UV Plant including hire &amp; labour charges, fittings &amp; accessories etc. all complete, as per direction of Engineer-in-charge</t>
  </si>
  <si>
    <t>UV plant- 5000 lph  (MR)</t>
  </si>
  <si>
    <t xml:space="preserve">    Say      Rs.40522 + (331.96 x Index)</t>
  </si>
  <si>
    <t>Supplying, assembling, and fixing 10000 lph UV Plant including hire &amp; labour charges, fittings &amp; accessories etc. all complete, as per direction of Engineer-in-charge</t>
  </si>
  <si>
    <t>UV plant- 10000 lph  (MR)</t>
  </si>
  <si>
    <t xml:space="preserve">    Say      Rs.62500 + (331.96 x Index)</t>
  </si>
  <si>
    <t>Supplying, assembling, and fixing 15000 lph UV Plant including hire &amp; labour charges, fittings &amp; accessories etc. all complete, as per direction of Engineer-in-charge</t>
  </si>
  <si>
    <t>UV plant- 15000 lph  (MR)</t>
  </si>
  <si>
    <t xml:space="preserve">    Say      Rs.71266 + (331.96 x Index)</t>
  </si>
  <si>
    <t>VIII.  Automatic plant controller</t>
  </si>
  <si>
    <t>Supplying, assembling, and fixing automatic treatment plant controller including automation of plant,  hire &amp; labour charges, fittings &amp; accessories etc. all complete, as per direction of Engineer-in-charge</t>
  </si>
  <si>
    <t>Full automatic controller kit   (MR)</t>
  </si>
  <si>
    <t xml:space="preserve">    Say      Rs.32500 + (331.96 x Index)</t>
  </si>
  <si>
    <t>IX.  Pressure Gauge</t>
  </si>
  <si>
    <t>Supplying, assembling, and fixing 63mm pressure gauge including hire &amp; labour charges, fittings &amp; accessories etc. all complete, as per direction of Engineer-in-charge</t>
  </si>
  <si>
    <t>Pressure gauge- 63mm   (MR)</t>
  </si>
  <si>
    <t xml:space="preserve">    Say      Rs.2800 + (36x Index)</t>
  </si>
  <si>
    <t>X.  Filter Medium   (MR)</t>
  </si>
  <si>
    <t>Supplying and filling, Silex, Fine sand and Pressure sand including hire &amp; labour charges, carriage etc complete, as per direction of Engineer-in-charge</t>
  </si>
  <si>
    <t>Silex, Fine sand and Pressure sand- Rate for   (MR)</t>
  </si>
  <si>
    <t>Kg</t>
  </si>
  <si>
    <t xml:space="preserve">    Say      Rs.2000 + (449.5 x Index) for 100 Kg</t>
  </si>
  <si>
    <t>Supplying and filling, Katalox iron remover including hire &amp; labour charges, carriage etc. all complete, as per direction of Engineer-in-charge</t>
  </si>
  <si>
    <t>Katalox iron remover (MR)</t>
  </si>
  <si>
    <t xml:space="preserve">    Say      Rs.35000 + (449.5 x Index) for 100 Kg</t>
  </si>
  <si>
    <t>Supplying and filling, Activated carbon IV 1050 including hire &amp; labour charges, carriage etc. all complete, as per direction of Engineer-in-charge</t>
  </si>
  <si>
    <t>Activated carbon IV 1050  (MR)</t>
  </si>
  <si>
    <t xml:space="preserve">    Say      Rs. 31000 + (449.5 x Index) for 100 Kg</t>
  </si>
  <si>
    <t>XI.  Dosing Chemicals</t>
  </si>
  <si>
    <t>Supplying and filling, liquid chlorine including hire &amp; labour charges, carriage etc. all complete, as per direction of Engineer-in-charge</t>
  </si>
  <si>
    <t>Liquid chlorine  (MR)</t>
  </si>
  <si>
    <t>kg</t>
  </si>
  <si>
    <t>/kg</t>
  </si>
  <si>
    <t xml:space="preserve">    Say      Rs.1064.50+ (74.92 x Index)</t>
  </si>
  <si>
    <t>Supplying and filling, liquid alum including hire &amp; labour charges, fittings &amp; accessories etc. all complete, as per direction of Engineer-in-charge</t>
  </si>
  <si>
    <t>Liquid alum   (MR)</t>
  </si>
  <si>
    <t xml:space="preserve">    Say      Rs.833.75 + (74.92 x Index)</t>
  </si>
  <si>
    <t>XII.  Plant Installation</t>
  </si>
  <si>
    <t>Plant installation charges including labour and materials for supports, stand, PVC connection pipes, PVC valves, air valves etc complete. all complete</t>
  </si>
  <si>
    <t>1</t>
  </si>
  <si>
    <t>Materials 1</t>
  </si>
  <si>
    <t>50.18.9.6.1</t>
  </si>
  <si>
    <t>Providing and fixing PVC pipes includings jointing of pipes with one step PVC solvent cement, trenching, refilling &amp; testing of joints complete as per direction of Engineer in Charge. 50 mm dia 10Kgf/cm2</t>
  </si>
  <si>
    <t>m</t>
  </si>
  <si>
    <t>/m</t>
  </si>
  <si>
    <t>50.18.9.5.1</t>
  </si>
  <si>
    <t>Providing and fixing PVC pipes includings jointing of pipes with one step PVC solvent cement, trenching refilling &amp; testing of joints complete as per direction of Engineer in Charge 40 mm dia 10Kgf/cm2</t>
  </si>
  <si>
    <t>50.18.9.4.1</t>
  </si>
  <si>
    <t>Providing and fixing PVC pipes includings jointing of pipes with one step PVC solvent cement, trenching, refilling &amp; testing of joints complete as per direction of Engineer in Charge.32 mm dia 10.Kgf/cm2</t>
  </si>
  <si>
    <t>50.18.9.3.2</t>
  </si>
  <si>
    <t>Providing and fixing PVC pipes includes jointing of pipes with one step PVC solvent cement, trenching, refilling &amp; testing of joints complete as per direction of Engineer in Charge. 25 mm dia 10KGF/cm2</t>
  </si>
  <si>
    <t>10% for fittings</t>
  </si>
  <si>
    <t>2</t>
  </si>
  <si>
    <t>Materials 2</t>
  </si>
  <si>
    <t>20mm  PVC wiring pipe</t>
  </si>
  <si>
    <t>50 mm PVC valve</t>
  </si>
  <si>
    <t>40 mm PVC valve</t>
  </si>
  <si>
    <t>Air valves</t>
  </si>
  <si>
    <t>Motor starter</t>
  </si>
  <si>
    <t>75 X 75 CM Metal Board</t>
  </si>
  <si>
    <t>32A ICDP</t>
  </si>
  <si>
    <t>ELCB</t>
  </si>
  <si>
    <t>Fuse</t>
  </si>
  <si>
    <t>Indicator with switch</t>
  </si>
  <si>
    <t>Screw, nail, Nut &amp; Bolt etc</t>
  </si>
  <si>
    <t>Wire 4 mm</t>
  </si>
  <si>
    <t>20 W LED tube light</t>
  </si>
  <si>
    <t>3</t>
  </si>
  <si>
    <t>Labour</t>
  </si>
  <si>
    <t xml:space="preserve">0160 </t>
  </si>
  <si>
    <t>Technician</t>
  </si>
  <si>
    <t>No</t>
  </si>
  <si>
    <t>/E</t>
  </si>
  <si>
    <t xml:space="preserve"> 0114</t>
  </si>
  <si>
    <t xml:space="preserve">    Say    Rs.14694.20 + ((15319.92+5301.09) x Index))</t>
  </si>
  <si>
    <t>XIII.  Plant Maintenance/ AMC</t>
  </si>
  <si>
    <t>Plant inspection, maintenance, cleaning, back wash, sludge removal, sample collection and correction of Dosing etc complete, and water quality checking (except filling chemicals)</t>
  </si>
  <si>
    <t>Water quality checking (Govt. Approved lab)</t>
  </si>
  <si>
    <t>Conveyance and carriage charges</t>
  </si>
  <si>
    <t xml:space="preserve">    Say      (Rs.5500 +(869.96 x Index) / Visit</t>
  </si>
  <si>
    <r>
      <t>25</t>
    </r>
    <r>
      <rPr>
        <vertAlign val="superscript"/>
        <sz val="12"/>
        <rFont val="Merriweather"/>
      </rPr>
      <t>2</t>
    </r>
    <r>
      <rPr>
        <sz val="12"/>
        <rFont val="Merriweather"/>
      </rPr>
      <t>x 5 MS angle for support and stand (20m)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</si>
</sst>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6">
    <font>
      <sz val="10"/>
      <color rgb="FF000000"/>
      <name val="Arial"/>
      <scheme val="minor"/>
    </font>
    <font>
      <sz val="10"/>
      <name val="Arial"/>
    </font>
    <font>
      <b/>
      <sz val="12"/>
      <name val="Merriweather"/>
    </font>
    <font>
      <sz val="12"/>
      <name val="Merriweather"/>
    </font>
    <font>
      <vertAlign val="superscript"/>
      <sz val="12"/>
      <name val="Merriweather"/>
    </font>
    <font>
      <sz val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B4C6E7"/>
        <bgColor rgb="FFB4C6E7"/>
      </patternFill>
    </fill>
    <fill>
      <patternFill patternType="solid">
        <fgColor rgb="FFFFF2CC"/>
        <bgColor rgb="FFFFF2CC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5" xfId="0" applyFont="1" applyBorder="1"/>
    <xf numFmtId="0" fontId="1" fillId="0" borderId="14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3" xfId="0" applyFont="1" applyBorder="1"/>
    <xf numFmtId="49" fontId="2" fillId="0" borderId="1" xfId="0" applyNumberFormat="1" applyFont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0" fontId="3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10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164" fontId="2" fillId="0" borderId="13" xfId="0" applyNumberFormat="1" applyFont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49" fontId="2" fillId="4" borderId="7" xfId="0" applyNumberFormat="1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vertical="center"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369"/>
  <sheetViews>
    <sheetView tabSelected="1" topLeftCell="A220" workbookViewId="0">
      <selection activeCell="I9" sqref="I9"/>
    </sheetView>
  </sheetViews>
  <sheetFormatPr defaultColWidth="12.6328125" defaultRowHeight="15.75" customHeight="1"/>
  <cols>
    <col min="1" max="1" width="7.26953125" style="26" customWidth="1"/>
    <col min="2" max="2" width="43.08984375" style="26" customWidth="1"/>
    <col min="3" max="3" width="5.6328125" style="26" customWidth="1"/>
    <col min="4" max="4" width="4" style="26" customWidth="1"/>
    <col min="5" max="5" width="7.7265625" style="26" customWidth="1"/>
    <col min="6" max="6" width="3.7265625" style="26" customWidth="1"/>
    <col min="7" max="7" width="11.26953125" style="26" customWidth="1"/>
  </cols>
  <sheetData>
    <row r="1" spans="1:7" ht="15.75" customHeight="1">
      <c r="A1" s="6" t="s">
        <v>0</v>
      </c>
      <c r="B1" s="4"/>
      <c r="C1" s="4"/>
      <c r="D1" s="4"/>
      <c r="E1" s="4"/>
      <c r="F1" s="4"/>
      <c r="G1" s="5"/>
    </row>
    <row r="2" spans="1:7" ht="15.75" customHeight="1">
      <c r="A2" s="7" t="s">
        <v>1</v>
      </c>
      <c r="B2" s="1"/>
      <c r="C2" s="1"/>
      <c r="D2" s="1"/>
      <c r="E2" s="1"/>
      <c r="F2" s="1"/>
      <c r="G2" s="3"/>
    </row>
    <row r="3" spans="1:7" ht="15.75" customHeight="1">
      <c r="A3" s="8" t="s">
        <v>2</v>
      </c>
      <c r="B3" s="9" t="s">
        <v>3</v>
      </c>
      <c r="C3" s="1"/>
      <c r="D3" s="1"/>
      <c r="E3" s="1"/>
      <c r="F3" s="1"/>
      <c r="G3" s="3"/>
    </row>
    <row r="4" spans="1:7" ht="15.75" customHeight="1">
      <c r="A4" s="10"/>
      <c r="B4" s="11" t="s">
        <v>4</v>
      </c>
      <c r="C4" s="12">
        <v>1</v>
      </c>
      <c r="D4" s="12" t="s">
        <v>5</v>
      </c>
      <c r="E4" s="12">
        <v>16500</v>
      </c>
      <c r="F4" s="13" t="s">
        <v>6</v>
      </c>
      <c r="G4" s="14">
        <f>E4*C4</f>
        <v>16500</v>
      </c>
    </row>
    <row r="5" spans="1:7" ht="15.75" customHeight="1">
      <c r="A5" s="10"/>
      <c r="B5" s="15" t="s">
        <v>7</v>
      </c>
      <c r="C5" s="12"/>
      <c r="D5" s="12"/>
      <c r="E5" s="12"/>
      <c r="F5" s="13"/>
      <c r="G5" s="16">
        <f>G4</f>
        <v>16500</v>
      </c>
    </row>
    <row r="6" spans="1:7" ht="15.75" customHeight="1">
      <c r="A6" s="10" t="s">
        <v>8</v>
      </c>
      <c r="B6" s="11" t="s">
        <v>9</v>
      </c>
      <c r="C6" s="12">
        <v>0.3</v>
      </c>
      <c r="D6" s="12" t="s">
        <v>5</v>
      </c>
      <c r="E6" s="12">
        <v>784</v>
      </c>
      <c r="F6" s="13" t="s">
        <v>6</v>
      </c>
      <c r="G6" s="14">
        <f t="shared" ref="G6:G7" si="0">C6*E6</f>
        <v>235.2</v>
      </c>
    </row>
    <row r="7" spans="1:7" ht="15.75" customHeight="1">
      <c r="A7" s="10" t="s">
        <v>10</v>
      </c>
      <c r="B7" s="11" t="s">
        <v>11</v>
      </c>
      <c r="C7" s="12">
        <v>0.3</v>
      </c>
      <c r="D7" s="12" t="s">
        <v>5</v>
      </c>
      <c r="E7" s="12">
        <v>645</v>
      </c>
      <c r="F7" s="13" t="s">
        <v>6</v>
      </c>
      <c r="G7" s="14">
        <f t="shared" si="0"/>
        <v>193.5</v>
      </c>
    </row>
    <row r="8" spans="1:7" ht="15.75" customHeight="1">
      <c r="A8" s="10"/>
      <c r="B8" s="11" t="s">
        <v>12</v>
      </c>
      <c r="C8" s="12"/>
      <c r="D8" s="12"/>
      <c r="E8" s="12"/>
      <c r="F8" s="13"/>
      <c r="G8" s="14">
        <f>SUM(G6:G7)</f>
        <v>428.7</v>
      </c>
    </row>
    <row r="9" spans="1:7" ht="15.75" customHeight="1">
      <c r="A9" s="10"/>
      <c r="B9" s="11" t="s">
        <v>13</v>
      </c>
      <c r="C9" s="12"/>
      <c r="D9" s="12"/>
      <c r="E9" s="12"/>
      <c r="F9" s="13"/>
      <c r="G9" s="14">
        <f>G8*0.01</f>
        <v>4.2869999999999999</v>
      </c>
    </row>
    <row r="10" spans="1:7" ht="15.75" customHeight="1">
      <c r="A10" s="10"/>
      <c r="B10" s="11" t="s">
        <v>7</v>
      </c>
      <c r="C10" s="12"/>
      <c r="D10" s="12"/>
      <c r="E10" s="12"/>
      <c r="F10" s="13"/>
      <c r="G10" s="14">
        <f>SUM(G8:G9)</f>
        <v>432.98699999999997</v>
      </c>
    </row>
    <row r="11" spans="1:7" ht="15.75" customHeight="1">
      <c r="A11" s="10"/>
      <c r="B11" s="11" t="s">
        <v>14</v>
      </c>
      <c r="C11" s="12"/>
      <c r="D11" s="12"/>
      <c r="E11" s="12"/>
      <c r="F11" s="13"/>
      <c r="G11" s="14">
        <f>G10*15%</f>
        <v>64.948049999999995</v>
      </c>
    </row>
    <row r="12" spans="1:7" ht="15.75" customHeight="1">
      <c r="A12" s="10"/>
      <c r="B12" s="17" t="s">
        <v>15</v>
      </c>
      <c r="C12" s="18"/>
      <c r="D12" s="19"/>
      <c r="E12" s="19"/>
      <c r="F12" s="20"/>
      <c r="G12" s="21">
        <f>SUM(G10:G11)</f>
        <v>497.93504999999993</v>
      </c>
    </row>
    <row r="13" spans="1:7" ht="15.75" customHeight="1">
      <c r="A13" s="22" t="s">
        <v>16</v>
      </c>
      <c r="B13" s="1"/>
      <c r="C13" s="1"/>
      <c r="D13" s="1"/>
      <c r="E13" s="1"/>
      <c r="F13" s="1"/>
      <c r="G13" s="2"/>
    </row>
    <row r="14" spans="1:7" ht="15.75" customHeight="1">
      <c r="A14" s="8" t="s">
        <v>17</v>
      </c>
      <c r="B14" s="9" t="s">
        <v>18</v>
      </c>
      <c r="C14" s="1"/>
      <c r="D14" s="1"/>
      <c r="E14" s="1"/>
      <c r="F14" s="1"/>
      <c r="G14" s="3"/>
    </row>
    <row r="15" spans="1:7" ht="15.75" customHeight="1">
      <c r="A15" s="8"/>
      <c r="B15" s="11" t="s">
        <v>19</v>
      </c>
      <c r="C15" s="12">
        <v>1</v>
      </c>
      <c r="D15" s="12" t="s">
        <v>5</v>
      </c>
      <c r="E15" s="12">
        <v>26500</v>
      </c>
      <c r="F15" s="13" t="s">
        <v>6</v>
      </c>
      <c r="G15" s="14">
        <f>E15*C15</f>
        <v>26500</v>
      </c>
    </row>
    <row r="16" spans="1:7" ht="15.75" customHeight="1">
      <c r="A16" s="8"/>
      <c r="B16" s="15" t="s">
        <v>7</v>
      </c>
      <c r="C16" s="12"/>
      <c r="D16" s="12"/>
      <c r="E16" s="12"/>
      <c r="F16" s="13"/>
      <c r="G16" s="16">
        <f>G15</f>
        <v>26500</v>
      </c>
    </row>
    <row r="17" spans="1:7" ht="15.75" customHeight="1">
      <c r="A17" s="10" t="s">
        <v>8</v>
      </c>
      <c r="B17" s="11" t="s">
        <v>9</v>
      </c>
      <c r="C17" s="12">
        <v>0.3</v>
      </c>
      <c r="D17" s="12" t="s">
        <v>5</v>
      </c>
      <c r="E17" s="12">
        <v>784</v>
      </c>
      <c r="F17" s="13" t="s">
        <v>6</v>
      </c>
      <c r="G17" s="14">
        <f t="shared" ref="G17:G18" si="1">C17*E17</f>
        <v>235.2</v>
      </c>
    </row>
    <row r="18" spans="1:7" ht="15.75" customHeight="1">
      <c r="A18" s="10" t="s">
        <v>10</v>
      </c>
      <c r="B18" s="11" t="s">
        <v>11</v>
      </c>
      <c r="C18" s="12">
        <v>0.3</v>
      </c>
      <c r="D18" s="12" t="s">
        <v>5</v>
      </c>
      <c r="E18" s="12">
        <v>645</v>
      </c>
      <c r="F18" s="13" t="s">
        <v>6</v>
      </c>
      <c r="G18" s="14">
        <f t="shared" si="1"/>
        <v>193.5</v>
      </c>
    </row>
    <row r="19" spans="1:7" ht="15.75" customHeight="1">
      <c r="A19" s="8"/>
      <c r="B19" s="11" t="s">
        <v>12</v>
      </c>
      <c r="C19" s="12"/>
      <c r="D19" s="12"/>
      <c r="E19" s="12"/>
      <c r="F19" s="13"/>
      <c r="G19" s="14">
        <f>SUM(G17:G18)</f>
        <v>428.7</v>
      </c>
    </row>
    <row r="20" spans="1:7" ht="15.75" customHeight="1">
      <c r="A20" s="8"/>
      <c r="B20" s="11" t="s">
        <v>13</v>
      </c>
      <c r="C20" s="12"/>
      <c r="D20" s="12"/>
      <c r="E20" s="12"/>
      <c r="F20" s="13"/>
      <c r="G20" s="14">
        <f>G19*0.01</f>
        <v>4.2869999999999999</v>
      </c>
    </row>
    <row r="21" spans="1:7" ht="15.75" customHeight="1">
      <c r="A21" s="8"/>
      <c r="B21" s="11" t="s">
        <v>7</v>
      </c>
      <c r="C21" s="12"/>
      <c r="D21" s="12"/>
      <c r="E21" s="12"/>
      <c r="F21" s="13"/>
      <c r="G21" s="14">
        <f>SUM(G19:G20)</f>
        <v>432.98699999999997</v>
      </c>
    </row>
    <row r="22" spans="1:7" ht="15.75" customHeight="1">
      <c r="A22" s="8"/>
      <c r="B22" s="11" t="s">
        <v>14</v>
      </c>
      <c r="C22" s="12"/>
      <c r="D22" s="12"/>
      <c r="E22" s="12"/>
      <c r="F22" s="13"/>
      <c r="G22" s="14">
        <f>G21*15%</f>
        <v>64.948049999999995</v>
      </c>
    </row>
    <row r="23" spans="1:7" ht="15.75" customHeight="1">
      <c r="A23" s="8"/>
      <c r="B23" s="17" t="s">
        <v>15</v>
      </c>
      <c r="C23" s="18"/>
      <c r="D23" s="19"/>
      <c r="E23" s="19"/>
      <c r="F23" s="20"/>
      <c r="G23" s="21">
        <f>SUM(G21:G22)</f>
        <v>497.93504999999993</v>
      </c>
    </row>
    <row r="24" spans="1:7" ht="12.5">
      <c r="A24" s="22" t="s">
        <v>20</v>
      </c>
      <c r="B24" s="1"/>
      <c r="C24" s="1"/>
      <c r="D24" s="1"/>
      <c r="E24" s="1"/>
      <c r="F24" s="1"/>
      <c r="G24" s="2"/>
    </row>
    <row r="25" spans="1:7" ht="15.5">
      <c r="A25" s="8" t="s">
        <v>21</v>
      </c>
      <c r="B25" s="9" t="s">
        <v>22</v>
      </c>
      <c r="C25" s="1"/>
      <c r="D25" s="1"/>
      <c r="E25" s="1"/>
      <c r="F25" s="1"/>
      <c r="G25" s="3"/>
    </row>
    <row r="26" spans="1:7" ht="15.5">
      <c r="A26" s="8"/>
      <c r="B26" s="11" t="s">
        <v>23</v>
      </c>
      <c r="C26" s="12">
        <v>1</v>
      </c>
      <c r="D26" s="12" t="s">
        <v>5</v>
      </c>
      <c r="E26" s="12">
        <v>36000</v>
      </c>
      <c r="F26" s="13" t="s">
        <v>6</v>
      </c>
      <c r="G26" s="14">
        <f>E26*C26</f>
        <v>36000</v>
      </c>
    </row>
    <row r="27" spans="1:7" ht="15.5">
      <c r="A27" s="8"/>
      <c r="B27" s="15" t="s">
        <v>7</v>
      </c>
      <c r="C27" s="12"/>
      <c r="D27" s="12"/>
      <c r="E27" s="12"/>
      <c r="F27" s="13"/>
      <c r="G27" s="16">
        <f>SUM(G26)</f>
        <v>36000</v>
      </c>
    </row>
    <row r="28" spans="1:7" ht="15.5">
      <c r="A28" s="10" t="s">
        <v>8</v>
      </c>
      <c r="B28" s="11" t="s">
        <v>9</v>
      </c>
      <c r="C28" s="12">
        <v>0.3</v>
      </c>
      <c r="D28" s="12" t="s">
        <v>5</v>
      </c>
      <c r="E28" s="12">
        <v>784</v>
      </c>
      <c r="F28" s="13" t="s">
        <v>6</v>
      </c>
      <c r="G28" s="14">
        <f t="shared" ref="G28:G29" si="2">C28*E28</f>
        <v>235.2</v>
      </c>
    </row>
    <row r="29" spans="1:7" ht="15.5">
      <c r="A29" s="10" t="s">
        <v>10</v>
      </c>
      <c r="B29" s="11" t="s">
        <v>11</v>
      </c>
      <c r="C29" s="12">
        <v>0.3</v>
      </c>
      <c r="D29" s="12" t="s">
        <v>5</v>
      </c>
      <c r="E29" s="12">
        <v>645</v>
      </c>
      <c r="F29" s="13" t="s">
        <v>6</v>
      </c>
      <c r="G29" s="14">
        <f t="shared" si="2"/>
        <v>193.5</v>
      </c>
    </row>
    <row r="30" spans="1:7" ht="15.5">
      <c r="A30" s="8"/>
      <c r="B30" s="11" t="s">
        <v>12</v>
      </c>
      <c r="C30" s="12"/>
      <c r="D30" s="12"/>
      <c r="E30" s="12"/>
      <c r="F30" s="13"/>
      <c r="G30" s="14">
        <f>SUM(G28:G29)</f>
        <v>428.7</v>
      </c>
    </row>
    <row r="31" spans="1:7" ht="15.5">
      <c r="A31" s="8"/>
      <c r="B31" s="11" t="s">
        <v>13</v>
      </c>
      <c r="C31" s="12"/>
      <c r="D31" s="12"/>
      <c r="E31" s="12"/>
      <c r="F31" s="13"/>
      <c r="G31" s="14">
        <f>G30*0.01</f>
        <v>4.2869999999999999</v>
      </c>
    </row>
    <row r="32" spans="1:7" ht="15.5">
      <c r="A32" s="8"/>
      <c r="B32" s="11" t="s">
        <v>7</v>
      </c>
      <c r="C32" s="12"/>
      <c r="D32" s="12"/>
      <c r="E32" s="12"/>
      <c r="F32" s="13"/>
      <c r="G32" s="14">
        <f>SUM(G30:G31)</f>
        <v>432.98699999999997</v>
      </c>
    </row>
    <row r="33" spans="1:7" ht="15.5">
      <c r="A33" s="8"/>
      <c r="B33" s="11" t="s">
        <v>14</v>
      </c>
      <c r="C33" s="12"/>
      <c r="D33" s="12"/>
      <c r="E33" s="12"/>
      <c r="F33" s="13"/>
      <c r="G33" s="14">
        <f>G32*15%</f>
        <v>64.948049999999995</v>
      </c>
    </row>
    <row r="34" spans="1:7" ht="15.5">
      <c r="A34" s="8"/>
      <c r="B34" s="23" t="s">
        <v>15</v>
      </c>
      <c r="C34" s="18"/>
      <c r="D34" s="12"/>
      <c r="E34" s="12"/>
      <c r="F34" s="13"/>
      <c r="G34" s="16">
        <f>SUM(G32:G33)</f>
        <v>497.93504999999993</v>
      </c>
    </row>
    <row r="35" spans="1:7" ht="12.5">
      <c r="A35" s="22" t="s">
        <v>24</v>
      </c>
      <c r="B35" s="1"/>
      <c r="C35" s="1"/>
      <c r="D35" s="1"/>
      <c r="E35" s="1"/>
      <c r="F35" s="1"/>
      <c r="G35" s="2"/>
    </row>
    <row r="36" spans="1:7" ht="15.5">
      <c r="A36" s="8" t="s">
        <v>25</v>
      </c>
      <c r="B36" s="9" t="s">
        <v>26</v>
      </c>
      <c r="C36" s="1"/>
      <c r="D36" s="1"/>
      <c r="E36" s="1"/>
      <c r="F36" s="1"/>
      <c r="G36" s="3"/>
    </row>
    <row r="37" spans="1:7" ht="15.5">
      <c r="A37" s="8"/>
      <c r="B37" s="11" t="s">
        <v>27</v>
      </c>
      <c r="C37" s="12">
        <v>1</v>
      </c>
      <c r="D37" s="12" t="s">
        <v>5</v>
      </c>
      <c r="E37" s="12">
        <v>40500</v>
      </c>
      <c r="F37" s="13" t="s">
        <v>6</v>
      </c>
      <c r="G37" s="14">
        <f>E37*C37</f>
        <v>40500</v>
      </c>
    </row>
    <row r="38" spans="1:7" ht="15.5">
      <c r="A38" s="8"/>
      <c r="B38" s="15" t="s">
        <v>7</v>
      </c>
      <c r="C38" s="12"/>
      <c r="D38" s="12"/>
      <c r="E38" s="12"/>
      <c r="F38" s="13"/>
      <c r="G38" s="16">
        <f>G37</f>
        <v>40500</v>
      </c>
    </row>
    <row r="39" spans="1:7" ht="15.5">
      <c r="A39" s="10" t="s">
        <v>8</v>
      </c>
      <c r="B39" s="11" t="s">
        <v>9</v>
      </c>
      <c r="C39" s="12">
        <v>0.3</v>
      </c>
      <c r="D39" s="12" t="s">
        <v>5</v>
      </c>
      <c r="E39" s="12">
        <v>784</v>
      </c>
      <c r="F39" s="13" t="s">
        <v>6</v>
      </c>
      <c r="G39" s="14">
        <f t="shared" ref="G39:G40" si="3">C39*E39</f>
        <v>235.2</v>
      </c>
    </row>
    <row r="40" spans="1:7" ht="15.5">
      <c r="A40" s="10" t="s">
        <v>10</v>
      </c>
      <c r="B40" s="11" t="s">
        <v>11</v>
      </c>
      <c r="C40" s="12">
        <v>0.3</v>
      </c>
      <c r="D40" s="12" t="s">
        <v>5</v>
      </c>
      <c r="E40" s="12">
        <v>645</v>
      </c>
      <c r="F40" s="13" t="s">
        <v>6</v>
      </c>
      <c r="G40" s="14">
        <f t="shared" si="3"/>
        <v>193.5</v>
      </c>
    </row>
    <row r="41" spans="1:7" ht="15.5">
      <c r="A41" s="8"/>
      <c r="B41" s="11" t="s">
        <v>12</v>
      </c>
      <c r="C41" s="12"/>
      <c r="D41" s="12"/>
      <c r="E41" s="12"/>
      <c r="F41" s="13"/>
      <c r="G41" s="14">
        <f>SUM(G39:G40)</f>
        <v>428.7</v>
      </c>
    </row>
    <row r="42" spans="1:7" ht="15.5">
      <c r="A42" s="8"/>
      <c r="B42" s="11" t="s">
        <v>13</v>
      </c>
      <c r="C42" s="12"/>
      <c r="D42" s="12"/>
      <c r="E42" s="12"/>
      <c r="F42" s="13"/>
      <c r="G42" s="14">
        <f>G41*0.01</f>
        <v>4.2869999999999999</v>
      </c>
    </row>
    <row r="43" spans="1:7" ht="15.5">
      <c r="A43" s="8"/>
      <c r="B43" s="11" t="s">
        <v>7</v>
      </c>
      <c r="C43" s="12"/>
      <c r="D43" s="12"/>
      <c r="E43" s="12"/>
      <c r="F43" s="13"/>
      <c r="G43" s="14">
        <f>SUM(G41:G42)</f>
        <v>432.98699999999997</v>
      </c>
    </row>
    <row r="44" spans="1:7" ht="15.5">
      <c r="A44" s="8"/>
      <c r="B44" s="11" t="s">
        <v>14</v>
      </c>
      <c r="C44" s="12"/>
      <c r="D44" s="12"/>
      <c r="E44" s="12"/>
      <c r="F44" s="13"/>
      <c r="G44" s="14">
        <f>G43*15%</f>
        <v>64.948049999999995</v>
      </c>
    </row>
    <row r="45" spans="1:7" ht="15.5">
      <c r="A45" s="8"/>
      <c r="B45" s="23" t="s">
        <v>15</v>
      </c>
      <c r="C45" s="18"/>
      <c r="D45" s="12"/>
      <c r="E45" s="12"/>
      <c r="F45" s="13"/>
      <c r="G45" s="16">
        <f>SUM(G43:G44)</f>
        <v>497.93504999999993</v>
      </c>
    </row>
    <row r="46" spans="1:7" ht="12.5">
      <c r="A46" s="22" t="s">
        <v>28</v>
      </c>
      <c r="B46" s="1"/>
      <c r="C46" s="1"/>
      <c r="D46" s="1"/>
      <c r="E46" s="1"/>
      <c r="F46" s="1"/>
      <c r="G46" s="2"/>
    </row>
    <row r="47" spans="1:7" ht="15.5">
      <c r="A47" s="8" t="s">
        <v>29</v>
      </c>
      <c r="B47" s="9" t="s">
        <v>30</v>
      </c>
      <c r="C47" s="1"/>
      <c r="D47" s="1"/>
      <c r="E47" s="1"/>
      <c r="F47" s="1"/>
      <c r="G47" s="3"/>
    </row>
    <row r="48" spans="1:7" ht="15.5">
      <c r="A48" s="8"/>
      <c r="B48" s="11" t="s">
        <v>31</v>
      </c>
      <c r="C48" s="12">
        <v>1</v>
      </c>
      <c r="D48" s="12" t="s">
        <v>5</v>
      </c>
      <c r="E48" s="12">
        <v>49000</v>
      </c>
      <c r="F48" s="13" t="s">
        <v>6</v>
      </c>
      <c r="G48" s="14">
        <f>E48*C48</f>
        <v>49000</v>
      </c>
    </row>
    <row r="49" spans="1:7" ht="15.5">
      <c r="A49" s="8"/>
      <c r="B49" s="15" t="s">
        <v>7</v>
      </c>
      <c r="C49" s="12"/>
      <c r="D49" s="12"/>
      <c r="E49" s="12"/>
      <c r="F49" s="13"/>
      <c r="G49" s="16">
        <f>G48</f>
        <v>49000</v>
      </c>
    </row>
    <row r="50" spans="1:7" ht="15.5">
      <c r="A50" s="10" t="s">
        <v>8</v>
      </c>
      <c r="B50" s="11" t="s">
        <v>9</v>
      </c>
      <c r="C50" s="12">
        <v>0.3</v>
      </c>
      <c r="D50" s="12" t="s">
        <v>5</v>
      </c>
      <c r="E50" s="12">
        <v>784</v>
      </c>
      <c r="F50" s="13" t="s">
        <v>6</v>
      </c>
      <c r="G50" s="14">
        <f t="shared" ref="G50:G51" si="4">C50*E50</f>
        <v>235.2</v>
      </c>
    </row>
    <row r="51" spans="1:7" ht="15.5">
      <c r="A51" s="10" t="s">
        <v>10</v>
      </c>
      <c r="B51" s="11" t="s">
        <v>11</v>
      </c>
      <c r="C51" s="12">
        <v>0.4</v>
      </c>
      <c r="D51" s="12" t="s">
        <v>5</v>
      </c>
      <c r="E51" s="12">
        <v>645</v>
      </c>
      <c r="F51" s="13" t="s">
        <v>6</v>
      </c>
      <c r="G51" s="14">
        <f t="shared" si="4"/>
        <v>258</v>
      </c>
    </row>
    <row r="52" spans="1:7" ht="15.5">
      <c r="A52" s="8"/>
      <c r="B52" s="11" t="s">
        <v>12</v>
      </c>
      <c r="C52" s="12"/>
      <c r="D52" s="12"/>
      <c r="E52" s="12"/>
      <c r="F52" s="13"/>
      <c r="G52" s="14">
        <f>SUM(G50:G51)</f>
        <v>493.2</v>
      </c>
    </row>
    <row r="53" spans="1:7" ht="15.5">
      <c r="A53" s="8"/>
      <c r="B53" s="11" t="s">
        <v>13</v>
      </c>
      <c r="C53" s="12"/>
      <c r="D53" s="12"/>
      <c r="E53" s="12"/>
      <c r="F53" s="13"/>
      <c r="G53" s="14">
        <f>G52*0.01</f>
        <v>4.9320000000000004</v>
      </c>
    </row>
    <row r="54" spans="1:7" ht="15.5">
      <c r="A54" s="8"/>
      <c r="B54" s="11" t="s">
        <v>7</v>
      </c>
      <c r="C54" s="12"/>
      <c r="D54" s="12"/>
      <c r="E54" s="12"/>
      <c r="F54" s="13"/>
      <c r="G54" s="14">
        <f>SUM(G52:G53)</f>
        <v>498.13200000000001</v>
      </c>
    </row>
    <row r="55" spans="1:7" ht="15.5">
      <c r="A55" s="8"/>
      <c r="B55" s="11" t="s">
        <v>14</v>
      </c>
      <c r="C55" s="12"/>
      <c r="D55" s="12"/>
      <c r="E55" s="12"/>
      <c r="F55" s="13"/>
      <c r="G55" s="14">
        <f>G54*15%</f>
        <v>74.719799999999992</v>
      </c>
    </row>
    <row r="56" spans="1:7" ht="15.5">
      <c r="A56" s="8"/>
      <c r="B56" s="23" t="s">
        <v>15</v>
      </c>
      <c r="C56" s="18"/>
      <c r="D56" s="12"/>
      <c r="E56" s="12"/>
      <c r="F56" s="13"/>
      <c r="G56" s="16">
        <f>SUM(G54:G55)</f>
        <v>572.85180000000003</v>
      </c>
    </row>
    <row r="57" spans="1:7" ht="12.5">
      <c r="A57" s="22" t="s">
        <v>32</v>
      </c>
      <c r="B57" s="1"/>
      <c r="C57" s="1"/>
      <c r="D57" s="1"/>
      <c r="E57" s="1"/>
      <c r="F57" s="1"/>
      <c r="G57" s="2"/>
    </row>
    <row r="58" spans="1:7" ht="15.5">
      <c r="A58" s="8" t="s">
        <v>33</v>
      </c>
      <c r="B58" s="9" t="s">
        <v>34</v>
      </c>
      <c r="C58" s="1"/>
      <c r="D58" s="1"/>
      <c r="E58" s="1"/>
      <c r="F58" s="1"/>
      <c r="G58" s="3"/>
    </row>
    <row r="59" spans="1:7" ht="15.5">
      <c r="A59" s="8"/>
      <c r="B59" s="11" t="s">
        <v>35</v>
      </c>
      <c r="C59" s="12">
        <v>1</v>
      </c>
      <c r="D59" s="12" t="s">
        <v>5</v>
      </c>
      <c r="E59" s="12">
        <v>62000</v>
      </c>
      <c r="F59" s="13" t="s">
        <v>6</v>
      </c>
      <c r="G59" s="14">
        <f>E59*C59</f>
        <v>62000</v>
      </c>
    </row>
    <row r="60" spans="1:7" ht="15.5">
      <c r="A60" s="8"/>
      <c r="B60" s="15" t="s">
        <v>7</v>
      </c>
      <c r="C60" s="12"/>
      <c r="D60" s="12"/>
      <c r="E60" s="12"/>
      <c r="F60" s="13"/>
      <c r="G60" s="16">
        <f>G59</f>
        <v>62000</v>
      </c>
    </row>
    <row r="61" spans="1:7" ht="15.5">
      <c r="A61" s="10" t="s">
        <v>8</v>
      </c>
      <c r="B61" s="11" t="s">
        <v>9</v>
      </c>
      <c r="C61" s="12">
        <v>0.5</v>
      </c>
      <c r="D61" s="12" t="s">
        <v>5</v>
      </c>
      <c r="E61" s="12">
        <v>784</v>
      </c>
      <c r="F61" s="13" t="s">
        <v>6</v>
      </c>
      <c r="G61" s="14">
        <f t="shared" ref="G61:G62" si="5">C61*E61</f>
        <v>392</v>
      </c>
    </row>
    <row r="62" spans="1:7" ht="15.5">
      <c r="A62" s="10" t="s">
        <v>10</v>
      </c>
      <c r="B62" s="11" t="s">
        <v>11</v>
      </c>
      <c r="C62" s="12">
        <v>0.4</v>
      </c>
      <c r="D62" s="12" t="s">
        <v>5</v>
      </c>
      <c r="E62" s="12">
        <v>645</v>
      </c>
      <c r="F62" s="13" t="s">
        <v>6</v>
      </c>
      <c r="G62" s="14">
        <f t="shared" si="5"/>
        <v>258</v>
      </c>
    </row>
    <row r="63" spans="1:7" ht="15.5">
      <c r="A63" s="8"/>
      <c r="B63" s="11" t="s">
        <v>12</v>
      </c>
      <c r="C63" s="12"/>
      <c r="D63" s="12"/>
      <c r="E63" s="12"/>
      <c r="F63" s="13"/>
      <c r="G63" s="14">
        <f>SUM(G61:G62)</f>
        <v>650</v>
      </c>
    </row>
    <row r="64" spans="1:7" ht="15.5">
      <c r="A64" s="8"/>
      <c r="B64" s="11" t="s">
        <v>13</v>
      </c>
      <c r="C64" s="12"/>
      <c r="D64" s="12"/>
      <c r="E64" s="12"/>
      <c r="F64" s="13"/>
      <c r="G64" s="14">
        <f>G63*0.01</f>
        <v>6.5</v>
      </c>
    </row>
    <row r="65" spans="1:7" ht="15.5">
      <c r="A65" s="8"/>
      <c r="B65" s="11" t="s">
        <v>7</v>
      </c>
      <c r="C65" s="12"/>
      <c r="D65" s="12"/>
      <c r="E65" s="12"/>
      <c r="F65" s="13"/>
      <c r="G65" s="14">
        <f>SUM(G63:G64)</f>
        <v>656.5</v>
      </c>
    </row>
    <row r="66" spans="1:7" ht="15.5">
      <c r="A66" s="8"/>
      <c r="B66" s="11" t="s">
        <v>14</v>
      </c>
      <c r="C66" s="12"/>
      <c r="D66" s="12"/>
      <c r="E66" s="12"/>
      <c r="F66" s="13"/>
      <c r="G66" s="14">
        <f>G65*15%</f>
        <v>98.474999999999994</v>
      </c>
    </row>
    <row r="67" spans="1:7" ht="15.5">
      <c r="A67" s="8"/>
      <c r="B67" s="23" t="s">
        <v>15</v>
      </c>
      <c r="C67" s="18"/>
      <c r="D67" s="12"/>
      <c r="E67" s="12"/>
      <c r="F67" s="13"/>
      <c r="G67" s="16">
        <f>SUM(G65:G66)</f>
        <v>754.97500000000002</v>
      </c>
    </row>
    <row r="68" spans="1:7" ht="12.5">
      <c r="A68" s="22" t="s">
        <v>36</v>
      </c>
      <c r="B68" s="1"/>
      <c r="C68" s="1"/>
      <c r="D68" s="1"/>
      <c r="E68" s="1"/>
      <c r="F68" s="1"/>
      <c r="G68" s="2"/>
    </row>
    <row r="69" spans="1:7" ht="15.5">
      <c r="A69" s="8" t="s">
        <v>37</v>
      </c>
      <c r="B69" s="9" t="s">
        <v>38</v>
      </c>
      <c r="C69" s="1"/>
      <c r="D69" s="1"/>
      <c r="E69" s="1"/>
      <c r="F69" s="1"/>
      <c r="G69" s="3"/>
    </row>
    <row r="70" spans="1:7" ht="15.5">
      <c r="A70" s="8"/>
      <c r="B70" s="11" t="s">
        <v>39</v>
      </c>
      <c r="C70" s="12">
        <v>1</v>
      </c>
      <c r="D70" s="12" t="s">
        <v>5</v>
      </c>
      <c r="E70" s="12">
        <v>83000</v>
      </c>
      <c r="F70" s="13" t="s">
        <v>6</v>
      </c>
      <c r="G70" s="14">
        <f>E70*C70</f>
        <v>83000</v>
      </c>
    </row>
    <row r="71" spans="1:7" ht="15.5">
      <c r="A71" s="8"/>
      <c r="B71" s="15" t="s">
        <v>7</v>
      </c>
      <c r="C71" s="12"/>
      <c r="D71" s="12"/>
      <c r="E71" s="12"/>
      <c r="F71" s="13"/>
      <c r="G71" s="16">
        <f>G70</f>
        <v>83000</v>
      </c>
    </row>
    <row r="72" spans="1:7" ht="15.5">
      <c r="A72" s="10" t="s">
        <v>8</v>
      </c>
      <c r="B72" s="11" t="s">
        <v>9</v>
      </c>
      <c r="C72" s="12">
        <v>0.5</v>
      </c>
      <c r="D72" s="12" t="s">
        <v>5</v>
      </c>
      <c r="E72" s="12">
        <v>784</v>
      </c>
      <c r="F72" s="13" t="s">
        <v>6</v>
      </c>
      <c r="G72" s="14">
        <f t="shared" ref="G72:G73" si="6">C72*E72</f>
        <v>392</v>
      </c>
    </row>
    <row r="73" spans="1:7" ht="15.5">
      <c r="A73" s="10" t="s">
        <v>10</v>
      </c>
      <c r="B73" s="11" t="s">
        <v>11</v>
      </c>
      <c r="C73" s="12">
        <v>0.4</v>
      </c>
      <c r="D73" s="12" t="s">
        <v>5</v>
      </c>
      <c r="E73" s="12">
        <v>645</v>
      </c>
      <c r="F73" s="13" t="s">
        <v>6</v>
      </c>
      <c r="G73" s="14">
        <f t="shared" si="6"/>
        <v>258</v>
      </c>
    </row>
    <row r="74" spans="1:7" ht="15.5">
      <c r="A74" s="8"/>
      <c r="B74" s="11" t="s">
        <v>12</v>
      </c>
      <c r="C74" s="12"/>
      <c r="D74" s="12"/>
      <c r="E74" s="12"/>
      <c r="F74" s="13"/>
      <c r="G74" s="14">
        <f>SUM(G72:G73)</f>
        <v>650</v>
      </c>
    </row>
    <row r="75" spans="1:7" ht="15.5">
      <c r="A75" s="8"/>
      <c r="B75" s="11" t="s">
        <v>13</v>
      </c>
      <c r="C75" s="12"/>
      <c r="D75" s="12"/>
      <c r="E75" s="12"/>
      <c r="F75" s="13"/>
      <c r="G75" s="14">
        <f>G74*0.01</f>
        <v>6.5</v>
      </c>
    </row>
    <row r="76" spans="1:7" ht="15.5">
      <c r="A76" s="8"/>
      <c r="B76" s="11" t="s">
        <v>7</v>
      </c>
      <c r="C76" s="12"/>
      <c r="D76" s="12"/>
      <c r="E76" s="12"/>
      <c r="F76" s="13"/>
      <c r="G76" s="14">
        <f>SUM(G74:G75)</f>
        <v>656.5</v>
      </c>
    </row>
    <row r="77" spans="1:7" ht="15.5">
      <c r="A77" s="8"/>
      <c r="B77" s="11" t="s">
        <v>14</v>
      </c>
      <c r="C77" s="12"/>
      <c r="D77" s="12"/>
      <c r="E77" s="12"/>
      <c r="F77" s="13"/>
      <c r="G77" s="14">
        <f>G76*15%</f>
        <v>98.474999999999994</v>
      </c>
    </row>
    <row r="78" spans="1:7" ht="15.5">
      <c r="A78" s="8"/>
      <c r="B78" s="23" t="s">
        <v>15</v>
      </c>
      <c r="C78" s="18"/>
      <c r="D78" s="12"/>
      <c r="E78" s="12"/>
      <c r="F78" s="13"/>
      <c r="G78" s="16">
        <f>SUM(G76:G77)</f>
        <v>754.97500000000002</v>
      </c>
    </row>
    <row r="79" spans="1:7" ht="12.5">
      <c r="A79" s="22" t="s">
        <v>40</v>
      </c>
      <c r="B79" s="1"/>
      <c r="C79" s="1"/>
      <c r="D79" s="1"/>
      <c r="E79" s="1"/>
      <c r="F79" s="1"/>
      <c r="G79" s="2"/>
    </row>
    <row r="80" spans="1:7" ht="12.5">
      <c r="A80" s="7" t="s">
        <v>41</v>
      </c>
      <c r="B80" s="1"/>
      <c r="C80" s="1"/>
      <c r="D80" s="1"/>
      <c r="E80" s="1"/>
      <c r="F80" s="1"/>
      <c r="G80" s="3"/>
    </row>
    <row r="81" spans="1:7" ht="15.5">
      <c r="A81" s="8" t="s">
        <v>2</v>
      </c>
      <c r="B81" s="9" t="s">
        <v>42</v>
      </c>
      <c r="C81" s="1"/>
      <c r="D81" s="1"/>
      <c r="E81" s="1"/>
      <c r="F81" s="1"/>
      <c r="G81" s="3"/>
    </row>
    <row r="82" spans="1:7" ht="15.5">
      <c r="A82" s="8"/>
      <c r="B82" s="11" t="s">
        <v>43</v>
      </c>
      <c r="C82" s="12">
        <v>1</v>
      </c>
      <c r="D82" s="12" t="s">
        <v>5</v>
      </c>
      <c r="E82" s="12">
        <v>7677</v>
      </c>
      <c r="F82" s="13" t="s">
        <v>6</v>
      </c>
      <c r="G82" s="14">
        <f>E82*C82</f>
        <v>7677</v>
      </c>
    </row>
    <row r="83" spans="1:7" ht="15.5">
      <c r="A83" s="8"/>
      <c r="B83" s="15" t="s">
        <v>7</v>
      </c>
      <c r="C83" s="12"/>
      <c r="D83" s="12"/>
      <c r="E83" s="12"/>
      <c r="F83" s="13"/>
      <c r="G83" s="16">
        <f>G82</f>
        <v>7677</v>
      </c>
    </row>
    <row r="84" spans="1:7" ht="31">
      <c r="A84" s="10" t="s">
        <v>44</v>
      </c>
      <c r="B84" s="11" t="s">
        <v>45</v>
      </c>
      <c r="C84" s="12">
        <v>15.5</v>
      </c>
      <c r="D84" s="12" t="s">
        <v>46</v>
      </c>
      <c r="E84" s="12">
        <v>2</v>
      </c>
      <c r="F84" s="13" t="s">
        <v>6</v>
      </c>
      <c r="G84" s="14">
        <f>C84*E84</f>
        <v>31</v>
      </c>
    </row>
    <row r="85" spans="1:7" ht="15.5">
      <c r="A85" s="8"/>
      <c r="B85" s="11" t="s">
        <v>12</v>
      </c>
      <c r="C85" s="12"/>
      <c r="D85" s="12"/>
      <c r="E85" s="12"/>
      <c r="F85" s="13"/>
      <c r="G85" s="14">
        <f>SUM(G84)</f>
        <v>31</v>
      </c>
    </row>
    <row r="86" spans="1:7" ht="15.5">
      <c r="A86" s="8"/>
      <c r="B86" s="11" t="s">
        <v>13</v>
      </c>
      <c r="C86" s="12"/>
      <c r="D86" s="12"/>
      <c r="E86" s="12"/>
      <c r="F86" s="13"/>
      <c r="G86" s="14">
        <f>G85*0.01</f>
        <v>0.31</v>
      </c>
    </row>
    <row r="87" spans="1:7" ht="15.5">
      <c r="A87" s="8"/>
      <c r="B87" s="11" t="s">
        <v>7</v>
      </c>
      <c r="C87" s="12"/>
      <c r="D87" s="12"/>
      <c r="E87" s="12"/>
      <c r="F87" s="13"/>
      <c r="G87" s="14">
        <f>SUM(G85:G86)</f>
        <v>31.31</v>
      </c>
    </row>
    <row r="88" spans="1:7" ht="15.5">
      <c r="A88" s="8"/>
      <c r="B88" s="11" t="s">
        <v>14</v>
      </c>
      <c r="C88" s="12"/>
      <c r="D88" s="12"/>
      <c r="E88" s="12"/>
      <c r="F88" s="13"/>
      <c r="G88" s="14">
        <f>G87*15%</f>
        <v>4.6964999999999995</v>
      </c>
    </row>
    <row r="89" spans="1:7" ht="15.5">
      <c r="A89" s="8"/>
      <c r="B89" s="23" t="s">
        <v>15</v>
      </c>
      <c r="C89" s="18"/>
      <c r="D89" s="12"/>
      <c r="E89" s="12"/>
      <c r="F89" s="13"/>
      <c r="G89" s="16">
        <f>SUM(G87:G88)</f>
        <v>36.006499999999996</v>
      </c>
    </row>
    <row r="90" spans="1:7" ht="12.5">
      <c r="A90" s="22" t="s">
        <v>47</v>
      </c>
      <c r="B90" s="1"/>
      <c r="C90" s="1"/>
      <c r="D90" s="1"/>
      <c r="E90" s="1"/>
      <c r="F90" s="1"/>
      <c r="G90" s="2"/>
    </row>
    <row r="91" spans="1:7" ht="15.5">
      <c r="A91" s="8" t="s">
        <v>17</v>
      </c>
      <c r="B91" s="9" t="s">
        <v>48</v>
      </c>
      <c r="C91" s="1"/>
      <c r="D91" s="1"/>
      <c r="E91" s="1"/>
      <c r="F91" s="1"/>
      <c r="G91" s="3"/>
    </row>
    <row r="92" spans="1:7" ht="15.5">
      <c r="A92" s="8"/>
      <c r="B92" s="11" t="s">
        <v>49</v>
      </c>
      <c r="C92" s="12">
        <v>1</v>
      </c>
      <c r="D92" s="12" t="s">
        <v>5</v>
      </c>
      <c r="E92" s="12">
        <v>9620</v>
      </c>
      <c r="F92" s="13" t="s">
        <v>6</v>
      </c>
      <c r="G92" s="14">
        <f>E92*C92</f>
        <v>9620</v>
      </c>
    </row>
    <row r="93" spans="1:7" ht="15.5">
      <c r="A93" s="8"/>
      <c r="B93" s="15" t="s">
        <v>7</v>
      </c>
      <c r="C93" s="12"/>
      <c r="D93" s="12"/>
      <c r="E93" s="12"/>
      <c r="F93" s="13"/>
      <c r="G93" s="16">
        <f>G92</f>
        <v>9620</v>
      </c>
    </row>
    <row r="94" spans="1:7" ht="31">
      <c r="A94" s="10" t="s">
        <v>44</v>
      </c>
      <c r="B94" s="11" t="s">
        <v>45</v>
      </c>
      <c r="C94" s="12">
        <v>15.5</v>
      </c>
      <c r="D94" s="12" t="s">
        <v>46</v>
      </c>
      <c r="E94" s="12">
        <v>2</v>
      </c>
      <c r="F94" s="13" t="s">
        <v>6</v>
      </c>
      <c r="G94" s="14">
        <f>C94*E94</f>
        <v>31</v>
      </c>
    </row>
    <row r="95" spans="1:7" ht="15.5">
      <c r="A95" s="8"/>
      <c r="B95" s="11" t="s">
        <v>12</v>
      </c>
      <c r="C95" s="12"/>
      <c r="D95" s="12"/>
      <c r="E95" s="12"/>
      <c r="F95" s="13"/>
      <c r="G95" s="14">
        <f>SUM(G94)</f>
        <v>31</v>
      </c>
    </row>
    <row r="96" spans="1:7" ht="15.5">
      <c r="A96" s="8"/>
      <c r="B96" s="11" t="s">
        <v>13</v>
      </c>
      <c r="C96" s="12"/>
      <c r="D96" s="12"/>
      <c r="E96" s="12"/>
      <c r="F96" s="13"/>
      <c r="G96" s="14">
        <f>G95*0.01</f>
        <v>0.31</v>
      </c>
    </row>
    <row r="97" spans="1:7" ht="15.5">
      <c r="A97" s="8"/>
      <c r="B97" s="11" t="s">
        <v>7</v>
      </c>
      <c r="C97" s="12"/>
      <c r="D97" s="12"/>
      <c r="E97" s="12"/>
      <c r="F97" s="13"/>
      <c r="G97" s="14">
        <f>SUM(G95:G96)</f>
        <v>31.31</v>
      </c>
    </row>
    <row r="98" spans="1:7" ht="15.5">
      <c r="A98" s="8"/>
      <c r="B98" s="11" t="s">
        <v>14</v>
      </c>
      <c r="C98" s="12"/>
      <c r="D98" s="12"/>
      <c r="E98" s="12"/>
      <c r="F98" s="13"/>
      <c r="G98" s="14">
        <f>G97*15%</f>
        <v>4.6964999999999995</v>
      </c>
    </row>
    <row r="99" spans="1:7" ht="15.5">
      <c r="A99" s="8"/>
      <c r="B99" s="23" t="s">
        <v>15</v>
      </c>
      <c r="C99" s="18"/>
      <c r="D99" s="12"/>
      <c r="E99" s="12"/>
      <c r="F99" s="13"/>
      <c r="G99" s="16">
        <f>SUM(G97:G98)</f>
        <v>36.006499999999996</v>
      </c>
    </row>
    <row r="100" spans="1:7" ht="12.5">
      <c r="A100" s="22" t="s">
        <v>50</v>
      </c>
      <c r="B100" s="1"/>
      <c r="C100" s="1"/>
      <c r="D100" s="1"/>
      <c r="E100" s="1"/>
      <c r="F100" s="1"/>
      <c r="G100" s="2"/>
    </row>
    <row r="101" spans="1:7" ht="15.5">
      <c r="A101" s="8" t="s">
        <v>21</v>
      </c>
      <c r="B101" s="9" t="s">
        <v>51</v>
      </c>
      <c r="C101" s="1"/>
      <c r="D101" s="1"/>
      <c r="E101" s="1"/>
      <c r="F101" s="1"/>
      <c r="G101" s="3"/>
    </row>
    <row r="102" spans="1:7" ht="15.5">
      <c r="A102" s="8"/>
      <c r="B102" s="11" t="s">
        <v>52</v>
      </c>
      <c r="C102" s="12">
        <v>1</v>
      </c>
      <c r="D102" s="12" t="s">
        <v>5</v>
      </c>
      <c r="E102" s="12">
        <v>11487</v>
      </c>
      <c r="F102" s="13" t="s">
        <v>6</v>
      </c>
      <c r="G102" s="14">
        <f>E102*C102</f>
        <v>11487</v>
      </c>
    </row>
    <row r="103" spans="1:7" ht="15.5">
      <c r="A103" s="8"/>
      <c r="B103" s="15" t="s">
        <v>7</v>
      </c>
      <c r="C103" s="12"/>
      <c r="D103" s="12"/>
      <c r="E103" s="12"/>
      <c r="F103" s="13"/>
      <c r="G103" s="16">
        <f>G102</f>
        <v>11487</v>
      </c>
    </row>
    <row r="104" spans="1:7" ht="31">
      <c r="A104" s="10" t="s">
        <v>44</v>
      </c>
      <c r="B104" s="11" t="s">
        <v>45</v>
      </c>
      <c r="C104" s="12">
        <v>15.5</v>
      </c>
      <c r="D104" s="12" t="s">
        <v>46</v>
      </c>
      <c r="E104" s="12">
        <v>2</v>
      </c>
      <c r="F104" s="13" t="s">
        <v>6</v>
      </c>
      <c r="G104" s="14">
        <f>C104*E104</f>
        <v>31</v>
      </c>
    </row>
    <row r="105" spans="1:7" ht="15.5">
      <c r="A105" s="8"/>
      <c r="B105" s="11" t="s">
        <v>12</v>
      </c>
      <c r="C105" s="12"/>
      <c r="D105" s="12"/>
      <c r="E105" s="12"/>
      <c r="F105" s="13"/>
      <c r="G105" s="14">
        <f>SUM(G104)</f>
        <v>31</v>
      </c>
    </row>
    <row r="106" spans="1:7" ht="15.5">
      <c r="A106" s="8"/>
      <c r="B106" s="11" t="s">
        <v>13</v>
      </c>
      <c r="C106" s="12"/>
      <c r="D106" s="12"/>
      <c r="E106" s="12"/>
      <c r="F106" s="13"/>
      <c r="G106" s="14">
        <f>G105*0.01</f>
        <v>0.31</v>
      </c>
    </row>
    <row r="107" spans="1:7" ht="15.5">
      <c r="A107" s="8"/>
      <c r="B107" s="11" t="s">
        <v>7</v>
      </c>
      <c r="C107" s="12"/>
      <c r="D107" s="12"/>
      <c r="E107" s="12"/>
      <c r="F107" s="13"/>
      <c r="G107" s="14">
        <f>SUM(G105:G106)</f>
        <v>31.31</v>
      </c>
    </row>
    <row r="108" spans="1:7" ht="15.5">
      <c r="A108" s="8"/>
      <c r="B108" s="11" t="s">
        <v>14</v>
      </c>
      <c r="C108" s="12"/>
      <c r="D108" s="12"/>
      <c r="E108" s="12"/>
      <c r="F108" s="13"/>
      <c r="G108" s="14">
        <f>G107*15%</f>
        <v>4.6964999999999995</v>
      </c>
    </row>
    <row r="109" spans="1:7" ht="15.5">
      <c r="A109" s="8"/>
      <c r="B109" s="23" t="s">
        <v>15</v>
      </c>
      <c r="C109" s="18"/>
      <c r="D109" s="12"/>
      <c r="E109" s="12"/>
      <c r="F109" s="13"/>
      <c r="G109" s="16">
        <f>SUM(G107:G108)</f>
        <v>36.006499999999996</v>
      </c>
    </row>
    <row r="110" spans="1:7" ht="12.5">
      <c r="A110" s="22" t="s">
        <v>53</v>
      </c>
      <c r="B110" s="1"/>
      <c r="C110" s="1"/>
      <c r="D110" s="1"/>
      <c r="E110" s="1"/>
      <c r="F110" s="1"/>
      <c r="G110" s="2"/>
    </row>
    <row r="111" spans="1:7" ht="12.5">
      <c r="A111" s="7" t="s">
        <v>54</v>
      </c>
      <c r="B111" s="1"/>
      <c r="C111" s="1"/>
      <c r="D111" s="1"/>
      <c r="E111" s="1"/>
      <c r="F111" s="1"/>
      <c r="G111" s="3"/>
    </row>
    <row r="112" spans="1:7" ht="15.5">
      <c r="A112" s="8" t="s">
        <v>2</v>
      </c>
      <c r="B112" s="9" t="s">
        <v>55</v>
      </c>
      <c r="C112" s="1"/>
      <c r="D112" s="1"/>
      <c r="E112" s="1"/>
      <c r="F112" s="1"/>
      <c r="G112" s="3"/>
    </row>
    <row r="113" spans="1:7" ht="15.5">
      <c r="A113" s="8"/>
      <c r="B113" s="11" t="s">
        <v>56</v>
      </c>
      <c r="C113" s="12">
        <v>1</v>
      </c>
      <c r="D113" s="12" t="s">
        <v>5</v>
      </c>
      <c r="E113" s="12">
        <v>4530</v>
      </c>
      <c r="F113" s="13" t="s">
        <v>6</v>
      </c>
      <c r="G113" s="14">
        <f>C113*E113</f>
        <v>4530</v>
      </c>
    </row>
    <row r="114" spans="1:7" ht="15.5">
      <c r="A114" s="8"/>
      <c r="B114" s="15" t="s">
        <v>7</v>
      </c>
      <c r="C114" s="12"/>
      <c r="D114" s="12"/>
      <c r="E114" s="12"/>
      <c r="F114" s="13"/>
      <c r="G114" s="16">
        <f>G113</f>
        <v>4530</v>
      </c>
    </row>
    <row r="115" spans="1:7" ht="31">
      <c r="A115" s="10" t="s">
        <v>44</v>
      </c>
      <c r="B115" s="11" t="s">
        <v>45</v>
      </c>
      <c r="C115" s="12">
        <v>15.5</v>
      </c>
      <c r="D115" s="12" t="s">
        <v>46</v>
      </c>
      <c r="E115" s="12">
        <v>2</v>
      </c>
      <c r="F115" s="13" t="s">
        <v>6</v>
      </c>
      <c r="G115" s="14">
        <f>C115*E115</f>
        <v>31</v>
      </c>
    </row>
    <row r="116" spans="1:7" ht="15.5">
      <c r="A116" s="8"/>
      <c r="B116" s="11" t="s">
        <v>12</v>
      </c>
      <c r="C116" s="12"/>
      <c r="D116" s="12"/>
      <c r="E116" s="12"/>
      <c r="F116" s="13"/>
      <c r="G116" s="14">
        <f>SUM(G115)</f>
        <v>31</v>
      </c>
    </row>
    <row r="117" spans="1:7" ht="15.5">
      <c r="A117" s="8"/>
      <c r="B117" s="11" t="s">
        <v>13</v>
      </c>
      <c r="C117" s="12"/>
      <c r="D117" s="12"/>
      <c r="E117" s="12"/>
      <c r="F117" s="13"/>
      <c r="G117" s="14">
        <f>G116*0.01</f>
        <v>0.31</v>
      </c>
    </row>
    <row r="118" spans="1:7" ht="15.5">
      <c r="A118" s="8"/>
      <c r="B118" s="11" t="s">
        <v>7</v>
      </c>
      <c r="C118" s="12"/>
      <c r="D118" s="12"/>
      <c r="E118" s="12"/>
      <c r="F118" s="13"/>
      <c r="G118" s="14">
        <f>SUM(G116:G117)</f>
        <v>31.31</v>
      </c>
    </row>
    <row r="119" spans="1:7" ht="15.5">
      <c r="A119" s="8"/>
      <c r="B119" s="11" t="s">
        <v>14</v>
      </c>
      <c r="C119" s="12"/>
      <c r="D119" s="12"/>
      <c r="E119" s="12"/>
      <c r="F119" s="13"/>
      <c r="G119" s="14">
        <f>G118*15%</f>
        <v>4.6964999999999995</v>
      </c>
    </row>
    <row r="120" spans="1:7" ht="15.5">
      <c r="A120" s="8"/>
      <c r="B120" s="23" t="s">
        <v>15</v>
      </c>
      <c r="C120" s="18"/>
      <c r="D120" s="12"/>
      <c r="E120" s="12"/>
      <c r="F120" s="13"/>
      <c r="G120" s="16">
        <f>SUM(G118:G119)</f>
        <v>36.006499999999996</v>
      </c>
    </row>
    <row r="121" spans="1:7" ht="12.5">
      <c r="A121" s="22" t="s">
        <v>57</v>
      </c>
      <c r="B121" s="1"/>
      <c r="C121" s="1"/>
      <c r="D121" s="1"/>
      <c r="E121" s="1"/>
      <c r="F121" s="1"/>
      <c r="G121" s="2"/>
    </row>
    <row r="122" spans="1:7" ht="15.5">
      <c r="A122" s="8" t="s">
        <v>17</v>
      </c>
      <c r="B122" s="9" t="s">
        <v>58</v>
      </c>
      <c r="C122" s="1"/>
      <c r="D122" s="1"/>
      <c r="E122" s="1"/>
      <c r="F122" s="1"/>
      <c r="G122" s="3"/>
    </row>
    <row r="123" spans="1:7" ht="15.5">
      <c r="A123" s="8"/>
      <c r="B123" s="11" t="s">
        <v>59</v>
      </c>
      <c r="C123" s="12">
        <v>1</v>
      </c>
      <c r="D123" s="12" t="s">
        <v>5</v>
      </c>
      <c r="E123" s="12">
        <v>6750</v>
      </c>
      <c r="F123" s="13" t="s">
        <v>6</v>
      </c>
      <c r="G123" s="14">
        <f>C123*E123</f>
        <v>6750</v>
      </c>
    </row>
    <row r="124" spans="1:7" ht="15.5">
      <c r="A124" s="8"/>
      <c r="B124" s="15" t="s">
        <v>7</v>
      </c>
      <c r="C124" s="12"/>
      <c r="D124" s="12"/>
      <c r="E124" s="12"/>
      <c r="F124" s="13"/>
      <c r="G124" s="16">
        <f>G123</f>
        <v>6750</v>
      </c>
    </row>
    <row r="125" spans="1:7" ht="31">
      <c r="A125" s="10" t="s">
        <v>44</v>
      </c>
      <c r="B125" s="11" t="s">
        <v>45</v>
      </c>
      <c r="C125" s="12">
        <v>15.5</v>
      </c>
      <c r="D125" s="12" t="s">
        <v>46</v>
      </c>
      <c r="E125" s="12">
        <v>2</v>
      </c>
      <c r="F125" s="13" t="s">
        <v>6</v>
      </c>
      <c r="G125" s="14">
        <f>C125*E125</f>
        <v>31</v>
      </c>
    </row>
    <row r="126" spans="1:7" ht="15.5">
      <c r="A126" s="8"/>
      <c r="B126" s="11" t="s">
        <v>12</v>
      </c>
      <c r="C126" s="12"/>
      <c r="D126" s="12"/>
      <c r="E126" s="12"/>
      <c r="F126" s="13"/>
      <c r="G126" s="14">
        <f>SUM(G125)</f>
        <v>31</v>
      </c>
    </row>
    <row r="127" spans="1:7" ht="15.5">
      <c r="A127" s="8"/>
      <c r="B127" s="11" t="s">
        <v>13</v>
      </c>
      <c r="C127" s="12"/>
      <c r="D127" s="12"/>
      <c r="E127" s="12"/>
      <c r="F127" s="13"/>
      <c r="G127" s="14">
        <f>G126*0.01</f>
        <v>0.31</v>
      </c>
    </row>
    <row r="128" spans="1:7" ht="15.5">
      <c r="A128" s="8"/>
      <c r="B128" s="11" t="s">
        <v>7</v>
      </c>
      <c r="C128" s="12"/>
      <c r="D128" s="12"/>
      <c r="E128" s="12"/>
      <c r="F128" s="13"/>
      <c r="G128" s="14">
        <f>SUM(G126:G127)</f>
        <v>31.31</v>
      </c>
    </row>
    <row r="129" spans="1:7" ht="15.5">
      <c r="A129" s="8"/>
      <c r="B129" s="11" t="s">
        <v>14</v>
      </c>
      <c r="C129" s="12"/>
      <c r="D129" s="12"/>
      <c r="E129" s="12"/>
      <c r="F129" s="13"/>
      <c r="G129" s="14">
        <f>G128*15%</f>
        <v>4.6964999999999995</v>
      </c>
    </row>
    <row r="130" spans="1:7" ht="15.5">
      <c r="A130" s="8"/>
      <c r="B130" s="23" t="s">
        <v>15</v>
      </c>
      <c r="C130" s="18"/>
      <c r="D130" s="12"/>
      <c r="E130" s="12"/>
      <c r="F130" s="13"/>
      <c r="G130" s="16">
        <f>SUM(G128:G129)</f>
        <v>36.006499999999996</v>
      </c>
    </row>
    <row r="131" spans="1:7" ht="12.5">
      <c r="A131" s="22" t="s">
        <v>60</v>
      </c>
      <c r="B131" s="1"/>
      <c r="C131" s="1"/>
      <c r="D131" s="1"/>
      <c r="E131" s="1"/>
      <c r="F131" s="1"/>
      <c r="G131" s="2"/>
    </row>
    <row r="132" spans="1:7" ht="15.5">
      <c r="A132" s="8" t="s">
        <v>21</v>
      </c>
      <c r="B132" s="9" t="s">
        <v>61</v>
      </c>
      <c r="C132" s="1"/>
      <c r="D132" s="1"/>
      <c r="E132" s="1"/>
      <c r="F132" s="1"/>
      <c r="G132" s="3"/>
    </row>
    <row r="133" spans="1:7" ht="15.5">
      <c r="A133" s="8"/>
      <c r="B133" s="11" t="s">
        <v>62</v>
      </c>
      <c r="C133" s="12">
        <v>1</v>
      </c>
      <c r="D133" s="12" t="s">
        <v>5</v>
      </c>
      <c r="E133" s="12">
        <v>10266</v>
      </c>
      <c r="F133" s="13" t="s">
        <v>6</v>
      </c>
      <c r="G133" s="14">
        <f>C133*E133</f>
        <v>10266</v>
      </c>
    </row>
    <row r="134" spans="1:7" ht="15.5">
      <c r="A134" s="8"/>
      <c r="B134" s="15" t="s">
        <v>7</v>
      </c>
      <c r="C134" s="12"/>
      <c r="D134" s="12"/>
      <c r="E134" s="12"/>
      <c r="F134" s="13"/>
      <c r="G134" s="16">
        <f>G133</f>
        <v>10266</v>
      </c>
    </row>
    <row r="135" spans="1:7" ht="31">
      <c r="A135" s="10" t="s">
        <v>44</v>
      </c>
      <c r="B135" s="11" t="s">
        <v>45</v>
      </c>
      <c r="C135" s="12">
        <v>15.5</v>
      </c>
      <c r="D135" s="12" t="s">
        <v>46</v>
      </c>
      <c r="E135" s="12">
        <v>2</v>
      </c>
      <c r="F135" s="13" t="s">
        <v>6</v>
      </c>
      <c r="G135" s="14">
        <f>C135*E135</f>
        <v>31</v>
      </c>
    </row>
    <row r="136" spans="1:7" ht="15.5">
      <c r="A136" s="8"/>
      <c r="B136" s="11" t="s">
        <v>12</v>
      </c>
      <c r="C136" s="12"/>
      <c r="D136" s="12"/>
      <c r="E136" s="12"/>
      <c r="F136" s="13"/>
      <c r="G136" s="14">
        <f>SUM(G135)</f>
        <v>31</v>
      </c>
    </row>
    <row r="137" spans="1:7" ht="15.5">
      <c r="A137" s="8"/>
      <c r="B137" s="11" t="s">
        <v>13</v>
      </c>
      <c r="C137" s="12"/>
      <c r="D137" s="12"/>
      <c r="E137" s="12"/>
      <c r="F137" s="13"/>
      <c r="G137" s="14">
        <f>G136*0.01</f>
        <v>0.31</v>
      </c>
    </row>
    <row r="138" spans="1:7" ht="15.5">
      <c r="A138" s="8"/>
      <c r="B138" s="11" t="s">
        <v>7</v>
      </c>
      <c r="C138" s="12"/>
      <c r="D138" s="12"/>
      <c r="E138" s="12"/>
      <c r="F138" s="13"/>
      <c r="G138" s="14">
        <f>SUM(G136:G137)</f>
        <v>31.31</v>
      </c>
    </row>
    <row r="139" spans="1:7" ht="15.5">
      <c r="A139" s="8"/>
      <c r="B139" s="11" t="s">
        <v>14</v>
      </c>
      <c r="C139" s="12"/>
      <c r="D139" s="12"/>
      <c r="E139" s="12"/>
      <c r="F139" s="13"/>
      <c r="G139" s="14">
        <f>G138*15%</f>
        <v>4.6964999999999995</v>
      </c>
    </row>
    <row r="140" spans="1:7" ht="15.5">
      <c r="A140" s="8"/>
      <c r="B140" s="23" t="s">
        <v>15</v>
      </c>
      <c r="C140" s="18"/>
      <c r="D140" s="12"/>
      <c r="E140" s="12"/>
      <c r="F140" s="13"/>
      <c r="G140" s="16">
        <f>SUM(G138:G139)</f>
        <v>36.006499999999996</v>
      </c>
    </row>
    <row r="141" spans="1:7" ht="12.5">
      <c r="A141" s="22" t="s">
        <v>63</v>
      </c>
      <c r="B141" s="1"/>
      <c r="C141" s="1"/>
      <c r="D141" s="1"/>
      <c r="E141" s="1"/>
      <c r="F141" s="1"/>
      <c r="G141" s="2"/>
    </row>
    <row r="142" spans="1:7" ht="12.5">
      <c r="A142" s="7" t="s">
        <v>64</v>
      </c>
      <c r="B142" s="1"/>
      <c r="C142" s="1"/>
      <c r="D142" s="1"/>
      <c r="E142" s="1"/>
      <c r="F142" s="1"/>
      <c r="G142" s="3"/>
    </row>
    <row r="143" spans="1:7" ht="15.5">
      <c r="A143" s="8" t="s">
        <v>2</v>
      </c>
      <c r="B143" s="9" t="s">
        <v>65</v>
      </c>
      <c r="C143" s="1"/>
      <c r="D143" s="1"/>
      <c r="E143" s="1"/>
      <c r="F143" s="1"/>
      <c r="G143" s="3"/>
    </row>
    <row r="144" spans="1:7" ht="15.5">
      <c r="A144" s="8"/>
      <c r="B144" s="11" t="s">
        <v>66</v>
      </c>
      <c r="C144" s="12">
        <v>1</v>
      </c>
      <c r="D144" s="12" t="s">
        <v>5</v>
      </c>
      <c r="E144" s="12">
        <v>15662</v>
      </c>
      <c r="F144" s="13" t="s">
        <v>6</v>
      </c>
      <c r="G144" s="14">
        <f>C144*E144</f>
        <v>15662</v>
      </c>
    </row>
    <row r="145" spans="1:7" ht="15.5">
      <c r="A145" s="8"/>
      <c r="B145" s="15" t="s">
        <v>7</v>
      </c>
      <c r="C145" s="12"/>
      <c r="D145" s="12"/>
      <c r="E145" s="12"/>
      <c r="F145" s="13"/>
      <c r="G145" s="16">
        <f>G144</f>
        <v>15662</v>
      </c>
    </row>
    <row r="146" spans="1:7" ht="15.5">
      <c r="A146" s="10" t="s">
        <v>8</v>
      </c>
      <c r="B146" s="11" t="s">
        <v>9</v>
      </c>
      <c r="C146" s="12">
        <v>0.2</v>
      </c>
      <c r="D146" s="12" t="s">
        <v>5</v>
      </c>
      <c r="E146" s="12">
        <v>784</v>
      </c>
      <c r="F146" s="13" t="s">
        <v>6</v>
      </c>
      <c r="G146" s="14">
        <f t="shared" ref="G146:G147" si="7">C146*E146</f>
        <v>156.80000000000001</v>
      </c>
    </row>
    <row r="147" spans="1:7" ht="15.5">
      <c r="A147" s="10" t="s">
        <v>10</v>
      </c>
      <c r="B147" s="11" t="s">
        <v>11</v>
      </c>
      <c r="C147" s="12">
        <v>0.2</v>
      </c>
      <c r="D147" s="12" t="s">
        <v>5</v>
      </c>
      <c r="E147" s="12">
        <v>645</v>
      </c>
      <c r="F147" s="13" t="s">
        <v>6</v>
      </c>
      <c r="G147" s="14">
        <f t="shared" si="7"/>
        <v>129</v>
      </c>
    </row>
    <row r="148" spans="1:7" ht="15.5">
      <c r="A148" s="8"/>
      <c r="B148" s="11" t="s">
        <v>12</v>
      </c>
      <c r="C148" s="12"/>
      <c r="D148" s="12"/>
      <c r="E148" s="12"/>
      <c r="F148" s="13"/>
      <c r="G148" s="14">
        <f>SUM(G146:G147)</f>
        <v>285.8</v>
      </c>
    </row>
    <row r="149" spans="1:7" ht="15.5">
      <c r="A149" s="8"/>
      <c r="B149" s="11" t="s">
        <v>13</v>
      </c>
      <c r="C149" s="12"/>
      <c r="D149" s="12"/>
      <c r="E149" s="12"/>
      <c r="F149" s="13"/>
      <c r="G149" s="14">
        <f>G148*0.01</f>
        <v>2.8580000000000001</v>
      </c>
    </row>
    <row r="150" spans="1:7" ht="15.5">
      <c r="A150" s="8"/>
      <c r="B150" s="11" t="s">
        <v>7</v>
      </c>
      <c r="C150" s="12"/>
      <c r="D150" s="12"/>
      <c r="E150" s="12"/>
      <c r="F150" s="13"/>
      <c r="G150" s="14">
        <f>SUM(G148:G149)</f>
        <v>288.65800000000002</v>
      </c>
    </row>
    <row r="151" spans="1:7" ht="15.5">
      <c r="A151" s="8"/>
      <c r="B151" s="11" t="s">
        <v>14</v>
      </c>
      <c r="C151" s="12"/>
      <c r="D151" s="12"/>
      <c r="E151" s="12"/>
      <c r="F151" s="13"/>
      <c r="G151" s="14">
        <f>G150*15%</f>
        <v>43.298700000000004</v>
      </c>
    </row>
    <row r="152" spans="1:7" ht="15.5">
      <c r="A152" s="8"/>
      <c r="B152" s="23" t="s">
        <v>15</v>
      </c>
      <c r="C152" s="18"/>
      <c r="D152" s="12"/>
      <c r="E152" s="12"/>
      <c r="F152" s="13"/>
      <c r="G152" s="16">
        <f>SUM(G150:G151)</f>
        <v>331.95670000000001</v>
      </c>
    </row>
    <row r="153" spans="1:7" ht="12.5">
      <c r="A153" s="22" t="s">
        <v>67</v>
      </c>
      <c r="B153" s="1"/>
      <c r="C153" s="1"/>
      <c r="D153" s="1"/>
      <c r="E153" s="1"/>
      <c r="F153" s="1"/>
      <c r="G153" s="2"/>
    </row>
    <row r="154" spans="1:7" ht="15.5">
      <c r="A154" s="8" t="s">
        <v>17</v>
      </c>
      <c r="B154" s="9" t="s">
        <v>68</v>
      </c>
      <c r="C154" s="1"/>
      <c r="D154" s="1"/>
      <c r="E154" s="1"/>
      <c r="F154" s="1"/>
      <c r="G154" s="3"/>
    </row>
    <row r="155" spans="1:7" ht="15.5">
      <c r="A155" s="8"/>
      <c r="B155" s="11" t="s">
        <v>69</v>
      </c>
      <c r="C155" s="12">
        <v>1</v>
      </c>
      <c r="D155" s="12" t="s">
        <v>5</v>
      </c>
      <c r="E155" s="12">
        <v>42500</v>
      </c>
      <c r="F155" s="13" t="s">
        <v>6</v>
      </c>
      <c r="G155" s="14">
        <f>C155*E155</f>
        <v>42500</v>
      </c>
    </row>
    <row r="156" spans="1:7" ht="15.5">
      <c r="A156" s="8"/>
      <c r="B156" s="15" t="s">
        <v>7</v>
      </c>
      <c r="C156" s="12"/>
      <c r="D156" s="12"/>
      <c r="E156" s="12"/>
      <c r="F156" s="13"/>
      <c r="G156" s="16">
        <f>G155</f>
        <v>42500</v>
      </c>
    </row>
    <row r="157" spans="1:7" ht="15.5">
      <c r="A157" s="10" t="s">
        <v>8</v>
      </c>
      <c r="B157" s="11" t="s">
        <v>9</v>
      </c>
      <c r="C157" s="12">
        <v>0.2</v>
      </c>
      <c r="D157" s="12" t="s">
        <v>5</v>
      </c>
      <c r="E157" s="12">
        <v>784</v>
      </c>
      <c r="F157" s="13" t="s">
        <v>6</v>
      </c>
      <c r="G157" s="14">
        <f t="shared" ref="G157:G158" si="8">C157*E157</f>
        <v>156.80000000000001</v>
      </c>
    </row>
    <row r="158" spans="1:7" ht="15.5">
      <c r="A158" s="10" t="s">
        <v>10</v>
      </c>
      <c r="B158" s="11" t="s">
        <v>11</v>
      </c>
      <c r="C158" s="12">
        <v>0.2</v>
      </c>
      <c r="D158" s="12" t="s">
        <v>5</v>
      </c>
      <c r="E158" s="12">
        <v>645</v>
      </c>
      <c r="F158" s="13" t="s">
        <v>6</v>
      </c>
      <c r="G158" s="14">
        <f t="shared" si="8"/>
        <v>129</v>
      </c>
    </row>
    <row r="159" spans="1:7" ht="15.5">
      <c r="A159" s="8"/>
      <c r="B159" s="11" t="s">
        <v>12</v>
      </c>
      <c r="C159" s="12"/>
      <c r="D159" s="12"/>
      <c r="E159" s="12"/>
      <c r="F159" s="13"/>
      <c r="G159" s="14">
        <f>SUM(G157:G158)</f>
        <v>285.8</v>
      </c>
    </row>
    <row r="160" spans="1:7" ht="15.5">
      <c r="A160" s="8"/>
      <c r="B160" s="11" t="s">
        <v>13</v>
      </c>
      <c r="C160" s="12"/>
      <c r="D160" s="12"/>
      <c r="E160" s="12"/>
      <c r="F160" s="13"/>
      <c r="G160" s="14">
        <f>G159*0.01</f>
        <v>2.8580000000000001</v>
      </c>
    </row>
    <row r="161" spans="1:7" ht="15.5">
      <c r="A161" s="8"/>
      <c r="B161" s="11" t="s">
        <v>7</v>
      </c>
      <c r="C161" s="12"/>
      <c r="D161" s="12"/>
      <c r="E161" s="12"/>
      <c r="F161" s="13"/>
      <c r="G161" s="14">
        <f>SUM(G159:G160)</f>
        <v>288.65800000000002</v>
      </c>
    </row>
    <row r="162" spans="1:7" ht="15.5">
      <c r="A162" s="8"/>
      <c r="B162" s="11" t="s">
        <v>14</v>
      </c>
      <c r="C162" s="12"/>
      <c r="D162" s="12"/>
      <c r="E162" s="12"/>
      <c r="F162" s="13"/>
      <c r="G162" s="14">
        <f>G161*15%</f>
        <v>43.298700000000004</v>
      </c>
    </row>
    <row r="163" spans="1:7" ht="15.5">
      <c r="A163" s="8"/>
      <c r="B163" s="23" t="s">
        <v>15</v>
      </c>
      <c r="C163" s="18"/>
      <c r="D163" s="12"/>
      <c r="E163" s="12"/>
      <c r="F163" s="13"/>
      <c r="G163" s="16">
        <f>SUM(G161:G162)</f>
        <v>331.95670000000001</v>
      </c>
    </row>
    <row r="164" spans="1:7" ht="12.5">
      <c r="A164" s="22" t="s">
        <v>70</v>
      </c>
      <c r="B164" s="1"/>
      <c r="C164" s="1"/>
      <c r="D164" s="1"/>
      <c r="E164" s="1"/>
      <c r="F164" s="1"/>
      <c r="G164" s="2"/>
    </row>
    <row r="165" spans="1:7" ht="12.5">
      <c r="A165" s="7" t="s">
        <v>71</v>
      </c>
      <c r="B165" s="1"/>
      <c r="C165" s="1"/>
      <c r="D165" s="1"/>
      <c r="E165" s="1"/>
      <c r="F165" s="1"/>
      <c r="G165" s="3"/>
    </row>
    <row r="166" spans="1:7" ht="15.5">
      <c r="A166" s="8" t="s">
        <v>2</v>
      </c>
      <c r="B166" s="9" t="s">
        <v>72</v>
      </c>
      <c r="C166" s="1"/>
      <c r="D166" s="1"/>
      <c r="E166" s="1"/>
      <c r="F166" s="1"/>
      <c r="G166" s="3"/>
    </row>
    <row r="167" spans="1:7" ht="15.5">
      <c r="A167" s="8"/>
      <c r="B167" s="11" t="s">
        <v>73</v>
      </c>
      <c r="C167" s="12">
        <v>1</v>
      </c>
      <c r="D167" s="12" t="s">
        <v>5</v>
      </c>
      <c r="E167" s="12">
        <v>12699</v>
      </c>
      <c r="F167" s="13" t="s">
        <v>6</v>
      </c>
      <c r="G167" s="14">
        <f>C167*E167</f>
        <v>12699</v>
      </c>
    </row>
    <row r="168" spans="1:7" ht="15.5">
      <c r="A168" s="8"/>
      <c r="B168" s="15" t="s">
        <v>7</v>
      </c>
      <c r="C168" s="12"/>
      <c r="D168" s="12"/>
      <c r="E168" s="12"/>
      <c r="F168" s="13"/>
      <c r="G168" s="16">
        <f>G167</f>
        <v>12699</v>
      </c>
    </row>
    <row r="169" spans="1:7" ht="15.5">
      <c r="A169" s="10" t="s">
        <v>8</v>
      </c>
      <c r="B169" s="11" t="s">
        <v>9</v>
      </c>
      <c r="C169" s="12">
        <v>0.2</v>
      </c>
      <c r="D169" s="12" t="s">
        <v>5</v>
      </c>
      <c r="E169" s="12">
        <v>784</v>
      </c>
      <c r="F169" s="13" t="s">
        <v>6</v>
      </c>
      <c r="G169" s="14">
        <f t="shared" ref="G169:G170" si="9">C169*E169</f>
        <v>156.80000000000001</v>
      </c>
    </row>
    <row r="170" spans="1:7" ht="15.5">
      <c r="A170" s="10" t="s">
        <v>10</v>
      </c>
      <c r="B170" s="11" t="s">
        <v>11</v>
      </c>
      <c r="C170" s="12">
        <v>0.2</v>
      </c>
      <c r="D170" s="12" t="s">
        <v>5</v>
      </c>
      <c r="E170" s="12">
        <v>645</v>
      </c>
      <c r="F170" s="13" t="s">
        <v>6</v>
      </c>
      <c r="G170" s="14">
        <f t="shared" si="9"/>
        <v>129</v>
      </c>
    </row>
    <row r="171" spans="1:7" ht="15.5">
      <c r="A171" s="8"/>
      <c r="B171" s="11" t="s">
        <v>12</v>
      </c>
      <c r="C171" s="12"/>
      <c r="D171" s="12"/>
      <c r="E171" s="12"/>
      <c r="F171" s="13"/>
      <c r="G171" s="14">
        <f>SUM(G169:G170)</f>
        <v>285.8</v>
      </c>
    </row>
    <row r="172" spans="1:7" ht="15.5">
      <c r="A172" s="8"/>
      <c r="B172" s="11" t="s">
        <v>13</v>
      </c>
      <c r="C172" s="12"/>
      <c r="D172" s="12"/>
      <c r="E172" s="12"/>
      <c r="F172" s="13"/>
      <c r="G172" s="14">
        <f>G171*0.01</f>
        <v>2.8580000000000001</v>
      </c>
    </row>
    <row r="173" spans="1:7" ht="15.5">
      <c r="A173" s="8"/>
      <c r="B173" s="11" t="s">
        <v>7</v>
      </c>
      <c r="C173" s="12"/>
      <c r="D173" s="12"/>
      <c r="E173" s="12"/>
      <c r="F173" s="13"/>
      <c r="G173" s="14">
        <f>SUM(G171:G172)</f>
        <v>288.65800000000002</v>
      </c>
    </row>
    <row r="174" spans="1:7" ht="15.5">
      <c r="A174" s="8"/>
      <c r="B174" s="11" t="s">
        <v>14</v>
      </c>
      <c r="C174" s="12"/>
      <c r="D174" s="12"/>
      <c r="E174" s="12"/>
      <c r="F174" s="13"/>
      <c r="G174" s="14">
        <f>G173*15%</f>
        <v>43.298700000000004</v>
      </c>
    </row>
    <row r="175" spans="1:7" ht="15.5">
      <c r="A175" s="8"/>
      <c r="B175" s="23" t="s">
        <v>15</v>
      </c>
      <c r="C175" s="18"/>
      <c r="D175" s="12"/>
      <c r="E175" s="12"/>
      <c r="F175" s="13"/>
      <c r="G175" s="16">
        <f>SUM(G173:G174)</f>
        <v>331.95670000000001</v>
      </c>
    </row>
    <row r="176" spans="1:7" ht="12.5">
      <c r="A176" s="22" t="s">
        <v>74</v>
      </c>
      <c r="B176" s="1"/>
      <c r="C176" s="1"/>
      <c r="D176" s="1"/>
      <c r="E176" s="1"/>
      <c r="F176" s="1"/>
      <c r="G176" s="2"/>
    </row>
    <row r="177" spans="1:7" ht="15.5">
      <c r="A177" s="8" t="s">
        <v>17</v>
      </c>
      <c r="B177" s="9" t="s">
        <v>75</v>
      </c>
      <c r="C177" s="1"/>
      <c r="D177" s="1"/>
      <c r="E177" s="1"/>
      <c r="F177" s="1"/>
      <c r="G177" s="3"/>
    </row>
    <row r="178" spans="1:7" ht="15.5">
      <c r="A178" s="8"/>
      <c r="B178" s="11" t="s">
        <v>76</v>
      </c>
      <c r="C178" s="12">
        <v>1</v>
      </c>
      <c r="D178" s="12" t="s">
        <v>5</v>
      </c>
      <c r="E178" s="12">
        <v>15180</v>
      </c>
      <c r="F178" s="13" t="s">
        <v>6</v>
      </c>
      <c r="G178" s="14">
        <f>C178*E178</f>
        <v>15180</v>
      </c>
    </row>
    <row r="179" spans="1:7" ht="15.5">
      <c r="A179" s="8"/>
      <c r="B179" s="15" t="s">
        <v>7</v>
      </c>
      <c r="C179" s="12"/>
      <c r="D179" s="12"/>
      <c r="E179" s="12"/>
      <c r="F179" s="13"/>
      <c r="G179" s="16">
        <f>G178</f>
        <v>15180</v>
      </c>
    </row>
    <row r="180" spans="1:7" ht="15.5">
      <c r="A180" s="10" t="s">
        <v>8</v>
      </c>
      <c r="B180" s="11" t="s">
        <v>9</v>
      </c>
      <c r="C180" s="12">
        <v>0.2</v>
      </c>
      <c r="D180" s="12" t="s">
        <v>5</v>
      </c>
      <c r="E180" s="12">
        <v>784</v>
      </c>
      <c r="F180" s="13" t="s">
        <v>6</v>
      </c>
      <c r="G180" s="14">
        <f t="shared" ref="G180:G181" si="10">C180*E180</f>
        <v>156.80000000000001</v>
      </c>
    </row>
    <row r="181" spans="1:7" ht="15.5">
      <c r="A181" s="10" t="s">
        <v>10</v>
      </c>
      <c r="B181" s="11" t="s">
        <v>11</v>
      </c>
      <c r="C181" s="12">
        <v>0.2</v>
      </c>
      <c r="D181" s="12" t="s">
        <v>5</v>
      </c>
      <c r="E181" s="12">
        <v>645</v>
      </c>
      <c r="F181" s="13" t="s">
        <v>6</v>
      </c>
      <c r="G181" s="14">
        <f t="shared" si="10"/>
        <v>129</v>
      </c>
    </row>
    <row r="182" spans="1:7" ht="15.5">
      <c r="A182" s="8"/>
      <c r="B182" s="11" t="s">
        <v>12</v>
      </c>
      <c r="C182" s="12"/>
      <c r="D182" s="12"/>
      <c r="E182" s="12"/>
      <c r="F182" s="13"/>
      <c r="G182" s="14">
        <f>SUM(G180:G181)</f>
        <v>285.8</v>
      </c>
    </row>
    <row r="183" spans="1:7" ht="15.5">
      <c r="A183" s="8"/>
      <c r="B183" s="11" t="s">
        <v>13</v>
      </c>
      <c r="C183" s="12"/>
      <c r="D183" s="12"/>
      <c r="E183" s="12"/>
      <c r="F183" s="13"/>
      <c r="G183" s="14">
        <f>G182*0.01</f>
        <v>2.8580000000000001</v>
      </c>
    </row>
    <row r="184" spans="1:7" ht="15.5">
      <c r="A184" s="8"/>
      <c r="B184" s="11" t="s">
        <v>7</v>
      </c>
      <c r="C184" s="12"/>
      <c r="D184" s="12"/>
      <c r="E184" s="12"/>
      <c r="F184" s="13"/>
      <c r="G184" s="14">
        <f>SUM(G182:G183)</f>
        <v>288.65800000000002</v>
      </c>
    </row>
    <row r="185" spans="1:7" ht="15.5">
      <c r="A185" s="8"/>
      <c r="B185" s="11" t="s">
        <v>14</v>
      </c>
      <c r="C185" s="12"/>
      <c r="D185" s="12"/>
      <c r="E185" s="12"/>
      <c r="F185" s="13"/>
      <c r="G185" s="14">
        <f>G184*15%</f>
        <v>43.298700000000004</v>
      </c>
    </row>
    <row r="186" spans="1:7" ht="15.5">
      <c r="A186" s="8"/>
      <c r="B186" s="23" t="s">
        <v>15</v>
      </c>
      <c r="C186" s="18"/>
      <c r="D186" s="12"/>
      <c r="E186" s="12"/>
      <c r="F186" s="13"/>
      <c r="G186" s="16">
        <f>SUM(G184:G185)</f>
        <v>331.95670000000001</v>
      </c>
    </row>
    <row r="187" spans="1:7" ht="12.5">
      <c r="A187" s="22" t="s">
        <v>77</v>
      </c>
      <c r="B187" s="1"/>
      <c r="C187" s="1"/>
      <c r="D187" s="1"/>
      <c r="E187" s="1"/>
      <c r="F187" s="1"/>
      <c r="G187" s="2"/>
    </row>
    <row r="188" spans="1:7" ht="15.5">
      <c r="A188" s="8" t="s">
        <v>21</v>
      </c>
      <c r="B188" s="9" t="s">
        <v>78</v>
      </c>
      <c r="C188" s="1"/>
      <c r="D188" s="1"/>
      <c r="E188" s="1"/>
      <c r="F188" s="1"/>
      <c r="G188" s="3"/>
    </row>
    <row r="189" spans="1:7" ht="15.5">
      <c r="A189" s="8"/>
      <c r="B189" s="11" t="s">
        <v>79</v>
      </c>
      <c r="C189" s="12">
        <v>1</v>
      </c>
      <c r="D189" s="12" t="s">
        <v>5</v>
      </c>
      <c r="E189" s="12">
        <v>22270</v>
      </c>
      <c r="F189" s="13" t="s">
        <v>6</v>
      </c>
      <c r="G189" s="14">
        <f>C189*E189</f>
        <v>22270</v>
      </c>
    </row>
    <row r="190" spans="1:7" ht="15.5">
      <c r="A190" s="8"/>
      <c r="B190" s="15" t="s">
        <v>7</v>
      </c>
      <c r="C190" s="12"/>
      <c r="D190" s="12"/>
      <c r="E190" s="12"/>
      <c r="F190" s="13"/>
      <c r="G190" s="16">
        <f>G189</f>
        <v>22270</v>
      </c>
    </row>
    <row r="191" spans="1:7" ht="15.5">
      <c r="A191" s="10" t="s">
        <v>8</v>
      </c>
      <c r="B191" s="11" t="s">
        <v>9</v>
      </c>
      <c r="C191" s="12">
        <v>0.2</v>
      </c>
      <c r="D191" s="12" t="s">
        <v>5</v>
      </c>
      <c r="E191" s="12">
        <v>784</v>
      </c>
      <c r="F191" s="13" t="s">
        <v>6</v>
      </c>
      <c r="G191" s="14">
        <f t="shared" ref="G191:G192" si="11">C191*E191</f>
        <v>156.80000000000001</v>
      </c>
    </row>
    <row r="192" spans="1:7" ht="15.5">
      <c r="A192" s="10" t="s">
        <v>10</v>
      </c>
      <c r="B192" s="11" t="s">
        <v>11</v>
      </c>
      <c r="C192" s="12">
        <v>0.2</v>
      </c>
      <c r="D192" s="12" t="s">
        <v>5</v>
      </c>
      <c r="E192" s="12">
        <v>645</v>
      </c>
      <c r="F192" s="13" t="s">
        <v>6</v>
      </c>
      <c r="G192" s="14">
        <f t="shared" si="11"/>
        <v>129</v>
      </c>
    </row>
    <row r="193" spans="1:7" ht="15.5">
      <c r="A193" s="8"/>
      <c r="B193" s="11" t="s">
        <v>12</v>
      </c>
      <c r="C193" s="12"/>
      <c r="D193" s="12"/>
      <c r="E193" s="12"/>
      <c r="F193" s="13"/>
      <c r="G193" s="14">
        <f>SUM(G191:G192)</f>
        <v>285.8</v>
      </c>
    </row>
    <row r="194" spans="1:7" ht="15.5">
      <c r="A194" s="8"/>
      <c r="B194" s="11" t="s">
        <v>13</v>
      </c>
      <c r="C194" s="12"/>
      <c r="D194" s="12"/>
      <c r="E194" s="12"/>
      <c r="F194" s="13"/>
      <c r="G194" s="14">
        <f>G193*0.01</f>
        <v>2.8580000000000001</v>
      </c>
    </row>
    <row r="195" spans="1:7" ht="15.5">
      <c r="A195" s="8"/>
      <c r="B195" s="11" t="s">
        <v>7</v>
      </c>
      <c r="C195" s="12"/>
      <c r="D195" s="12"/>
      <c r="E195" s="12"/>
      <c r="F195" s="13"/>
      <c r="G195" s="14">
        <f>SUM(G193:G194)</f>
        <v>288.65800000000002</v>
      </c>
    </row>
    <row r="196" spans="1:7" ht="15.5">
      <c r="A196" s="8"/>
      <c r="B196" s="11" t="s">
        <v>14</v>
      </c>
      <c r="C196" s="12"/>
      <c r="D196" s="12"/>
      <c r="E196" s="12"/>
      <c r="F196" s="13"/>
      <c r="G196" s="14">
        <f>G195*15%</f>
        <v>43.298700000000004</v>
      </c>
    </row>
    <row r="197" spans="1:7" ht="15.5">
      <c r="A197" s="8"/>
      <c r="B197" s="23" t="s">
        <v>15</v>
      </c>
      <c r="C197" s="18"/>
      <c r="D197" s="12"/>
      <c r="E197" s="12"/>
      <c r="F197" s="13"/>
      <c r="G197" s="16">
        <f>SUM(G195:G196)</f>
        <v>331.95670000000001</v>
      </c>
    </row>
    <row r="198" spans="1:7" ht="12.5">
      <c r="A198" s="22" t="s">
        <v>80</v>
      </c>
      <c r="B198" s="1"/>
      <c r="C198" s="1"/>
      <c r="D198" s="1"/>
      <c r="E198" s="1"/>
      <c r="F198" s="1"/>
      <c r="G198" s="2"/>
    </row>
    <row r="199" spans="1:7" ht="12.5">
      <c r="A199" s="7" t="s">
        <v>81</v>
      </c>
      <c r="B199" s="1"/>
      <c r="C199" s="1"/>
      <c r="D199" s="1"/>
      <c r="E199" s="1"/>
      <c r="F199" s="1"/>
      <c r="G199" s="3"/>
    </row>
    <row r="200" spans="1:7" ht="15.5">
      <c r="A200" s="8" t="s">
        <v>2</v>
      </c>
      <c r="B200" s="9" t="s">
        <v>82</v>
      </c>
      <c r="C200" s="1"/>
      <c r="D200" s="1"/>
      <c r="E200" s="1"/>
      <c r="F200" s="1"/>
      <c r="G200" s="3"/>
    </row>
    <row r="201" spans="1:7" ht="15.5">
      <c r="A201" s="8"/>
      <c r="B201" s="11" t="s">
        <v>83</v>
      </c>
      <c r="C201" s="12">
        <v>1</v>
      </c>
      <c r="D201" s="12" t="s">
        <v>5</v>
      </c>
      <c r="E201" s="12">
        <v>16282</v>
      </c>
      <c r="F201" s="13" t="s">
        <v>6</v>
      </c>
      <c r="G201" s="14">
        <f>C201*E201</f>
        <v>16282</v>
      </c>
    </row>
    <row r="202" spans="1:7" ht="15.5">
      <c r="A202" s="8"/>
      <c r="B202" s="15" t="s">
        <v>7</v>
      </c>
      <c r="C202" s="12"/>
      <c r="D202" s="12"/>
      <c r="E202" s="12"/>
      <c r="F202" s="13"/>
      <c r="G202" s="16">
        <f>G201</f>
        <v>16282</v>
      </c>
    </row>
    <row r="203" spans="1:7" ht="15.5">
      <c r="A203" s="10" t="s">
        <v>8</v>
      </c>
      <c r="B203" s="11" t="s">
        <v>9</v>
      </c>
      <c r="C203" s="12">
        <v>0.2</v>
      </c>
      <c r="D203" s="12" t="s">
        <v>5</v>
      </c>
      <c r="E203" s="12">
        <v>784</v>
      </c>
      <c r="F203" s="13" t="s">
        <v>6</v>
      </c>
      <c r="G203" s="14">
        <f t="shared" ref="G203:G204" si="12">C203*E203</f>
        <v>156.80000000000001</v>
      </c>
    </row>
    <row r="204" spans="1:7" ht="15.5">
      <c r="A204" s="10" t="s">
        <v>10</v>
      </c>
      <c r="B204" s="11" t="s">
        <v>11</v>
      </c>
      <c r="C204" s="12">
        <v>0.2</v>
      </c>
      <c r="D204" s="12" t="s">
        <v>5</v>
      </c>
      <c r="E204" s="12">
        <v>645</v>
      </c>
      <c r="F204" s="13" t="s">
        <v>6</v>
      </c>
      <c r="G204" s="14">
        <f t="shared" si="12"/>
        <v>129</v>
      </c>
    </row>
    <row r="205" spans="1:7" ht="15.5">
      <c r="A205" s="8"/>
      <c r="B205" s="11" t="s">
        <v>12</v>
      </c>
      <c r="C205" s="12"/>
      <c r="D205" s="12"/>
      <c r="E205" s="12"/>
      <c r="F205" s="13"/>
      <c r="G205" s="14">
        <f>SUM(G203:G204)</f>
        <v>285.8</v>
      </c>
    </row>
    <row r="206" spans="1:7" ht="15.5">
      <c r="A206" s="8"/>
      <c r="B206" s="11" t="s">
        <v>13</v>
      </c>
      <c r="C206" s="12"/>
      <c r="D206" s="12"/>
      <c r="E206" s="12"/>
      <c r="F206" s="13"/>
      <c r="G206" s="14">
        <f>G205*0.01</f>
        <v>2.8580000000000001</v>
      </c>
    </row>
    <row r="207" spans="1:7" ht="15.5">
      <c r="A207" s="8"/>
      <c r="B207" s="11" t="s">
        <v>7</v>
      </c>
      <c r="C207" s="12"/>
      <c r="D207" s="12"/>
      <c r="E207" s="12"/>
      <c r="F207" s="13"/>
      <c r="G207" s="14">
        <f>SUM(G205:G206)</f>
        <v>288.65800000000002</v>
      </c>
    </row>
    <row r="208" spans="1:7" ht="15.5">
      <c r="A208" s="8"/>
      <c r="B208" s="11" t="s">
        <v>14</v>
      </c>
      <c r="C208" s="12"/>
      <c r="D208" s="12"/>
      <c r="E208" s="12"/>
      <c r="F208" s="13"/>
      <c r="G208" s="14">
        <f>G207*15%</f>
        <v>43.298700000000004</v>
      </c>
    </row>
    <row r="209" spans="1:7" ht="15.5">
      <c r="A209" s="8"/>
      <c r="B209" s="23" t="s">
        <v>15</v>
      </c>
      <c r="C209" s="18"/>
      <c r="D209" s="12"/>
      <c r="E209" s="12"/>
      <c r="F209" s="13"/>
      <c r="G209" s="16">
        <f>SUM(G207:G208)</f>
        <v>331.95670000000001</v>
      </c>
    </row>
    <row r="210" spans="1:7" ht="12.5">
      <c r="A210" s="22" t="s">
        <v>84</v>
      </c>
      <c r="B210" s="1"/>
      <c r="C210" s="1"/>
      <c r="D210" s="1"/>
      <c r="E210" s="1"/>
      <c r="F210" s="1"/>
      <c r="G210" s="2"/>
    </row>
    <row r="211" spans="1:7" ht="12.5">
      <c r="A211" s="7" t="s">
        <v>85</v>
      </c>
      <c r="B211" s="1"/>
      <c r="C211" s="1"/>
      <c r="D211" s="1"/>
      <c r="E211" s="1"/>
      <c r="F211" s="1"/>
      <c r="G211" s="3"/>
    </row>
    <row r="212" spans="1:7" ht="15.5">
      <c r="A212" s="8" t="s">
        <v>2</v>
      </c>
      <c r="B212" s="9" t="s">
        <v>86</v>
      </c>
      <c r="C212" s="1"/>
      <c r="D212" s="1"/>
      <c r="E212" s="1"/>
      <c r="F212" s="1"/>
      <c r="G212" s="3"/>
    </row>
    <row r="213" spans="1:7" ht="15.5">
      <c r="A213" s="8"/>
      <c r="B213" s="11" t="s">
        <v>87</v>
      </c>
      <c r="C213" s="12">
        <v>1</v>
      </c>
      <c r="D213" s="12" t="s">
        <v>5</v>
      </c>
      <c r="E213" s="12">
        <v>40522</v>
      </c>
      <c r="F213" s="13" t="s">
        <v>6</v>
      </c>
      <c r="G213" s="14">
        <f>C213*E213</f>
        <v>40522</v>
      </c>
    </row>
    <row r="214" spans="1:7" ht="15.5">
      <c r="A214" s="8"/>
      <c r="B214" s="15" t="s">
        <v>7</v>
      </c>
      <c r="C214" s="12"/>
      <c r="D214" s="12"/>
      <c r="E214" s="12"/>
      <c r="F214" s="13"/>
      <c r="G214" s="16">
        <f>G213</f>
        <v>40522</v>
      </c>
    </row>
    <row r="215" spans="1:7" ht="15.5">
      <c r="A215" s="10" t="s">
        <v>8</v>
      </c>
      <c r="B215" s="11" t="s">
        <v>9</v>
      </c>
      <c r="C215" s="12">
        <v>0.2</v>
      </c>
      <c r="D215" s="12" t="s">
        <v>5</v>
      </c>
      <c r="E215" s="12">
        <v>784</v>
      </c>
      <c r="F215" s="13" t="s">
        <v>6</v>
      </c>
      <c r="G215" s="14">
        <f t="shared" ref="G215:G216" si="13">C215*E215</f>
        <v>156.80000000000001</v>
      </c>
    </row>
    <row r="216" spans="1:7" ht="15.5">
      <c r="A216" s="10" t="s">
        <v>10</v>
      </c>
      <c r="B216" s="11" t="s">
        <v>11</v>
      </c>
      <c r="C216" s="12">
        <v>0.2</v>
      </c>
      <c r="D216" s="12" t="s">
        <v>5</v>
      </c>
      <c r="E216" s="12">
        <v>645</v>
      </c>
      <c r="F216" s="13" t="s">
        <v>6</v>
      </c>
      <c r="G216" s="14">
        <f t="shared" si="13"/>
        <v>129</v>
      </c>
    </row>
    <row r="217" spans="1:7" ht="15.5">
      <c r="A217" s="8"/>
      <c r="B217" s="11" t="s">
        <v>12</v>
      </c>
      <c r="C217" s="12"/>
      <c r="D217" s="12"/>
      <c r="E217" s="12"/>
      <c r="F217" s="13"/>
      <c r="G217" s="14">
        <f>SUM(G215:G216)</f>
        <v>285.8</v>
      </c>
    </row>
    <row r="218" spans="1:7" ht="15.5">
      <c r="A218" s="8"/>
      <c r="B218" s="11" t="s">
        <v>13</v>
      </c>
      <c r="C218" s="12"/>
      <c r="D218" s="12"/>
      <c r="E218" s="12"/>
      <c r="F218" s="13"/>
      <c r="G218" s="14">
        <f>G217*0.01</f>
        <v>2.8580000000000001</v>
      </c>
    </row>
    <row r="219" spans="1:7" ht="15.5">
      <c r="A219" s="8"/>
      <c r="B219" s="11" t="s">
        <v>7</v>
      </c>
      <c r="C219" s="12"/>
      <c r="D219" s="12"/>
      <c r="E219" s="12"/>
      <c r="F219" s="13"/>
      <c r="G219" s="14">
        <f>SUM(G217:G218)</f>
        <v>288.65800000000002</v>
      </c>
    </row>
    <row r="220" spans="1:7" ht="15.5">
      <c r="A220" s="8"/>
      <c r="B220" s="11" t="s">
        <v>14</v>
      </c>
      <c r="C220" s="12"/>
      <c r="D220" s="12"/>
      <c r="E220" s="12"/>
      <c r="F220" s="13"/>
      <c r="G220" s="14">
        <f>G219*15%</f>
        <v>43.298700000000004</v>
      </c>
    </row>
    <row r="221" spans="1:7" ht="15.5">
      <c r="A221" s="8"/>
      <c r="B221" s="23" t="s">
        <v>15</v>
      </c>
      <c r="C221" s="18"/>
      <c r="D221" s="12"/>
      <c r="E221" s="12"/>
      <c r="F221" s="13"/>
      <c r="G221" s="16">
        <f>SUM(G219:G220)</f>
        <v>331.95670000000001</v>
      </c>
    </row>
    <row r="222" spans="1:7" ht="12.5">
      <c r="A222" s="22" t="s">
        <v>88</v>
      </c>
      <c r="B222" s="1"/>
      <c r="C222" s="1"/>
      <c r="D222" s="1"/>
      <c r="E222" s="1"/>
      <c r="F222" s="1"/>
      <c r="G222" s="2"/>
    </row>
    <row r="223" spans="1:7" ht="15.5">
      <c r="A223" s="8" t="s">
        <v>17</v>
      </c>
      <c r="B223" s="9" t="s">
        <v>89</v>
      </c>
      <c r="C223" s="1"/>
      <c r="D223" s="1"/>
      <c r="E223" s="1"/>
      <c r="F223" s="1"/>
      <c r="G223" s="3"/>
    </row>
    <row r="224" spans="1:7" ht="15.5">
      <c r="A224" s="8"/>
      <c r="B224" s="11" t="s">
        <v>90</v>
      </c>
      <c r="C224" s="12">
        <v>1</v>
      </c>
      <c r="D224" s="12" t="s">
        <v>5</v>
      </c>
      <c r="E224" s="12">
        <v>62500</v>
      </c>
      <c r="F224" s="13" t="s">
        <v>6</v>
      </c>
      <c r="G224" s="14">
        <f>C224*E224</f>
        <v>62500</v>
      </c>
    </row>
    <row r="225" spans="1:7" ht="15.5">
      <c r="A225" s="8"/>
      <c r="B225" s="15" t="s">
        <v>7</v>
      </c>
      <c r="C225" s="12"/>
      <c r="D225" s="12"/>
      <c r="E225" s="12"/>
      <c r="F225" s="13"/>
      <c r="G225" s="16">
        <f>G224</f>
        <v>62500</v>
      </c>
    </row>
    <row r="226" spans="1:7" ht="15.5">
      <c r="A226" s="10" t="s">
        <v>8</v>
      </c>
      <c r="B226" s="11" t="s">
        <v>9</v>
      </c>
      <c r="C226" s="12">
        <v>0.2</v>
      </c>
      <c r="D226" s="12" t="s">
        <v>5</v>
      </c>
      <c r="E226" s="12">
        <v>784</v>
      </c>
      <c r="F226" s="13" t="s">
        <v>6</v>
      </c>
      <c r="G226" s="14">
        <f t="shared" ref="G226:G227" si="14">C226*E226</f>
        <v>156.80000000000001</v>
      </c>
    </row>
    <row r="227" spans="1:7" ht="15.5">
      <c r="A227" s="10" t="s">
        <v>10</v>
      </c>
      <c r="B227" s="11" t="s">
        <v>11</v>
      </c>
      <c r="C227" s="12">
        <v>0.2</v>
      </c>
      <c r="D227" s="12" t="s">
        <v>5</v>
      </c>
      <c r="E227" s="12">
        <v>645</v>
      </c>
      <c r="F227" s="13" t="s">
        <v>6</v>
      </c>
      <c r="G227" s="14">
        <f t="shared" si="14"/>
        <v>129</v>
      </c>
    </row>
    <row r="228" spans="1:7" ht="15.5">
      <c r="A228" s="8"/>
      <c r="B228" s="11" t="s">
        <v>12</v>
      </c>
      <c r="C228" s="12"/>
      <c r="D228" s="12"/>
      <c r="E228" s="12"/>
      <c r="F228" s="13"/>
      <c r="G228" s="14">
        <f>SUM(G226:G227)</f>
        <v>285.8</v>
      </c>
    </row>
    <row r="229" spans="1:7" ht="15.5">
      <c r="A229" s="8"/>
      <c r="B229" s="11" t="s">
        <v>13</v>
      </c>
      <c r="C229" s="12"/>
      <c r="D229" s="12"/>
      <c r="E229" s="12"/>
      <c r="F229" s="13"/>
      <c r="G229" s="14">
        <f>G228*0.01</f>
        <v>2.8580000000000001</v>
      </c>
    </row>
    <row r="230" spans="1:7" ht="15.5">
      <c r="A230" s="8"/>
      <c r="B230" s="11" t="s">
        <v>7</v>
      </c>
      <c r="C230" s="12"/>
      <c r="D230" s="12"/>
      <c r="E230" s="12"/>
      <c r="F230" s="13"/>
      <c r="G230" s="14">
        <f>SUM(G228:G229)</f>
        <v>288.65800000000002</v>
      </c>
    </row>
    <row r="231" spans="1:7" ht="15.5">
      <c r="A231" s="8"/>
      <c r="B231" s="11" t="s">
        <v>14</v>
      </c>
      <c r="C231" s="12"/>
      <c r="D231" s="12"/>
      <c r="E231" s="12"/>
      <c r="F231" s="13"/>
      <c r="G231" s="14">
        <f>G230*15%</f>
        <v>43.298700000000004</v>
      </c>
    </row>
    <row r="232" spans="1:7" ht="15.5">
      <c r="A232" s="8"/>
      <c r="B232" s="23" t="s">
        <v>15</v>
      </c>
      <c r="C232" s="18"/>
      <c r="D232" s="12"/>
      <c r="E232" s="12"/>
      <c r="F232" s="13"/>
      <c r="G232" s="16">
        <f>SUM(G230:G231)</f>
        <v>331.95670000000001</v>
      </c>
    </row>
    <row r="233" spans="1:7" ht="12.5">
      <c r="A233" s="22" t="s">
        <v>91</v>
      </c>
      <c r="B233" s="1"/>
      <c r="C233" s="1"/>
      <c r="D233" s="1"/>
      <c r="E233" s="1"/>
      <c r="F233" s="1"/>
      <c r="G233" s="2"/>
    </row>
    <row r="234" spans="1:7" ht="15.5">
      <c r="A234" s="8" t="s">
        <v>21</v>
      </c>
      <c r="B234" s="9" t="s">
        <v>92</v>
      </c>
      <c r="C234" s="1"/>
      <c r="D234" s="1"/>
      <c r="E234" s="1"/>
      <c r="F234" s="1"/>
      <c r="G234" s="3"/>
    </row>
    <row r="235" spans="1:7" ht="15.5">
      <c r="A235" s="8"/>
      <c r="B235" s="11" t="s">
        <v>93</v>
      </c>
      <c r="C235" s="12">
        <v>1</v>
      </c>
      <c r="D235" s="12" t="s">
        <v>5</v>
      </c>
      <c r="E235" s="12">
        <v>71266</v>
      </c>
      <c r="F235" s="13" t="s">
        <v>6</v>
      </c>
      <c r="G235" s="14">
        <f>C235*E235</f>
        <v>71266</v>
      </c>
    </row>
    <row r="236" spans="1:7" ht="15.5">
      <c r="A236" s="8"/>
      <c r="B236" s="15" t="s">
        <v>7</v>
      </c>
      <c r="C236" s="12"/>
      <c r="D236" s="12"/>
      <c r="E236" s="12"/>
      <c r="F236" s="13"/>
      <c r="G236" s="16">
        <f>G235</f>
        <v>71266</v>
      </c>
    </row>
    <row r="237" spans="1:7" ht="15.5">
      <c r="A237" s="10" t="s">
        <v>8</v>
      </c>
      <c r="B237" s="11" t="s">
        <v>9</v>
      </c>
      <c r="C237" s="12">
        <v>0.2</v>
      </c>
      <c r="D237" s="12" t="s">
        <v>5</v>
      </c>
      <c r="E237" s="12">
        <v>784</v>
      </c>
      <c r="F237" s="13" t="s">
        <v>6</v>
      </c>
      <c r="G237" s="14">
        <f t="shared" ref="G237:G238" si="15">C237*E237</f>
        <v>156.80000000000001</v>
      </c>
    </row>
    <row r="238" spans="1:7" ht="15.5">
      <c r="A238" s="10" t="s">
        <v>10</v>
      </c>
      <c r="B238" s="11" t="s">
        <v>11</v>
      </c>
      <c r="C238" s="12">
        <v>0.2</v>
      </c>
      <c r="D238" s="12" t="s">
        <v>5</v>
      </c>
      <c r="E238" s="12">
        <v>645</v>
      </c>
      <c r="F238" s="13" t="s">
        <v>6</v>
      </c>
      <c r="G238" s="14">
        <f t="shared" si="15"/>
        <v>129</v>
      </c>
    </row>
    <row r="239" spans="1:7" ht="15.5">
      <c r="A239" s="8"/>
      <c r="B239" s="11" t="s">
        <v>12</v>
      </c>
      <c r="C239" s="12"/>
      <c r="D239" s="12"/>
      <c r="E239" s="12"/>
      <c r="F239" s="13"/>
      <c r="G239" s="14">
        <f>SUM(G237:G238)</f>
        <v>285.8</v>
      </c>
    </row>
    <row r="240" spans="1:7" ht="15.5">
      <c r="A240" s="8"/>
      <c r="B240" s="11" t="s">
        <v>13</v>
      </c>
      <c r="C240" s="12"/>
      <c r="D240" s="12"/>
      <c r="E240" s="12"/>
      <c r="F240" s="13"/>
      <c r="G240" s="14">
        <f>G239*0.01</f>
        <v>2.8580000000000001</v>
      </c>
    </row>
    <row r="241" spans="1:7" ht="15.5">
      <c r="A241" s="8"/>
      <c r="B241" s="11" t="s">
        <v>7</v>
      </c>
      <c r="C241" s="12"/>
      <c r="D241" s="12"/>
      <c r="E241" s="12"/>
      <c r="F241" s="13"/>
      <c r="G241" s="14">
        <f>SUM(G239:G240)</f>
        <v>288.65800000000002</v>
      </c>
    </row>
    <row r="242" spans="1:7" ht="15.5">
      <c r="A242" s="8"/>
      <c r="B242" s="11" t="s">
        <v>14</v>
      </c>
      <c r="C242" s="12"/>
      <c r="D242" s="12"/>
      <c r="E242" s="12"/>
      <c r="F242" s="13"/>
      <c r="G242" s="14">
        <f>G241*15%</f>
        <v>43.298700000000004</v>
      </c>
    </row>
    <row r="243" spans="1:7" ht="15.5">
      <c r="A243" s="8"/>
      <c r="B243" s="23" t="s">
        <v>15</v>
      </c>
      <c r="C243" s="18"/>
      <c r="D243" s="12"/>
      <c r="E243" s="12"/>
      <c r="F243" s="13"/>
      <c r="G243" s="16">
        <f>SUM(G241:G242)</f>
        <v>331.95670000000001</v>
      </c>
    </row>
    <row r="244" spans="1:7" ht="12.5">
      <c r="A244" s="22" t="s">
        <v>94</v>
      </c>
      <c r="B244" s="1"/>
      <c r="C244" s="1"/>
      <c r="D244" s="1"/>
      <c r="E244" s="1"/>
      <c r="F244" s="1"/>
      <c r="G244" s="2"/>
    </row>
    <row r="245" spans="1:7" ht="12.5">
      <c r="A245" s="7" t="s">
        <v>95</v>
      </c>
      <c r="B245" s="1"/>
      <c r="C245" s="1"/>
      <c r="D245" s="1"/>
      <c r="E245" s="1"/>
      <c r="F245" s="1"/>
      <c r="G245" s="3"/>
    </row>
    <row r="246" spans="1:7" ht="15.5">
      <c r="A246" s="8" t="s">
        <v>2</v>
      </c>
      <c r="B246" s="9" t="s">
        <v>96</v>
      </c>
      <c r="C246" s="1"/>
      <c r="D246" s="1"/>
      <c r="E246" s="1"/>
      <c r="F246" s="1"/>
      <c r="G246" s="3"/>
    </row>
    <row r="247" spans="1:7" ht="15.5">
      <c r="A247" s="8"/>
      <c r="B247" s="11" t="s">
        <v>97</v>
      </c>
      <c r="C247" s="12">
        <v>1</v>
      </c>
      <c r="D247" s="12" t="s">
        <v>5</v>
      </c>
      <c r="E247" s="12">
        <v>32500</v>
      </c>
      <c r="F247" s="13" t="s">
        <v>6</v>
      </c>
      <c r="G247" s="14">
        <f>C247*E247</f>
        <v>32500</v>
      </c>
    </row>
    <row r="248" spans="1:7" ht="15.5">
      <c r="A248" s="8"/>
      <c r="B248" s="15" t="s">
        <v>7</v>
      </c>
      <c r="C248" s="12"/>
      <c r="D248" s="12"/>
      <c r="E248" s="12"/>
      <c r="F248" s="13"/>
      <c r="G248" s="16">
        <f>G247</f>
        <v>32500</v>
      </c>
    </row>
    <row r="249" spans="1:7" ht="15.5">
      <c r="A249" s="10" t="s">
        <v>8</v>
      </c>
      <c r="B249" s="11" t="s">
        <v>9</v>
      </c>
      <c r="C249" s="12">
        <v>0.2</v>
      </c>
      <c r="D249" s="12" t="s">
        <v>5</v>
      </c>
      <c r="E249" s="12">
        <v>784</v>
      </c>
      <c r="F249" s="13" t="s">
        <v>6</v>
      </c>
      <c r="G249" s="14">
        <f t="shared" ref="G249:G250" si="16">C249*E249</f>
        <v>156.80000000000001</v>
      </c>
    </row>
    <row r="250" spans="1:7" ht="15.5">
      <c r="A250" s="10" t="s">
        <v>10</v>
      </c>
      <c r="B250" s="11" t="s">
        <v>11</v>
      </c>
      <c r="C250" s="12">
        <v>0.2</v>
      </c>
      <c r="D250" s="12" t="s">
        <v>5</v>
      </c>
      <c r="E250" s="12">
        <v>645</v>
      </c>
      <c r="F250" s="13" t="s">
        <v>6</v>
      </c>
      <c r="G250" s="14">
        <f t="shared" si="16"/>
        <v>129</v>
      </c>
    </row>
    <row r="251" spans="1:7" ht="15.5">
      <c r="A251" s="8"/>
      <c r="B251" s="11" t="s">
        <v>12</v>
      </c>
      <c r="C251" s="12"/>
      <c r="D251" s="12"/>
      <c r="E251" s="12"/>
      <c r="F251" s="13"/>
      <c r="G251" s="14">
        <f>SUM(G249:G250)</f>
        <v>285.8</v>
      </c>
    </row>
    <row r="252" spans="1:7" ht="15.5">
      <c r="A252" s="8"/>
      <c r="B252" s="11" t="s">
        <v>13</v>
      </c>
      <c r="C252" s="12"/>
      <c r="D252" s="12"/>
      <c r="E252" s="12"/>
      <c r="F252" s="13"/>
      <c r="G252" s="14">
        <f>G251*0.01</f>
        <v>2.8580000000000001</v>
      </c>
    </row>
    <row r="253" spans="1:7" ht="15.5">
      <c r="A253" s="8"/>
      <c r="B253" s="11" t="s">
        <v>7</v>
      </c>
      <c r="C253" s="12"/>
      <c r="D253" s="12"/>
      <c r="E253" s="12"/>
      <c r="F253" s="13"/>
      <c r="G253" s="14">
        <f>SUM(G251:G252)</f>
        <v>288.65800000000002</v>
      </c>
    </row>
    <row r="254" spans="1:7" ht="15.5">
      <c r="A254" s="8"/>
      <c r="B254" s="11" t="s">
        <v>14</v>
      </c>
      <c r="C254" s="12"/>
      <c r="D254" s="12"/>
      <c r="E254" s="12"/>
      <c r="F254" s="13"/>
      <c r="G254" s="14">
        <f>G253*15%</f>
        <v>43.298700000000004</v>
      </c>
    </row>
    <row r="255" spans="1:7" ht="15.5">
      <c r="A255" s="8"/>
      <c r="B255" s="23" t="s">
        <v>15</v>
      </c>
      <c r="C255" s="18"/>
      <c r="D255" s="12"/>
      <c r="E255" s="12"/>
      <c r="F255" s="13"/>
      <c r="G255" s="16">
        <f>SUM(G253:G254)</f>
        <v>331.95670000000001</v>
      </c>
    </row>
    <row r="256" spans="1:7" ht="12.5">
      <c r="A256" s="22" t="s">
        <v>98</v>
      </c>
      <c r="B256" s="1"/>
      <c r="C256" s="1"/>
      <c r="D256" s="1"/>
      <c r="E256" s="1"/>
      <c r="F256" s="1"/>
      <c r="G256" s="2"/>
    </row>
    <row r="257" spans="1:7" ht="12.5">
      <c r="A257" s="7" t="s">
        <v>99</v>
      </c>
      <c r="B257" s="1"/>
      <c r="C257" s="1"/>
      <c r="D257" s="1"/>
      <c r="E257" s="1"/>
      <c r="F257" s="1"/>
      <c r="G257" s="3"/>
    </row>
    <row r="258" spans="1:7" ht="15.5">
      <c r="A258" s="8" t="s">
        <v>2</v>
      </c>
      <c r="B258" s="9" t="s">
        <v>100</v>
      </c>
      <c r="C258" s="1"/>
      <c r="D258" s="1"/>
      <c r="E258" s="1"/>
      <c r="F258" s="1"/>
      <c r="G258" s="3"/>
    </row>
    <row r="259" spans="1:7" ht="15.5">
      <c r="A259" s="8"/>
      <c r="B259" s="11" t="s">
        <v>101</v>
      </c>
      <c r="C259" s="12">
        <v>1</v>
      </c>
      <c r="D259" s="12" t="s">
        <v>5</v>
      </c>
      <c r="E259" s="12">
        <v>2800</v>
      </c>
      <c r="F259" s="13" t="s">
        <v>6</v>
      </c>
      <c r="G259" s="14">
        <f>C259*E259</f>
        <v>2800</v>
      </c>
    </row>
    <row r="260" spans="1:7" ht="15.5">
      <c r="A260" s="8"/>
      <c r="B260" s="15" t="s">
        <v>7</v>
      </c>
      <c r="C260" s="12"/>
      <c r="D260" s="12"/>
      <c r="E260" s="12"/>
      <c r="F260" s="13"/>
      <c r="G260" s="16">
        <f>G259</f>
        <v>2800</v>
      </c>
    </row>
    <row r="261" spans="1:7" ht="31">
      <c r="A261" s="10" t="s">
        <v>44</v>
      </c>
      <c r="B261" s="11" t="s">
        <v>45</v>
      </c>
      <c r="C261" s="12">
        <v>15.5</v>
      </c>
      <c r="D261" s="12" t="s">
        <v>46</v>
      </c>
      <c r="E261" s="12">
        <v>2</v>
      </c>
      <c r="F261" s="13" t="s">
        <v>6</v>
      </c>
      <c r="G261" s="14">
        <f>C261*E261</f>
        <v>31</v>
      </c>
    </row>
    <row r="262" spans="1:7" ht="15.5">
      <c r="A262" s="8"/>
      <c r="B262" s="11" t="s">
        <v>12</v>
      </c>
      <c r="C262" s="12"/>
      <c r="D262" s="12"/>
      <c r="E262" s="12"/>
      <c r="F262" s="13"/>
      <c r="G262" s="14">
        <f>SUM(G261)</f>
        <v>31</v>
      </c>
    </row>
    <row r="263" spans="1:7" ht="15.5">
      <c r="A263" s="8"/>
      <c r="B263" s="11" t="s">
        <v>13</v>
      </c>
      <c r="C263" s="12"/>
      <c r="D263" s="12"/>
      <c r="E263" s="12"/>
      <c r="F263" s="13"/>
      <c r="G263" s="14">
        <f>G262*0.01</f>
        <v>0.31</v>
      </c>
    </row>
    <row r="264" spans="1:7" ht="15.5">
      <c r="A264" s="8"/>
      <c r="B264" s="11" t="s">
        <v>7</v>
      </c>
      <c r="C264" s="12"/>
      <c r="D264" s="12"/>
      <c r="E264" s="12"/>
      <c r="F264" s="13"/>
      <c r="G264" s="14">
        <f>SUM(G262:G263)</f>
        <v>31.31</v>
      </c>
    </row>
    <row r="265" spans="1:7" ht="15.5">
      <c r="A265" s="8"/>
      <c r="B265" s="11" t="s">
        <v>14</v>
      </c>
      <c r="C265" s="12"/>
      <c r="D265" s="12"/>
      <c r="E265" s="12"/>
      <c r="F265" s="13"/>
      <c r="G265" s="14">
        <f>G264*15%</f>
        <v>4.6964999999999995</v>
      </c>
    </row>
    <row r="266" spans="1:7" ht="15.5">
      <c r="A266" s="8"/>
      <c r="B266" s="23" t="s">
        <v>15</v>
      </c>
      <c r="C266" s="18"/>
      <c r="D266" s="12"/>
      <c r="E266" s="12"/>
      <c r="F266" s="13"/>
      <c r="G266" s="16">
        <f>SUM(G264:G265)</f>
        <v>36.006499999999996</v>
      </c>
    </row>
    <row r="267" spans="1:7" ht="12.5">
      <c r="A267" s="22" t="s">
        <v>102</v>
      </c>
      <c r="B267" s="1"/>
      <c r="C267" s="1"/>
      <c r="D267" s="1"/>
      <c r="E267" s="1"/>
      <c r="F267" s="1"/>
      <c r="G267" s="2"/>
    </row>
    <row r="268" spans="1:7" ht="12.5">
      <c r="A268" s="7" t="s">
        <v>103</v>
      </c>
      <c r="B268" s="1"/>
      <c r="C268" s="1"/>
      <c r="D268" s="1"/>
      <c r="E268" s="1"/>
      <c r="F268" s="1"/>
      <c r="G268" s="3"/>
    </row>
    <row r="269" spans="1:7" ht="15.5">
      <c r="A269" s="8" t="s">
        <v>2</v>
      </c>
      <c r="B269" s="9" t="s">
        <v>104</v>
      </c>
      <c r="C269" s="1"/>
      <c r="D269" s="1"/>
      <c r="E269" s="1"/>
      <c r="F269" s="1"/>
      <c r="G269" s="3"/>
    </row>
    <row r="270" spans="1:7" ht="31">
      <c r="A270" s="8"/>
      <c r="B270" s="11" t="s">
        <v>105</v>
      </c>
      <c r="C270" s="12">
        <v>100</v>
      </c>
      <c r="D270" s="12" t="s">
        <v>106</v>
      </c>
      <c r="E270" s="12">
        <v>20</v>
      </c>
      <c r="F270" s="13" t="s">
        <v>106</v>
      </c>
      <c r="G270" s="14">
        <f>E270*C270</f>
        <v>2000</v>
      </c>
    </row>
    <row r="271" spans="1:7" ht="15.5">
      <c r="A271" s="8"/>
      <c r="B271" s="15" t="s">
        <v>7</v>
      </c>
      <c r="C271" s="12"/>
      <c r="D271" s="12"/>
      <c r="E271" s="12"/>
      <c r="F271" s="13"/>
      <c r="G271" s="16">
        <f>G270</f>
        <v>2000</v>
      </c>
    </row>
    <row r="272" spans="1:7" ht="15.5">
      <c r="A272" s="10" t="s">
        <v>10</v>
      </c>
      <c r="B272" s="11" t="s">
        <v>11</v>
      </c>
      <c r="C272" s="12">
        <v>0.6</v>
      </c>
      <c r="D272" s="12" t="s">
        <v>5</v>
      </c>
      <c r="E272" s="12">
        <v>645</v>
      </c>
      <c r="F272" s="13" t="s">
        <v>6</v>
      </c>
      <c r="G272" s="14">
        <f>C272*E272</f>
        <v>387</v>
      </c>
    </row>
    <row r="273" spans="1:7" ht="15.5">
      <c r="A273" s="8"/>
      <c r="B273" s="11" t="s">
        <v>12</v>
      </c>
      <c r="C273" s="12"/>
      <c r="D273" s="12"/>
      <c r="E273" s="12"/>
      <c r="F273" s="13"/>
      <c r="G273" s="14">
        <f>SUM(G272)</f>
        <v>387</v>
      </c>
    </row>
    <row r="274" spans="1:7" ht="15.5">
      <c r="A274" s="8"/>
      <c r="B274" s="11" t="s">
        <v>13</v>
      </c>
      <c r="C274" s="12"/>
      <c r="D274" s="12"/>
      <c r="E274" s="12"/>
      <c r="F274" s="13"/>
      <c r="G274" s="14">
        <f>G273*0.01</f>
        <v>3.87</v>
      </c>
    </row>
    <row r="275" spans="1:7" ht="15.5">
      <c r="A275" s="8"/>
      <c r="B275" s="11" t="s">
        <v>7</v>
      </c>
      <c r="C275" s="12"/>
      <c r="D275" s="12"/>
      <c r="E275" s="12"/>
      <c r="F275" s="13"/>
      <c r="G275" s="14">
        <f>SUM(G273:G274)</f>
        <v>390.87</v>
      </c>
    </row>
    <row r="276" spans="1:7" ht="15.5">
      <c r="A276" s="8"/>
      <c r="B276" s="11" t="s">
        <v>14</v>
      </c>
      <c r="C276" s="12"/>
      <c r="D276" s="12"/>
      <c r="E276" s="12"/>
      <c r="F276" s="13"/>
      <c r="G276" s="14">
        <f>G275*15%</f>
        <v>58.630499999999998</v>
      </c>
    </row>
    <row r="277" spans="1:7" ht="15.5">
      <c r="A277" s="8"/>
      <c r="B277" s="23" t="s">
        <v>15</v>
      </c>
      <c r="C277" s="18"/>
      <c r="D277" s="12"/>
      <c r="E277" s="12"/>
      <c r="F277" s="13"/>
      <c r="G277" s="16">
        <f>SUM(G275:G276)</f>
        <v>449.50049999999999</v>
      </c>
    </row>
    <row r="278" spans="1:7" ht="12.5">
      <c r="A278" s="22" t="s">
        <v>107</v>
      </c>
      <c r="B278" s="1"/>
      <c r="C278" s="1"/>
      <c r="D278" s="1"/>
      <c r="E278" s="1"/>
      <c r="F278" s="1"/>
      <c r="G278" s="2"/>
    </row>
    <row r="279" spans="1:7" ht="15.5">
      <c r="A279" s="8" t="s">
        <v>17</v>
      </c>
      <c r="B279" s="9" t="s">
        <v>108</v>
      </c>
      <c r="C279" s="1"/>
      <c r="D279" s="1"/>
      <c r="E279" s="1"/>
      <c r="F279" s="1"/>
      <c r="G279" s="3"/>
    </row>
    <row r="280" spans="1:7" ht="15.5">
      <c r="A280" s="8"/>
      <c r="B280" s="11" t="s">
        <v>109</v>
      </c>
      <c r="C280" s="12">
        <v>100</v>
      </c>
      <c r="D280" s="12" t="s">
        <v>106</v>
      </c>
      <c r="E280" s="12">
        <v>350</v>
      </c>
      <c r="F280" s="13" t="s">
        <v>106</v>
      </c>
      <c r="G280" s="14">
        <f>E280*C280</f>
        <v>35000</v>
      </c>
    </row>
    <row r="281" spans="1:7" ht="15.5">
      <c r="A281" s="8"/>
      <c r="B281" s="15" t="s">
        <v>7</v>
      </c>
      <c r="C281" s="12"/>
      <c r="D281" s="12"/>
      <c r="E281" s="12"/>
      <c r="F281" s="13"/>
      <c r="G281" s="16">
        <f>G280</f>
        <v>35000</v>
      </c>
    </row>
    <row r="282" spans="1:7" ht="15.5">
      <c r="A282" s="10" t="s">
        <v>10</v>
      </c>
      <c r="B282" s="11" t="s">
        <v>11</v>
      </c>
      <c r="C282" s="12">
        <v>0.6</v>
      </c>
      <c r="D282" s="12" t="s">
        <v>5</v>
      </c>
      <c r="E282" s="12">
        <v>645</v>
      </c>
      <c r="F282" s="13" t="s">
        <v>6</v>
      </c>
      <c r="G282" s="14">
        <f>C282*E282</f>
        <v>387</v>
      </c>
    </row>
    <row r="283" spans="1:7" ht="15.5">
      <c r="A283" s="8"/>
      <c r="B283" s="11" t="s">
        <v>12</v>
      </c>
      <c r="C283" s="12"/>
      <c r="D283" s="12"/>
      <c r="E283" s="12"/>
      <c r="F283" s="13"/>
      <c r="G283" s="14">
        <f>SUM(G282)</f>
        <v>387</v>
      </c>
    </row>
    <row r="284" spans="1:7" ht="15.5">
      <c r="A284" s="8"/>
      <c r="B284" s="11" t="s">
        <v>13</v>
      </c>
      <c r="C284" s="12"/>
      <c r="D284" s="12"/>
      <c r="E284" s="12"/>
      <c r="F284" s="13"/>
      <c r="G284" s="14">
        <f>G283*0.01</f>
        <v>3.87</v>
      </c>
    </row>
    <row r="285" spans="1:7" ht="15.5">
      <c r="A285" s="8"/>
      <c r="B285" s="11" t="s">
        <v>7</v>
      </c>
      <c r="C285" s="12"/>
      <c r="D285" s="12"/>
      <c r="E285" s="12"/>
      <c r="F285" s="13"/>
      <c r="G285" s="14">
        <f>SUM(G283:G284)</f>
        <v>390.87</v>
      </c>
    </row>
    <row r="286" spans="1:7" ht="15.5">
      <c r="A286" s="8"/>
      <c r="B286" s="11" t="s">
        <v>14</v>
      </c>
      <c r="C286" s="12"/>
      <c r="D286" s="12"/>
      <c r="E286" s="12"/>
      <c r="F286" s="13"/>
      <c r="G286" s="14">
        <f>G285*15%</f>
        <v>58.630499999999998</v>
      </c>
    </row>
    <row r="287" spans="1:7" ht="15.5">
      <c r="A287" s="8"/>
      <c r="B287" s="23" t="s">
        <v>15</v>
      </c>
      <c r="C287" s="18"/>
      <c r="D287" s="12"/>
      <c r="E287" s="12"/>
      <c r="F287" s="13"/>
      <c r="G287" s="16">
        <f>SUM(G285:G286)</f>
        <v>449.50049999999999</v>
      </c>
    </row>
    <row r="288" spans="1:7" ht="12.5">
      <c r="A288" s="22" t="s">
        <v>110</v>
      </c>
      <c r="B288" s="1"/>
      <c r="C288" s="1"/>
      <c r="D288" s="1"/>
      <c r="E288" s="1"/>
      <c r="F288" s="1"/>
      <c r="G288" s="2"/>
    </row>
    <row r="289" spans="1:7" ht="15.5">
      <c r="A289" s="8" t="s">
        <v>21</v>
      </c>
      <c r="B289" s="9" t="s">
        <v>111</v>
      </c>
      <c r="C289" s="1"/>
      <c r="D289" s="1"/>
      <c r="E289" s="1"/>
      <c r="F289" s="1"/>
      <c r="G289" s="3"/>
    </row>
    <row r="290" spans="1:7" ht="15.5">
      <c r="A290" s="8"/>
      <c r="B290" s="11" t="s">
        <v>112</v>
      </c>
      <c r="C290" s="12">
        <v>100</v>
      </c>
      <c r="D290" s="12" t="s">
        <v>106</v>
      </c>
      <c r="E290" s="12">
        <v>310</v>
      </c>
      <c r="F290" s="13" t="s">
        <v>106</v>
      </c>
      <c r="G290" s="14">
        <f>E290*C290</f>
        <v>31000</v>
      </c>
    </row>
    <row r="291" spans="1:7" ht="15.5">
      <c r="A291" s="8"/>
      <c r="B291" s="15" t="s">
        <v>7</v>
      </c>
      <c r="C291" s="12"/>
      <c r="D291" s="12"/>
      <c r="E291" s="12"/>
      <c r="F291" s="13"/>
      <c r="G291" s="16">
        <f>G290</f>
        <v>31000</v>
      </c>
    </row>
    <row r="292" spans="1:7" ht="15.5">
      <c r="A292" s="8"/>
      <c r="B292" s="11" t="s">
        <v>11</v>
      </c>
      <c r="C292" s="12">
        <v>0.6</v>
      </c>
      <c r="D292" s="12" t="s">
        <v>5</v>
      </c>
      <c r="E292" s="12">
        <v>645</v>
      </c>
      <c r="F292" s="13" t="s">
        <v>6</v>
      </c>
      <c r="G292" s="14">
        <f>C292*E292</f>
        <v>387</v>
      </c>
    </row>
    <row r="293" spans="1:7" ht="15.5">
      <c r="A293" s="8"/>
      <c r="B293" s="11" t="s">
        <v>12</v>
      </c>
      <c r="C293" s="12"/>
      <c r="D293" s="12"/>
      <c r="E293" s="12"/>
      <c r="F293" s="13"/>
      <c r="G293" s="14">
        <f>SUM(G292)</f>
        <v>387</v>
      </c>
    </row>
    <row r="294" spans="1:7" ht="15.5">
      <c r="A294" s="8"/>
      <c r="B294" s="11" t="s">
        <v>13</v>
      </c>
      <c r="C294" s="12"/>
      <c r="D294" s="12"/>
      <c r="E294" s="12"/>
      <c r="F294" s="13"/>
      <c r="G294" s="14">
        <f>G293*0.01</f>
        <v>3.87</v>
      </c>
    </row>
    <row r="295" spans="1:7" ht="15.5">
      <c r="A295" s="8"/>
      <c r="B295" s="11" t="s">
        <v>7</v>
      </c>
      <c r="C295" s="12"/>
      <c r="D295" s="12"/>
      <c r="E295" s="12"/>
      <c r="F295" s="13"/>
      <c r="G295" s="14">
        <f>SUM(G293:G294)</f>
        <v>390.87</v>
      </c>
    </row>
    <row r="296" spans="1:7" ht="15.5">
      <c r="A296" s="8"/>
      <c r="B296" s="11" t="s">
        <v>14</v>
      </c>
      <c r="C296" s="12"/>
      <c r="D296" s="12"/>
      <c r="E296" s="12"/>
      <c r="F296" s="13"/>
      <c r="G296" s="14">
        <f>G295*15%</f>
        <v>58.630499999999998</v>
      </c>
    </row>
    <row r="297" spans="1:7" ht="15.5">
      <c r="A297" s="8"/>
      <c r="B297" s="23" t="s">
        <v>15</v>
      </c>
      <c r="C297" s="18"/>
      <c r="D297" s="12"/>
      <c r="E297" s="12"/>
      <c r="F297" s="13"/>
      <c r="G297" s="16">
        <f>SUM(G295:G296)</f>
        <v>449.50049999999999</v>
      </c>
    </row>
    <row r="298" spans="1:7" ht="12.5">
      <c r="A298" s="22" t="s">
        <v>113</v>
      </c>
      <c r="B298" s="1"/>
      <c r="C298" s="1"/>
      <c r="D298" s="1"/>
      <c r="E298" s="1"/>
      <c r="F298" s="1"/>
      <c r="G298" s="2"/>
    </row>
    <row r="299" spans="1:7" ht="12.5">
      <c r="A299" s="7" t="s">
        <v>114</v>
      </c>
      <c r="B299" s="1"/>
      <c r="C299" s="1"/>
      <c r="D299" s="1"/>
      <c r="E299" s="1"/>
      <c r="F299" s="1"/>
      <c r="G299" s="3"/>
    </row>
    <row r="300" spans="1:7" ht="15.5">
      <c r="A300" s="8" t="s">
        <v>2</v>
      </c>
      <c r="B300" s="9" t="s">
        <v>115</v>
      </c>
      <c r="C300" s="1"/>
      <c r="D300" s="1"/>
      <c r="E300" s="1"/>
      <c r="F300" s="1"/>
      <c r="G300" s="3"/>
    </row>
    <row r="301" spans="1:7" ht="31">
      <c r="A301" s="8"/>
      <c r="B301" s="11" t="s">
        <v>116</v>
      </c>
      <c r="C301" s="12">
        <v>25</v>
      </c>
      <c r="D301" s="12" t="s">
        <v>117</v>
      </c>
      <c r="E301" s="12">
        <v>42.58</v>
      </c>
      <c r="F301" s="13" t="s">
        <v>118</v>
      </c>
      <c r="G301" s="14">
        <f>C301*E301</f>
        <v>1064.5</v>
      </c>
    </row>
    <row r="302" spans="1:7" ht="15.5">
      <c r="A302" s="8"/>
      <c r="B302" s="15" t="s">
        <v>7</v>
      </c>
      <c r="C302" s="12"/>
      <c r="D302" s="12"/>
      <c r="E302" s="12"/>
      <c r="F302" s="13"/>
      <c r="G302" s="16">
        <f>G301</f>
        <v>1064.5</v>
      </c>
    </row>
    <row r="303" spans="1:7" ht="15.5">
      <c r="A303" s="10" t="s">
        <v>10</v>
      </c>
      <c r="B303" s="11" t="s">
        <v>11</v>
      </c>
      <c r="C303" s="12">
        <v>0.1</v>
      </c>
      <c r="D303" s="12" t="s">
        <v>5</v>
      </c>
      <c r="E303" s="12">
        <v>645</v>
      </c>
      <c r="F303" s="13" t="s">
        <v>6</v>
      </c>
      <c r="G303" s="14">
        <f>C303*E303</f>
        <v>64.5</v>
      </c>
    </row>
    <row r="304" spans="1:7" ht="15.5">
      <c r="A304" s="8"/>
      <c r="B304" s="11" t="s">
        <v>12</v>
      </c>
      <c r="C304" s="12"/>
      <c r="D304" s="12"/>
      <c r="E304" s="12"/>
      <c r="F304" s="13"/>
      <c r="G304" s="14">
        <f>SUM(G303)</f>
        <v>64.5</v>
      </c>
    </row>
    <row r="305" spans="1:7" ht="15.5">
      <c r="A305" s="8"/>
      <c r="B305" s="11" t="s">
        <v>13</v>
      </c>
      <c r="C305" s="12"/>
      <c r="D305" s="12"/>
      <c r="E305" s="12"/>
      <c r="F305" s="13"/>
      <c r="G305" s="14">
        <f>G304*0.01</f>
        <v>0.64500000000000002</v>
      </c>
    </row>
    <row r="306" spans="1:7" ht="15.5">
      <c r="A306" s="8"/>
      <c r="B306" s="11" t="s">
        <v>7</v>
      </c>
      <c r="C306" s="12"/>
      <c r="D306" s="12"/>
      <c r="E306" s="12"/>
      <c r="F306" s="13"/>
      <c r="G306" s="14">
        <f>SUM(G304:G305)</f>
        <v>65.144999999999996</v>
      </c>
    </row>
    <row r="307" spans="1:7" ht="15.5">
      <c r="A307" s="8"/>
      <c r="B307" s="11" t="s">
        <v>14</v>
      </c>
      <c r="C307" s="12"/>
      <c r="D307" s="12"/>
      <c r="E307" s="12"/>
      <c r="F307" s="13"/>
      <c r="G307" s="14">
        <f>G306*15%</f>
        <v>9.771749999999999</v>
      </c>
    </row>
    <row r="308" spans="1:7" ht="15.5">
      <c r="A308" s="8"/>
      <c r="B308" s="23" t="s">
        <v>15</v>
      </c>
      <c r="C308" s="18"/>
      <c r="D308" s="12"/>
      <c r="E308" s="12"/>
      <c r="F308" s="13"/>
      <c r="G308" s="16">
        <f>SUM(G306:G307)</f>
        <v>74.916749999999993</v>
      </c>
    </row>
    <row r="309" spans="1:7" ht="12.5">
      <c r="A309" s="22" t="s">
        <v>119</v>
      </c>
      <c r="B309" s="1"/>
      <c r="C309" s="1"/>
      <c r="D309" s="1"/>
      <c r="E309" s="1"/>
      <c r="F309" s="1"/>
      <c r="G309" s="2"/>
    </row>
    <row r="310" spans="1:7" ht="15.5">
      <c r="A310" s="8" t="s">
        <v>17</v>
      </c>
      <c r="B310" s="9" t="s">
        <v>120</v>
      </c>
      <c r="C310" s="1"/>
      <c r="D310" s="1"/>
      <c r="E310" s="1"/>
      <c r="F310" s="1"/>
      <c r="G310" s="3"/>
    </row>
    <row r="311" spans="1:7" ht="31">
      <c r="A311" s="8"/>
      <c r="B311" s="11" t="s">
        <v>121</v>
      </c>
      <c r="C311" s="12">
        <v>25</v>
      </c>
      <c r="D311" s="12" t="s">
        <v>117</v>
      </c>
      <c r="E311" s="12">
        <v>33.35</v>
      </c>
      <c r="F311" s="13" t="s">
        <v>118</v>
      </c>
      <c r="G311" s="14">
        <f>C311*E311</f>
        <v>833.75</v>
      </c>
    </row>
    <row r="312" spans="1:7" ht="15.5">
      <c r="A312" s="8"/>
      <c r="B312" s="15" t="s">
        <v>7</v>
      </c>
      <c r="C312" s="12"/>
      <c r="D312" s="12"/>
      <c r="E312" s="12"/>
      <c r="F312" s="13"/>
      <c r="G312" s="16">
        <f>G311</f>
        <v>833.75</v>
      </c>
    </row>
    <row r="313" spans="1:7" ht="15.5">
      <c r="A313" s="10" t="s">
        <v>10</v>
      </c>
      <c r="B313" s="11" t="s">
        <v>11</v>
      </c>
      <c r="C313" s="12">
        <v>0.1</v>
      </c>
      <c r="D313" s="12" t="s">
        <v>5</v>
      </c>
      <c r="E313" s="12">
        <v>645</v>
      </c>
      <c r="F313" s="13" t="s">
        <v>6</v>
      </c>
      <c r="G313" s="14">
        <f>C313*E313</f>
        <v>64.5</v>
      </c>
    </row>
    <row r="314" spans="1:7" ht="15.5">
      <c r="A314" s="8"/>
      <c r="B314" s="11" t="s">
        <v>12</v>
      </c>
      <c r="C314" s="12"/>
      <c r="D314" s="12"/>
      <c r="E314" s="12"/>
      <c r="F314" s="13"/>
      <c r="G314" s="14">
        <f>SUM(G313)</f>
        <v>64.5</v>
      </c>
    </row>
    <row r="315" spans="1:7" ht="15.5">
      <c r="A315" s="8"/>
      <c r="B315" s="11" t="s">
        <v>13</v>
      </c>
      <c r="C315" s="12"/>
      <c r="D315" s="12"/>
      <c r="E315" s="12"/>
      <c r="F315" s="13"/>
      <c r="G315" s="14">
        <f>G314*0.01</f>
        <v>0.64500000000000002</v>
      </c>
    </row>
    <row r="316" spans="1:7" ht="15.5">
      <c r="A316" s="8"/>
      <c r="B316" s="11" t="s">
        <v>7</v>
      </c>
      <c r="C316" s="12"/>
      <c r="D316" s="12"/>
      <c r="E316" s="12"/>
      <c r="F316" s="13"/>
      <c r="G316" s="14">
        <f>SUM(G314:G315)</f>
        <v>65.144999999999996</v>
      </c>
    </row>
    <row r="317" spans="1:7" ht="15.5">
      <c r="A317" s="8"/>
      <c r="B317" s="11" t="s">
        <v>14</v>
      </c>
      <c r="C317" s="12"/>
      <c r="D317" s="12"/>
      <c r="E317" s="12"/>
      <c r="F317" s="13"/>
      <c r="G317" s="14">
        <f>G316*15%</f>
        <v>9.771749999999999</v>
      </c>
    </row>
    <row r="318" spans="1:7" ht="15.5">
      <c r="A318" s="8"/>
      <c r="B318" s="23" t="s">
        <v>15</v>
      </c>
      <c r="C318" s="18"/>
      <c r="D318" s="12"/>
      <c r="E318" s="12"/>
      <c r="F318" s="13"/>
      <c r="G318" s="16">
        <f>SUM(G316:G317)</f>
        <v>74.916749999999993</v>
      </c>
    </row>
    <row r="319" spans="1:7" ht="12.5">
      <c r="A319" s="22" t="s">
        <v>122</v>
      </c>
      <c r="B319" s="1"/>
      <c r="C319" s="1"/>
      <c r="D319" s="1"/>
      <c r="E319" s="1"/>
      <c r="F319" s="1"/>
      <c r="G319" s="2"/>
    </row>
    <row r="320" spans="1:7" ht="12.5">
      <c r="A320" s="7" t="s">
        <v>123</v>
      </c>
      <c r="B320" s="1"/>
      <c r="C320" s="1"/>
      <c r="D320" s="1"/>
      <c r="E320" s="1"/>
      <c r="F320" s="1"/>
      <c r="G320" s="3"/>
    </row>
    <row r="321" spans="1:7" ht="15.5">
      <c r="A321" s="8" t="s">
        <v>2</v>
      </c>
      <c r="B321" s="9" t="s">
        <v>124</v>
      </c>
      <c r="C321" s="1"/>
      <c r="D321" s="1"/>
      <c r="E321" s="1"/>
      <c r="F321" s="1"/>
      <c r="G321" s="3"/>
    </row>
    <row r="322" spans="1:7" ht="15.5">
      <c r="A322" s="24" t="s">
        <v>125</v>
      </c>
      <c r="B322" s="25" t="s">
        <v>126</v>
      </c>
      <c r="C322" s="1"/>
      <c r="D322" s="1"/>
      <c r="E322" s="1"/>
      <c r="F322" s="1"/>
      <c r="G322" s="3"/>
    </row>
    <row r="323" spans="1:7" ht="93">
      <c r="A323" s="8" t="s">
        <v>127</v>
      </c>
      <c r="B323" s="11" t="s">
        <v>128</v>
      </c>
      <c r="C323" s="12">
        <v>15</v>
      </c>
      <c r="D323" s="12" t="s">
        <v>129</v>
      </c>
      <c r="E323" s="12">
        <v>258.39999999999998</v>
      </c>
      <c r="F323" s="13" t="s">
        <v>130</v>
      </c>
      <c r="G323" s="14">
        <f t="shared" ref="G323:G326" si="17">C323*E323</f>
        <v>3875.9999999999995</v>
      </c>
    </row>
    <row r="324" spans="1:7" ht="93">
      <c r="A324" s="8" t="s">
        <v>131</v>
      </c>
      <c r="B324" s="11" t="s">
        <v>132</v>
      </c>
      <c r="C324" s="12">
        <v>20</v>
      </c>
      <c r="D324" s="12" t="s">
        <v>129</v>
      </c>
      <c r="E324" s="12">
        <v>250.38</v>
      </c>
      <c r="F324" s="13" t="s">
        <v>130</v>
      </c>
      <c r="G324" s="14">
        <f t="shared" si="17"/>
        <v>5007.6000000000004</v>
      </c>
    </row>
    <row r="325" spans="1:7" ht="93">
      <c r="A325" s="8" t="s">
        <v>133</v>
      </c>
      <c r="B325" s="11" t="s">
        <v>134</v>
      </c>
      <c r="C325" s="12">
        <v>10</v>
      </c>
      <c r="D325" s="12" t="s">
        <v>129</v>
      </c>
      <c r="E325" s="12">
        <v>215.37</v>
      </c>
      <c r="F325" s="13" t="s">
        <v>130</v>
      </c>
      <c r="G325" s="14">
        <f t="shared" si="17"/>
        <v>2153.6999999999998</v>
      </c>
    </row>
    <row r="326" spans="1:7" ht="93">
      <c r="A326" s="8" t="s">
        <v>135</v>
      </c>
      <c r="B326" s="11" t="s">
        <v>136</v>
      </c>
      <c r="C326" s="12">
        <v>15</v>
      </c>
      <c r="D326" s="12" t="s">
        <v>129</v>
      </c>
      <c r="E326" s="12">
        <v>192.66</v>
      </c>
      <c r="F326" s="13" t="s">
        <v>130</v>
      </c>
      <c r="G326" s="14">
        <f t="shared" si="17"/>
        <v>2889.9</v>
      </c>
    </row>
    <row r="327" spans="1:7" ht="15.5">
      <c r="A327" s="8"/>
      <c r="B327" s="11" t="s">
        <v>137</v>
      </c>
      <c r="C327" s="12"/>
      <c r="D327" s="12"/>
      <c r="E327" s="12"/>
      <c r="F327" s="13"/>
      <c r="G327" s="14">
        <f>SUM(G323:G326)*0.1</f>
        <v>1392.72</v>
      </c>
    </row>
    <row r="328" spans="1:7" ht="15.5">
      <c r="A328" s="8"/>
      <c r="B328" s="11" t="s">
        <v>7</v>
      </c>
      <c r="C328" s="12"/>
      <c r="D328" s="12"/>
      <c r="E328" s="12"/>
      <c r="F328" s="13"/>
      <c r="G328" s="14">
        <f>SUM(G323:G327)</f>
        <v>15319.919999999998</v>
      </c>
    </row>
    <row r="329" spans="1:7" ht="15.5">
      <c r="A329" s="24" t="s">
        <v>138</v>
      </c>
      <c r="B329" s="25" t="s">
        <v>139</v>
      </c>
      <c r="C329" s="1"/>
      <c r="D329" s="1"/>
      <c r="E329" s="1"/>
      <c r="F329" s="1"/>
      <c r="G329" s="3"/>
    </row>
    <row r="330" spans="1:7" ht="15.5">
      <c r="A330" s="8"/>
      <c r="B330" s="11" t="s">
        <v>140</v>
      </c>
      <c r="C330" s="12">
        <v>15</v>
      </c>
      <c r="D330" s="12" t="s">
        <v>129</v>
      </c>
      <c r="E330" s="12">
        <v>40</v>
      </c>
      <c r="F330" s="13" t="s">
        <v>130</v>
      </c>
      <c r="G330" s="14">
        <f>C330*E330</f>
        <v>600</v>
      </c>
    </row>
    <row r="331" spans="1:7" ht="15.5">
      <c r="A331" s="8"/>
      <c r="B331" s="11" t="s">
        <v>137</v>
      </c>
      <c r="C331" s="12"/>
      <c r="D331" s="12"/>
      <c r="E331" s="12"/>
      <c r="F331" s="13"/>
      <c r="G331" s="14">
        <f>G330*0.1</f>
        <v>60</v>
      </c>
    </row>
    <row r="332" spans="1:7" ht="15.5">
      <c r="A332" s="8"/>
      <c r="B332" s="11" t="s">
        <v>141</v>
      </c>
      <c r="C332" s="12">
        <v>2</v>
      </c>
      <c r="D332" s="12" t="s">
        <v>5</v>
      </c>
      <c r="E332" s="12">
        <v>300</v>
      </c>
      <c r="F332" s="13" t="s">
        <v>6</v>
      </c>
      <c r="G332" s="14">
        <f t="shared" ref="G332:G344" si="18">C332*E332</f>
        <v>600</v>
      </c>
    </row>
    <row r="333" spans="1:7" ht="15.5">
      <c r="A333" s="8"/>
      <c r="B333" s="11" t="s">
        <v>142</v>
      </c>
      <c r="C333" s="12">
        <v>6</v>
      </c>
      <c r="D333" s="12" t="s">
        <v>5</v>
      </c>
      <c r="E333" s="12">
        <v>235</v>
      </c>
      <c r="F333" s="13" t="s">
        <v>6</v>
      </c>
      <c r="G333" s="14">
        <f t="shared" si="18"/>
        <v>1410</v>
      </c>
    </row>
    <row r="334" spans="1:7" ht="15.5">
      <c r="A334" s="8"/>
      <c r="B334" s="11" t="s">
        <v>143</v>
      </c>
      <c r="C334" s="12">
        <v>3</v>
      </c>
      <c r="D334" s="12" t="s">
        <v>5</v>
      </c>
      <c r="E334" s="12">
        <v>125</v>
      </c>
      <c r="F334" s="13" t="s">
        <v>6</v>
      </c>
      <c r="G334" s="14">
        <f t="shared" si="18"/>
        <v>375</v>
      </c>
    </row>
    <row r="335" spans="1:7" ht="15.5">
      <c r="A335" s="8"/>
      <c r="B335" s="11" t="s">
        <v>144</v>
      </c>
      <c r="C335" s="12">
        <v>1</v>
      </c>
      <c r="D335" s="12" t="s">
        <v>5</v>
      </c>
      <c r="E335" s="12">
        <v>2000</v>
      </c>
      <c r="F335" s="13" t="s">
        <v>6</v>
      </c>
      <c r="G335" s="14">
        <f t="shared" si="18"/>
        <v>2000</v>
      </c>
    </row>
    <row r="336" spans="1:7" ht="15.5">
      <c r="A336" s="8"/>
      <c r="B336" s="11" t="s">
        <v>145</v>
      </c>
      <c r="C336" s="12">
        <v>1</v>
      </c>
      <c r="D336" s="12" t="s">
        <v>5</v>
      </c>
      <c r="E336" s="12">
        <v>1350</v>
      </c>
      <c r="F336" s="13" t="s">
        <v>6</v>
      </c>
      <c r="G336" s="14">
        <f t="shared" si="18"/>
        <v>1350</v>
      </c>
    </row>
    <row r="337" spans="1:7" ht="15.5">
      <c r="A337" s="8"/>
      <c r="B337" s="11" t="s">
        <v>146</v>
      </c>
      <c r="C337" s="12">
        <v>1</v>
      </c>
      <c r="D337" s="12" t="s">
        <v>5</v>
      </c>
      <c r="E337" s="12">
        <v>1150</v>
      </c>
      <c r="F337" s="13" t="s">
        <v>6</v>
      </c>
      <c r="G337" s="14">
        <f t="shared" si="18"/>
        <v>1150</v>
      </c>
    </row>
    <row r="338" spans="1:7" ht="15.5">
      <c r="A338" s="8"/>
      <c r="B338" s="11" t="s">
        <v>147</v>
      </c>
      <c r="C338" s="12">
        <v>1</v>
      </c>
      <c r="D338" s="12" t="s">
        <v>5</v>
      </c>
      <c r="E338" s="12">
        <v>1650</v>
      </c>
      <c r="F338" s="13" t="s">
        <v>6</v>
      </c>
      <c r="G338" s="14">
        <f t="shared" si="18"/>
        <v>1650</v>
      </c>
    </row>
    <row r="339" spans="1:7" ht="15.5">
      <c r="A339" s="8"/>
      <c r="B339" s="11" t="s">
        <v>148</v>
      </c>
      <c r="C339" s="12">
        <v>1</v>
      </c>
      <c r="D339" s="12" t="s">
        <v>5</v>
      </c>
      <c r="E339" s="12">
        <v>170</v>
      </c>
      <c r="F339" s="13" t="s">
        <v>6</v>
      </c>
      <c r="G339" s="14">
        <f t="shared" si="18"/>
        <v>170</v>
      </c>
    </row>
    <row r="340" spans="1:7" ht="15.5">
      <c r="A340" s="8"/>
      <c r="B340" s="11" t="s">
        <v>149</v>
      </c>
      <c r="C340" s="12">
        <v>1</v>
      </c>
      <c r="D340" s="12" t="s">
        <v>5</v>
      </c>
      <c r="E340" s="12">
        <v>40</v>
      </c>
      <c r="F340" s="13" t="s">
        <v>6</v>
      </c>
      <c r="G340" s="14">
        <f t="shared" si="18"/>
        <v>40</v>
      </c>
    </row>
    <row r="341" spans="1:7" ht="31">
      <c r="A341" s="8"/>
      <c r="B341" s="11" t="s">
        <v>150</v>
      </c>
      <c r="C341" s="12">
        <v>4</v>
      </c>
      <c r="D341" s="12" t="s">
        <v>117</v>
      </c>
      <c r="E341" s="12">
        <v>73</v>
      </c>
      <c r="F341" s="13" t="s">
        <v>118</v>
      </c>
      <c r="G341" s="14">
        <f t="shared" si="18"/>
        <v>292</v>
      </c>
    </row>
    <row r="342" spans="1:7" ht="15.5">
      <c r="A342" s="8"/>
      <c r="B342" s="11" t="s">
        <v>151</v>
      </c>
      <c r="C342" s="12">
        <v>50</v>
      </c>
      <c r="D342" s="12" t="s">
        <v>129</v>
      </c>
      <c r="E342" s="12">
        <v>40</v>
      </c>
      <c r="F342" s="13" t="s">
        <v>130</v>
      </c>
      <c r="G342" s="14">
        <f t="shared" si="18"/>
        <v>2000</v>
      </c>
    </row>
    <row r="343" spans="1:7" ht="15.5">
      <c r="A343" s="8"/>
      <c r="B343" s="11" t="s">
        <v>152</v>
      </c>
      <c r="C343" s="12">
        <v>2</v>
      </c>
      <c r="D343" s="12" t="s">
        <v>5</v>
      </c>
      <c r="E343" s="12">
        <v>280</v>
      </c>
      <c r="F343" s="13" t="s">
        <v>6</v>
      </c>
      <c r="G343" s="14">
        <f t="shared" si="18"/>
        <v>560</v>
      </c>
    </row>
    <row r="344" spans="1:7" ht="34">
      <c r="A344" s="8"/>
      <c r="B344" s="11" t="s">
        <v>166</v>
      </c>
      <c r="C344" s="12">
        <v>36</v>
      </c>
      <c r="D344" s="12" t="s">
        <v>117</v>
      </c>
      <c r="E344" s="12">
        <v>67.7</v>
      </c>
      <c r="F344" s="13" t="s">
        <v>118</v>
      </c>
      <c r="G344" s="14">
        <f t="shared" si="18"/>
        <v>2437.2000000000003</v>
      </c>
    </row>
    <row r="345" spans="1:7" ht="15.5">
      <c r="A345" s="8"/>
      <c r="B345" s="11" t="s">
        <v>7</v>
      </c>
      <c r="C345" s="12"/>
      <c r="D345" s="12"/>
      <c r="E345" s="12"/>
      <c r="F345" s="13"/>
      <c r="G345" s="14">
        <f>SUM(G330:G344)</f>
        <v>14694.2</v>
      </c>
    </row>
    <row r="346" spans="1:7" ht="15.5">
      <c r="A346" s="24" t="s">
        <v>153</v>
      </c>
      <c r="B346" s="25" t="s">
        <v>154</v>
      </c>
      <c r="C346" s="1"/>
      <c r="D346" s="1"/>
      <c r="E346" s="1"/>
      <c r="F346" s="1"/>
      <c r="G346" s="3"/>
    </row>
    <row r="347" spans="1:7" ht="15.5">
      <c r="A347" s="8" t="s">
        <v>155</v>
      </c>
      <c r="B347" s="11" t="s">
        <v>156</v>
      </c>
      <c r="C347" s="12">
        <v>2</v>
      </c>
      <c r="D347" s="12" t="s">
        <v>157</v>
      </c>
      <c r="E347" s="12">
        <v>853</v>
      </c>
      <c r="F347" s="13" t="s">
        <v>158</v>
      </c>
      <c r="G347" s="14">
        <f t="shared" ref="G347:G350" si="19">C347*E347</f>
        <v>1706</v>
      </c>
    </row>
    <row r="348" spans="1:7" ht="15.5">
      <c r="A348" s="8" t="s">
        <v>8</v>
      </c>
      <c r="B348" s="11" t="s">
        <v>9</v>
      </c>
      <c r="C348" s="12">
        <v>1</v>
      </c>
      <c r="D348" s="12" t="s">
        <v>157</v>
      </c>
      <c r="E348" s="12">
        <v>784</v>
      </c>
      <c r="F348" s="13" t="s">
        <v>158</v>
      </c>
      <c r="G348" s="14">
        <f t="shared" si="19"/>
        <v>784</v>
      </c>
    </row>
    <row r="349" spans="1:7" ht="15.5">
      <c r="A349" s="8" t="s">
        <v>8</v>
      </c>
      <c r="B349" s="11" t="s">
        <v>9</v>
      </c>
      <c r="C349" s="12">
        <v>1</v>
      </c>
      <c r="D349" s="12" t="s">
        <v>157</v>
      </c>
      <c r="E349" s="12">
        <v>784</v>
      </c>
      <c r="F349" s="13" t="s">
        <v>158</v>
      </c>
      <c r="G349" s="14">
        <f t="shared" si="19"/>
        <v>784</v>
      </c>
    </row>
    <row r="350" spans="1:7" ht="15.5">
      <c r="A350" s="8" t="s">
        <v>159</v>
      </c>
      <c r="B350" s="11" t="s">
        <v>11</v>
      </c>
      <c r="C350" s="12">
        <v>2</v>
      </c>
      <c r="D350" s="12" t="s">
        <v>157</v>
      </c>
      <c r="E350" s="12">
        <v>645</v>
      </c>
      <c r="F350" s="13" t="s">
        <v>158</v>
      </c>
      <c r="G350" s="14">
        <f t="shared" si="19"/>
        <v>1290</v>
      </c>
    </row>
    <row r="351" spans="1:7" ht="15.5">
      <c r="A351" s="8"/>
      <c r="B351" s="11" t="s">
        <v>12</v>
      </c>
      <c r="C351" s="12"/>
      <c r="D351" s="12"/>
      <c r="E351" s="12"/>
      <c r="F351" s="13"/>
      <c r="G351" s="14">
        <f>SUM(G347:G350)</f>
        <v>4564</v>
      </c>
    </row>
    <row r="352" spans="1:7" ht="15.5">
      <c r="A352" s="8"/>
      <c r="B352" s="11" t="s">
        <v>13</v>
      </c>
      <c r="C352" s="12"/>
      <c r="D352" s="12"/>
      <c r="E352" s="12"/>
      <c r="F352" s="13"/>
      <c r="G352" s="14">
        <f>G351*0.01</f>
        <v>45.64</v>
      </c>
    </row>
    <row r="353" spans="1:7" ht="15.5">
      <c r="A353" s="8"/>
      <c r="B353" s="11" t="s">
        <v>7</v>
      </c>
      <c r="C353" s="12"/>
      <c r="D353" s="12"/>
      <c r="E353" s="12"/>
      <c r="F353" s="13"/>
      <c r="G353" s="14">
        <f>SUM(G351:G352)</f>
        <v>4609.6400000000003</v>
      </c>
    </row>
    <row r="354" spans="1:7" ht="15.5">
      <c r="A354" s="8"/>
      <c r="B354" s="11" t="s">
        <v>14</v>
      </c>
      <c r="C354" s="12"/>
      <c r="D354" s="12"/>
      <c r="E354" s="12"/>
      <c r="F354" s="13"/>
      <c r="G354" s="14">
        <f>G353*15%</f>
        <v>691.44600000000003</v>
      </c>
    </row>
    <row r="355" spans="1:7" ht="15.5">
      <c r="A355" s="8"/>
      <c r="B355" s="23" t="s">
        <v>15</v>
      </c>
      <c r="C355" s="18"/>
      <c r="D355" s="12"/>
      <c r="E355" s="12"/>
      <c r="F355" s="13"/>
      <c r="G355" s="16">
        <f>SUM(G353:G354)</f>
        <v>5301.0860000000002</v>
      </c>
    </row>
    <row r="356" spans="1:7" ht="12.5">
      <c r="A356" s="22" t="s">
        <v>160</v>
      </c>
      <c r="B356" s="1"/>
      <c r="C356" s="1"/>
      <c r="D356" s="1"/>
      <c r="E356" s="1"/>
      <c r="F356" s="1"/>
      <c r="G356" s="2"/>
    </row>
    <row r="357" spans="1:7" ht="12.5">
      <c r="A357" s="7" t="s">
        <v>161</v>
      </c>
      <c r="B357" s="1"/>
      <c r="C357" s="1"/>
      <c r="D357" s="1"/>
      <c r="E357" s="1"/>
      <c r="F357" s="1"/>
      <c r="G357" s="3"/>
    </row>
    <row r="358" spans="1:7" ht="15.5">
      <c r="A358" s="8" t="s">
        <v>2</v>
      </c>
      <c r="B358" s="9" t="s">
        <v>162</v>
      </c>
      <c r="C358" s="1"/>
      <c r="D358" s="1"/>
      <c r="E358" s="1"/>
      <c r="F358" s="1"/>
      <c r="G358" s="3"/>
    </row>
    <row r="359" spans="1:7" ht="31">
      <c r="A359" s="8"/>
      <c r="B359" s="11" t="s">
        <v>163</v>
      </c>
      <c r="C359" s="12">
        <v>1</v>
      </c>
      <c r="D359" s="12" t="s">
        <v>5</v>
      </c>
      <c r="E359" s="12">
        <v>3500</v>
      </c>
      <c r="F359" s="13" t="s">
        <v>6</v>
      </c>
      <c r="G359" s="14">
        <f t="shared" ref="G359:G360" si="20">C359*E359</f>
        <v>3500</v>
      </c>
    </row>
    <row r="360" spans="1:7" ht="15.5">
      <c r="A360" s="8"/>
      <c r="B360" s="11" t="s">
        <v>164</v>
      </c>
      <c r="C360" s="12">
        <v>1</v>
      </c>
      <c r="D360" s="12" t="s">
        <v>5</v>
      </c>
      <c r="E360" s="12">
        <v>2000</v>
      </c>
      <c r="F360" s="13" t="s">
        <v>6</v>
      </c>
      <c r="G360" s="14">
        <f t="shared" si="20"/>
        <v>2000</v>
      </c>
    </row>
    <row r="361" spans="1:7" ht="15.5">
      <c r="A361" s="8"/>
      <c r="B361" s="15" t="s">
        <v>7</v>
      </c>
      <c r="C361" s="12"/>
      <c r="D361" s="12"/>
      <c r="E361" s="12"/>
      <c r="F361" s="13"/>
      <c r="G361" s="16">
        <f>SUM(G359:G360)</f>
        <v>5500</v>
      </c>
    </row>
    <row r="362" spans="1:7" ht="15.5">
      <c r="A362" s="8" t="s">
        <v>155</v>
      </c>
      <c r="B362" s="11" t="s">
        <v>156</v>
      </c>
      <c r="C362" s="12">
        <v>0.5</v>
      </c>
      <c r="D362" s="12" t="s">
        <v>157</v>
      </c>
      <c r="E362" s="12">
        <v>853</v>
      </c>
      <c r="F362" s="13" t="s">
        <v>158</v>
      </c>
      <c r="G362" s="14">
        <f t="shared" ref="G362:G363" si="21">C362*E362</f>
        <v>426.5</v>
      </c>
    </row>
    <row r="363" spans="1:7" ht="15.5">
      <c r="A363" s="8" t="s">
        <v>159</v>
      </c>
      <c r="B363" s="11" t="s">
        <v>11</v>
      </c>
      <c r="C363" s="12">
        <v>0.5</v>
      </c>
      <c r="D363" s="12" t="s">
        <v>157</v>
      </c>
      <c r="E363" s="12">
        <v>645</v>
      </c>
      <c r="F363" s="13" t="s">
        <v>158</v>
      </c>
      <c r="G363" s="14">
        <f t="shared" si="21"/>
        <v>322.5</v>
      </c>
    </row>
    <row r="364" spans="1:7" ht="15.5">
      <c r="A364" s="8"/>
      <c r="B364" s="11" t="s">
        <v>12</v>
      </c>
      <c r="C364" s="12"/>
      <c r="D364" s="12"/>
      <c r="E364" s="12"/>
      <c r="F364" s="13"/>
      <c r="G364" s="14">
        <f>SUM(G362:G363)</f>
        <v>749</v>
      </c>
    </row>
    <row r="365" spans="1:7" ht="15.5">
      <c r="A365" s="8"/>
      <c r="B365" s="11" t="s">
        <v>13</v>
      </c>
      <c r="C365" s="12"/>
      <c r="D365" s="12"/>
      <c r="E365" s="12"/>
      <c r="F365" s="13"/>
      <c r="G365" s="14">
        <f>G364*0.01</f>
        <v>7.49</v>
      </c>
    </row>
    <row r="366" spans="1:7" ht="15.5">
      <c r="A366" s="8"/>
      <c r="B366" s="11" t="s">
        <v>7</v>
      </c>
      <c r="C366" s="12"/>
      <c r="D366" s="12"/>
      <c r="E366" s="12"/>
      <c r="F366" s="13"/>
      <c r="G366" s="14">
        <f>SUM(G364:G365)</f>
        <v>756.49</v>
      </c>
    </row>
    <row r="367" spans="1:7" ht="15.5">
      <c r="A367" s="8"/>
      <c r="B367" s="11" t="s">
        <v>14</v>
      </c>
      <c r="C367" s="12"/>
      <c r="D367" s="12"/>
      <c r="E367" s="12"/>
      <c r="F367" s="13"/>
      <c r="G367" s="14">
        <f>G366*15%</f>
        <v>113.4735</v>
      </c>
    </row>
    <row r="368" spans="1:7" ht="15.5">
      <c r="A368" s="8"/>
      <c r="B368" s="23" t="s">
        <v>15</v>
      </c>
      <c r="C368" s="18"/>
      <c r="D368" s="12"/>
      <c r="E368" s="12"/>
      <c r="F368" s="13"/>
      <c r="G368" s="16">
        <f>SUM(G366:G367)</f>
        <v>869.96350000000007</v>
      </c>
    </row>
    <row r="369" spans="1:7" ht="12.5">
      <c r="A369" s="22" t="s">
        <v>165</v>
      </c>
      <c r="B369" s="1"/>
      <c r="C369" s="1"/>
      <c r="D369" s="1"/>
      <c r="E369" s="1"/>
      <c r="F369" s="1"/>
      <c r="G369" s="2"/>
    </row>
  </sheetData>
  <mergeCells count="79">
    <mergeCell ref="A211:G211"/>
    <mergeCell ref="B212:G212"/>
    <mergeCell ref="A222:G222"/>
    <mergeCell ref="B223:G223"/>
    <mergeCell ref="B188:G188"/>
    <mergeCell ref="A198:G198"/>
    <mergeCell ref="A199:G199"/>
    <mergeCell ref="B200:G200"/>
    <mergeCell ref="A210:G210"/>
    <mergeCell ref="A165:G165"/>
    <mergeCell ref="B166:G166"/>
    <mergeCell ref="A176:G176"/>
    <mergeCell ref="B177:G177"/>
    <mergeCell ref="A187:G187"/>
    <mergeCell ref="A142:G142"/>
    <mergeCell ref="B143:G143"/>
    <mergeCell ref="A153:G153"/>
    <mergeCell ref="B154:G154"/>
    <mergeCell ref="A164:G164"/>
    <mergeCell ref="A121:G121"/>
    <mergeCell ref="B122:G122"/>
    <mergeCell ref="A131:G131"/>
    <mergeCell ref="B132:G132"/>
    <mergeCell ref="A141:G141"/>
    <mergeCell ref="A100:G100"/>
    <mergeCell ref="B101:G101"/>
    <mergeCell ref="A110:G110"/>
    <mergeCell ref="A111:G111"/>
    <mergeCell ref="B112:G112"/>
    <mergeCell ref="A79:G79"/>
    <mergeCell ref="A80:G80"/>
    <mergeCell ref="B81:G81"/>
    <mergeCell ref="A90:G90"/>
    <mergeCell ref="B91:G91"/>
    <mergeCell ref="B47:G47"/>
    <mergeCell ref="A57:G57"/>
    <mergeCell ref="B58:G58"/>
    <mergeCell ref="A68:G68"/>
    <mergeCell ref="B69:G69"/>
    <mergeCell ref="A24:G24"/>
    <mergeCell ref="B25:G25"/>
    <mergeCell ref="A35:G35"/>
    <mergeCell ref="B36:G36"/>
    <mergeCell ref="A46:G46"/>
    <mergeCell ref="A1:G1"/>
    <mergeCell ref="A2:G2"/>
    <mergeCell ref="B3:G3"/>
    <mergeCell ref="A13:G13"/>
    <mergeCell ref="B14:G14"/>
    <mergeCell ref="A319:G319"/>
    <mergeCell ref="B358:G358"/>
    <mergeCell ref="A369:G369"/>
    <mergeCell ref="A320:G320"/>
    <mergeCell ref="B321:G321"/>
    <mergeCell ref="B322:G322"/>
    <mergeCell ref="B329:G329"/>
    <mergeCell ref="B346:G346"/>
    <mergeCell ref="A356:G356"/>
    <mergeCell ref="A357:G357"/>
    <mergeCell ref="A298:G298"/>
    <mergeCell ref="A299:G299"/>
    <mergeCell ref="B300:G300"/>
    <mergeCell ref="A309:G309"/>
    <mergeCell ref="B310:G310"/>
    <mergeCell ref="B269:G269"/>
    <mergeCell ref="A278:G278"/>
    <mergeCell ref="B279:G279"/>
    <mergeCell ref="A288:G288"/>
    <mergeCell ref="B289:G289"/>
    <mergeCell ref="A256:G256"/>
    <mergeCell ref="A257:G257"/>
    <mergeCell ref="B258:G258"/>
    <mergeCell ref="A267:G267"/>
    <mergeCell ref="A268:G268"/>
    <mergeCell ref="A233:G233"/>
    <mergeCell ref="B234:G234"/>
    <mergeCell ref="A244:G244"/>
    <mergeCell ref="A245:G245"/>
    <mergeCell ref="B246:G246"/>
  </mergeCells>
  <pageMargins left="0.70833333333333304" right="0.31527777777777799" top="0.55138888888888904" bottom="0.35416666666666702" header="0" footer="0"/>
  <pageSetup paperSize="9" orientation="portrait"/>
  <rowBreaks count="5" manualBreakCount="5">
    <brk id="256" man="1"/>
    <brk id="131" man="1"/>
    <brk id="222" man="1"/>
    <brk id="79" man="1"/>
    <brk id="3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2025-05-22T09:02:49Z</dcterms:modified>
</cp:coreProperties>
</file>