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0" yWindow="610" windowWidth="18880" windowHeight="6490"/>
  </bookViews>
  <sheets>
    <sheet name="Well Protection" sheetId="1" r:id="rId1"/>
  </sheets>
  <calcPr calcId="144525"/>
</workbook>
</file>

<file path=xl/calcChain.xml><?xml version="1.0" encoding="utf-8"?>
<calcChain xmlns="http://schemas.openxmlformats.org/spreadsheetml/2006/main">
  <c r="F27" i="1" l="1"/>
  <c r="G26" i="1"/>
  <c r="E26" i="1"/>
  <c r="D26" i="1"/>
  <c r="D27" i="1" s="1"/>
  <c r="G27" i="1" s="1"/>
  <c r="G25" i="1"/>
  <c r="E25" i="1"/>
  <c r="G24" i="1"/>
  <c r="D24" i="1"/>
  <c r="G23" i="1"/>
  <c r="F20" i="1"/>
  <c r="D20" i="1"/>
  <c r="G20" i="1" s="1"/>
  <c r="G21" i="1" s="1"/>
  <c r="J21" i="1" s="1"/>
  <c r="G14" i="1"/>
  <c r="G15" i="1" s="1"/>
  <c r="G12" i="1"/>
  <c r="J12" i="1" s="1"/>
  <c r="G11" i="1"/>
  <c r="G9" i="1"/>
  <c r="J9" i="1" s="1"/>
  <c r="G8" i="1"/>
  <c r="G7" i="1"/>
  <c r="G4" i="1"/>
  <c r="G5" i="1" s="1"/>
  <c r="J5" i="1" s="1"/>
  <c r="G28" i="1" l="1"/>
  <c r="J28" i="1" s="1"/>
  <c r="G17" i="1"/>
  <c r="F18" i="1" s="1"/>
  <c r="G18" i="1" s="1"/>
  <c r="J18" i="1" s="1"/>
  <c r="J15" i="1"/>
  <c r="J30" i="1" s="1"/>
</calcChain>
</file>

<file path=xl/sharedStrings.xml><?xml version="1.0" encoding="utf-8"?>
<sst xmlns="http://schemas.openxmlformats.org/spreadsheetml/2006/main" count="49" uniqueCount="36">
  <si>
    <t>Well Protection Cover</t>
  </si>
  <si>
    <t>Sl. No.</t>
  </si>
  <si>
    <t>Item</t>
  </si>
  <si>
    <t>No.</t>
  </si>
  <si>
    <t>L</t>
  </si>
  <si>
    <t>B</t>
  </si>
  <si>
    <t>D</t>
  </si>
  <si>
    <t>Total</t>
  </si>
  <si>
    <t xml:space="preserve">Unit </t>
  </si>
  <si>
    <t>Rate</t>
  </si>
  <si>
    <t>Amount</t>
  </si>
  <si>
    <t>Earth work in excavation by mechanical means (Hydraulic excavator) / manual means in foundation trenches or drains (not exceeding 1.5 m in width or 10 sqm on plan), including dressing of sides and ramming of bottoms, lift up to 1.5 m, including getting out the excavated soil and disposal of surplus excavated soil as directed, within a lead of 50 m. All kinds of soil as per DSR item 2.8.1</t>
  </si>
  <si>
    <t>Foundation</t>
  </si>
  <si>
    <t>m3</t>
  </si>
  <si>
    <t>Providing and laying in position cement concrete All work up to plinth level: 1:4:8 (1 cement : 4 coarse sand : 8 graded stone aggregate 40 mm nominal size) as per DSR item 4.1.8</t>
  </si>
  <si>
    <t>Deduction for Borewell</t>
  </si>
  <si>
    <t>Brick work with common burnt clay F.P.S. (non modular) bricks of class designation 7.5 in Cement mortar 1:6 as per DSR item 6.4.2</t>
  </si>
  <si>
    <t xml:space="preserve"> Side Wall</t>
  </si>
  <si>
    <t>Providing and laying in position specified grade of reinforced cement concrete, excluding the cost of centering, shuttering, finishing and reinforcement - All work up to plinth level: 1:2:4 as per DSR item 5.1.3</t>
  </si>
  <si>
    <t>Slab</t>
  </si>
  <si>
    <t>Steel reinforcement for R.C.C. work including straightening, cutting, bending, placing in position and binding all complete above plinth level (Mild and Medium Tensile steel bars) as per DSR item 5.22.1</t>
  </si>
  <si>
    <t>Quantity as item 4</t>
  </si>
  <si>
    <t>at  80 kg/m3</t>
  </si>
  <si>
    <t>kg</t>
  </si>
  <si>
    <t>Centering and shuttering including strutting, propping etc. and removal of form for roofs etc. for mass concrete as per DSR item 5.9.3</t>
  </si>
  <si>
    <t>12 mm cement plaster of mix 1:4 as per DSR item  13.1.1</t>
  </si>
  <si>
    <t xml:space="preserve">Outside wall </t>
  </si>
  <si>
    <t xml:space="preserve">Inside wall </t>
  </si>
  <si>
    <t>Top of wall</t>
  </si>
  <si>
    <t>Slab top and bottom</t>
  </si>
  <si>
    <t>Side of slab</t>
  </si>
  <si>
    <t>Unforeseen if any</t>
  </si>
  <si>
    <t>TOTAL</t>
  </si>
  <si>
    <t>Say Rs. 3800 x Index</t>
  </si>
  <si>
    <r>
      <t>m</t>
    </r>
    <r>
      <rPr>
        <vertAlign val="superscript"/>
        <sz val="12"/>
        <rFont val="Merriweather"/>
      </rPr>
      <t>3</t>
    </r>
  </si>
  <si>
    <r>
      <t>m</t>
    </r>
    <r>
      <rPr>
        <vertAlign val="superscript"/>
        <sz val="12"/>
        <rFont val="Merriweather"/>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</si>
</sst>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Red]0.00"/>
    <numFmt numFmtId="165" formatCode="0.0000;[Red]0.0000"/>
    <numFmt numFmtId="166" formatCode="0.0000;[Red]\-0.0000"/>
    <numFmt numFmtId="167" formatCode="0.000;[Red]0.000"/>
    <numFmt numFmtId="168" formatCode="0.000;[Red]\-0.000"/>
    <numFmt numFmtId="169" formatCode="0.000"/>
  </numFmts>
  <fonts count="6">
    <font>
      <sz val="10"/>
      <color rgb="FF000000"/>
      <name val="Arial"/>
      <scheme val="minor"/>
    </font>
    <font>
      <sz val="10"/>
      <name val="Arial"/>
    </font>
    <font>
      <b/>
      <sz val="12"/>
      <name val="Merriweather"/>
    </font>
    <font>
      <sz val="10"/>
      <name val="Arial"/>
      <scheme val="minor"/>
    </font>
    <font>
      <sz val="12"/>
      <name val="Merriweather"/>
    </font>
    <font>
      <vertAlign val="superscript"/>
      <sz val="12"/>
      <name val="Merriweather"/>
    </font>
  </fonts>
  <fills count="3">
    <fill>
      <patternFill patternType="none"/>
    </fill>
    <fill>
      <patternFill patternType="gray125"/>
    </fill>
    <fill>
      <patternFill patternType="solid">
        <fgColor rgb="FFEAD1DC"/>
        <bgColor rgb="FFEAD1DC"/>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top style="thin">
        <color rgb="FF3D3D3D"/>
      </top>
      <bottom style="thin">
        <color rgb="FF3D3D3D"/>
      </bottom>
      <diagonal/>
    </border>
    <border>
      <left/>
      <right/>
      <top style="thin">
        <color rgb="FF3D3D3D"/>
      </top>
      <bottom style="thin">
        <color rgb="FF3D3D3D"/>
      </bottom>
      <diagonal/>
    </border>
    <border>
      <left/>
      <right style="thin">
        <color rgb="FF3D3D3D"/>
      </right>
      <top style="thin">
        <color rgb="FF3D3D3D"/>
      </top>
      <bottom style="thin">
        <color rgb="FF3D3D3D"/>
      </bottom>
      <diagonal/>
    </border>
  </borders>
  <cellStyleXfs count="1">
    <xf numFmtId="0" fontId="0" fillId="0" borderId="0"/>
  </cellStyleXfs>
  <cellXfs count="21">
    <xf numFmtId="0" fontId="0" fillId="0" borderId="0" xfId="0" applyFont="1" applyAlignment="1"/>
    <xf numFmtId="0" fontId="1" fillId="0" borderId="3" xfId="0" applyFont="1" applyBorder="1"/>
    <xf numFmtId="0" fontId="1" fillId="0" borderId="4" xfId="0" applyFont="1" applyBorder="1"/>
    <xf numFmtId="0" fontId="2" fillId="2" borderId="0" xfId="0" applyFont="1" applyFill="1" applyAlignment="1">
      <alignment horizontal="center" vertical="center" wrapText="1"/>
    </xf>
    <xf numFmtId="0" fontId="3" fillId="0" borderId="0" xfId="0" applyFont="1" applyAlignment="1"/>
    <xf numFmtId="0" fontId="3" fillId="0" borderId="0" xfId="0" applyFont="1" applyAlignment="1"/>
    <xf numFmtId="0" fontId="4" fillId="2" borderId="1"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2" fontId="4" fillId="2" borderId="1" xfId="0" applyNumberFormat="1" applyFont="1" applyFill="1" applyBorder="1" applyAlignment="1">
      <alignment horizontal="center" vertical="center" wrapText="1"/>
    </xf>
    <xf numFmtId="0" fontId="4" fillId="2" borderId="2" xfId="0" applyFont="1" applyFill="1" applyBorder="1" applyAlignment="1">
      <alignment vertical="center" wrapText="1"/>
    </xf>
    <xf numFmtId="0" fontId="4" fillId="2" borderId="1" xfId="0" applyFont="1" applyFill="1" applyBorder="1" applyAlignment="1">
      <alignment vertical="center" wrapText="1"/>
    </xf>
    <xf numFmtId="165" fontId="4" fillId="2" borderId="1"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0" fontId="4" fillId="2" borderId="2" xfId="0" applyFont="1" applyFill="1" applyBorder="1" applyAlignment="1">
      <alignment horizontal="left" vertical="center" wrapText="1"/>
    </xf>
    <xf numFmtId="167" fontId="4" fillId="2" borderId="1" xfId="0" applyNumberFormat="1" applyFont="1" applyFill="1" applyBorder="1" applyAlignment="1">
      <alignment horizontal="center" vertical="center" wrapText="1"/>
    </xf>
    <xf numFmtId="168" fontId="4" fillId="2" borderId="1" xfId="0" applyNumberFormat="1" applyFont="1" applyFill="1" applyBorder="1" applyAlignment="1">
      <alignment horizontal="center" vertical="center" wrapText="1"/>
    </xf>
    <xf numFmtId="169" fontId="4" fillId="2" borderId="1" xfId="0" applyNumberFormat="1" applyFont="1" applyFill="1" applyBorder="1" applyAlignment="1">
      <alignment horizontal="center" vertical="center" wrapText="1"/>
    </xf>
    <xf numFmtId="0" fontId="3" fillId="2" borderId="0" xfId="0" applyFont="1" applyFill="1"/>
    <xf numFmtId="0" fontId="2" fillId="2" borderId="2" xfId="0" applyFont="1" applyFill="1" applyBorder="1" applyAlignment="1">
      <alignment vertical="center" wrapText="1"/>
    </xf>
    <xf numFmtId="2" fontId="2" fillId="2" borderId="1"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J31"/>
  <sheetViews>
    <sheetView tabSelected="1" workbookViewId="0">
      <selection activeCell="H34" sqref="H34"/>
    </sheetView>
  </sheetViews>
  <sheetFormatPr defaultColWidth="12.6328125" defaultRowHeight="15.75" customHeight="1"/>
  <cols>
    <col min="1" max="1" width="4" style="5" customWidth="1"/>
    <col min="2" max="2" width="18.453125" style="5" customWidth="1"/>
    <col min="3" max="3" width="4.08984375" style="5" customWidth="1"/>
    <col min="4" max="5" width="5" style="5" customWidth="1"/>
    <col min="6" max="6" width="6.36328125" style="5" customWidth="1"/>
    <col min="7" max="7" width="10.36328125" style="5" customWidth="1"/>
    <col min="8" max="8" width="5.08984375" style="5" customWidth="1"/>
    <col min="9" max="9" width="8.36328125" style="5" customWidth="1"/>
    <col min="10" max="10" width="9" style="5" customWidth="1"/>
    <col min="11" max="16384" width="12.6328125" style="5"/>
  </cols>
  <sheetData>
    <row r="1" spans="1:10" ht="15.75" customHeight="1">
      <c r="A1" s="3" t="s">
        <v>0</v>
      </c>
      <c r="B1" s="4"/>
      <c r="C1" s="4"/>
      <c r="D1" s="4"/>
      <c r="E1" s="4"/>
      <c r="F1" s="4"/>
      <c r="G1" s="4"/>
      <c r="H1" s="4"/>
      <c r="I1" s="4"/>
      <c r="J1" s="4"/>
    </row>
    <row r="2" spans="1:10" ht="15.75" customHeight="1">
      <c r="A2" s="6" t="s">
        <v>1</v>
      </c>
      <c r="B2" s="6" t="s">
        <v>2</v>
      </c>
      <c r="C2" s="6" t="s">
        <v>3</v>
      </c>
      <c r="D2" s="6" t="s">
        <v>4</v>
      </c>
      <c r="E2" s="6" t="s">
        <v>5</v>
      </c>
      <c r="F2" s="6" t="s">
        <v>6</v>
      </c>
      <c r="G2" s="7" t="s">
        <v>7</v>
      </c>
      <c r="H2" s="6" t="s">
        <v>8</v>
      </c>
      <c r="I2" s="6" t="s">
        <v>9</v>
      </c>
      <c r="J2" s="8" t="s">
        <v>10</v>
      </c>
    </row>
    <row r="3" spans="1:10" ht="15.75" customHeight="1">
      <c r="A3" s="6">
        <v>1</v>
      </c>
      <c r="B3" s="9" t="s">
        <v>11</v>
      </c>
      <c r="C3" s="1"/>
      <c r="D3" s="1"/>
      <c r="E3" s="1"/>
      <c r="F3" s="1"/>
      <c r="G3" s="1"/>
      <c r="H3" s="1"/>
      <c r="I3" s="1"/>
      <c r="J3" s="2"/>
    </row>
    <row r="4" spans="1:10" ht="15.75" customHeight="1">
      <c r="A4" s="6"/>
      <c r="B4" s="10" t="s">
        <v>12</v>
      </c>
      <c r="C4" s="6">
        <v>1</v>
      </c>
      <c r="D4" s="6">
        <v>0.75</v>
      </c>
      <c r="E4" s="6">
        <v>0.75</v>
      </c>
      <c r="F4" s="6">
        <v>0.2</v>
      </c>
      <c r="G4" s="11">
        <f>PRODUCT(C4:F4)</f>
        <v>0.1125</v>
      </c>
      <c r="H4" s="6"/>
      <c r="I4" s="6"/>
      <c r="J4" s="8"/>
    </row>
    <row r="5" spans="1:10" ht="15.75" customHeight="1">
      <c r="A5" s="6"/>
      <c r="B5" s="10" t="s">
        <v>7</v>
      </c>
      <c r="C5" s="6"/>
      <c r="D5" s="6"/>
      <c r="E5" s="6"/>
      <c r="F5" s="6"/>
      <c r="G5" s="12">
        <f>SUM(G4)</f>
        <v>0.1125</v>
      </c>
      <c r="H5" s="6" t="s">
        <v>13</v>
      </c>
      <c r="I5" s="6">
        <v>249.03</v>
      </c>
      <c r="J5" s="8">
        <f>G5*I5</f>
        <v>28.015875000000001</v>
      </c>
    </row>
    <row r="6" spans="1:10" ht="15.75" customHeight="1">
      <c r="A6" s="6">
        <v>2</v>
      </c>
      <c r="B6" s="13" t="s">
        <v>14</v>
      </c>
      <c r="C6" s="1"/>
      <c r="D6" s="1"/>
      <c r="E6" s="1"/>
      <c r="F6" s="1"/>
      <c r="G6" s="1"/>
      <c r="H6" s="1"/>
      <c r="I6" s="1"/>
      <c r="J6" s="2"/>
    </row>
    <row r="7" spans="1:10" ht="15.75" customHeight="1">
      <c r="A7" s="6"/>
      <c r="B7" s="10" t="s">
        <v>12</v>
      </c>
      <c r="C7" s="6">
        <v>1</v>
      </c>
      <c r="D7" s="6">
        <v>0.75</v>
      </c>
      <c r="E7" s="6">
        <v>0.75</v>
      </c>
      <c r="F7" s="6">
        <v>0.1</v>
      </c>
      <c r="G7" s="14">
        <f t="shared" ref="G7:G8" si="0">PRODUCT(C7:F7)</f>
        <v>5.6250000000000001E-2</v>
      </c>
      <c r="H7" s="6"/>
      <c r="I7" s="6"/>
      <c r="J7" s="8"/>
    </row>
    <row r="8" spans="1:10" ht="15.75" customHeight="1">
      <c r="A8" s="6"/>
      <c r="B8" s="10" t="s">
        <v>15</v>
      </c>
      <c r="C8" s="6">
        <v>3.14</v>
      </c>
      <c r="D8" s="6">
        <v>7.0000000000000007E-2</v>
      </c>
      <c r="E8" s="6">
        <v>7.0000000000000007E-2</v>
      </c>
      <c r="F8" s="6">
        <v>0.1</v>
      </c>
      <c r="G8" s="14">
        <f t="shared" si="0"/>
        <v>1.5386000000000004E-3</v>
      </c>
      <c r="H8" s="6"/>
      <c r="I8" s="6"/>
      <c r="J8" s="8"/>
    </row>
    <row r="9" spans="1:10" ht="15.75" customHeight="1">
      <c r="A9" s="6"/>
      <c r="B9" s="10" t="s">
        <v>7</v>
      </c>
      <c r="C9" s="6"/>
      <c r="D9" s="6"/>
      <c r="E9" s="6"/>
      <c r="F9" s="6"/>
      <c r="G9" s="14">
        <f>G7-G8</f>
        <v>5.47114E-2</v>
      </c>
      <c r="H9" s="6" t="s">
        <v>34</v>
      </c>
      <c r="I9" s="6">
        <v>5491.79</v>
      </c>
      <c r="J9" s="8">
        <f>G9*I9</f>
        <v>300.46351940599999</v>
      </c>
    </row>
    <row r="10" spans="1:10" ht="15.75" customHeight="1">
      <c r="A10" s="6">
        <v>3</v>
      </c>
      <c r="B10" s="13" t="s">
        <v>16</v>
      </c>
      <c r="C10" s="1"/>
      <c r="D10" s="1"/>
      <c r="E10" s="1"/>
      <c r="F10" s="1"/>
      <c r="G10" s="1"/>
      <c r="H10" s="1"/>
      <c r="I10" s="1"/>
      <c r="J10" s="2"/>
    </row>
    <row r="11" spans="1:10" ht="15.75" customHeight="1">
      <c r="A11" s="6"/>
      <c r="B11" s="10" t="s">
        <v>17</v>
      </c>
      <c r="C11" s="6">
        <v>4</v>
      </c>
      <c r="D11" s="6">
        <v>0.65</v>
      </c>
      <c r="E11" s="6">
        <v>0.1</v>
      </c>
      <c r="F11" s="6">
        <v>0.6</v>
      </c>
      <c r="G11" s="14">
        <f>PRODUCT(C11:F11)</f>
        <v>0.156</v>
      </c>
      <c r="H11" s="6"/>
      <c r="I11" s="6"/>
      <c r="J11" s="8"/>
    </row>
    <row r="12" spans="1:10" ht="15.75" customHeight="1">
      <c r="A12" s="6"/>
      <c r="B12" s="10" t="s">
        <v>7</v>
      </c>
      <c r="C12" s="6"/>
      <c r="D12" s="6"/>
      <c r="E12" s="6"/>
      <c r="F12" s="6"/>
      <c r="G12" s="15">
        <f>SUM(G11)</f>
        <v>0.156</v>
      </c>
      <c r="H12" s="6" t="s">
        <v>34</v>
      </c>
      <c r="I12" s="6">
        <v>7195.35</v>
      </c>
      <c r="J12" s="8">
        <f>G12*I12</f>
        <v>1122.4746</v>
      </c>
    </row>
    <row r="13" spans="1:10" ht="15.75" customHeight="1">
      <c r="A13" s="6">
        <v>4</v>
      </c>
      <c r="B13" s="13" t="s">
        <v>18</v>
      </c>
      <c r="C13" s="1"/>
      <c r="D13" s="1"/>
      <c r="E13" s="1"/>
      <c r="F13" s="1"/>
      <c r="G13" s="1"/>
      <c r="H13" s="1"/>
      <c r="I13" s="1"/>
      <c r="J13" s="2"/>
    </row>
    <row r="14" spans="1:10" ht="15.75" customHeight="1">
      <c r="A14" s="6"/>
      <c r="B14" s="10" t="s">
        <v>19</v>
      </c>
      <c r="C14" s="6">
        <v>1</v>
      </c>
      <c r="D14" s="6">
        <v>0.8</v>
      </c>
      <c r="E14" s="6">
        <v>0.8</v>
      </c>
      <c r="F14" s="6">
        <v>0.1</v>
      </c>
      <c r="G14" s="14">
        <f>PRODUCT(C14:F14)</f>
        <v>6.4000000000000015E-2</v>
      </c>
      <c r="H14" s="6"/>
      <c r="I14" s="6"/>
      <c r="J14" s="8"/>
    </row>
    <row r="15" spans="1:10" ht="15.75" customHeight="1">
      <c r="A15" s="6"/>
      <c r="B15" s="10" t="s">
        <v>7</v>
      </c>
      <c r="C15" s="6"/>
      <c r="D15" s="6"/>
      <c r="E15" s="6"/>
      <c r="F15" s="6"/>
      <c r="G15" s="15">
        <f>SUM(G14)</f>
        <v>6.4000000000000015E-2</v>
      </c>
      <c r="H15" s="6" t="s">
        <v>34</v>
      </c>
      <c r="I15" s="6">
        <v>6897.84</v>
      </c>
      <c r="J15" s="8">
        <f>G15*I15</f>
        <v>441.46176000000014</v>
      </c>
    </row>
    <row r="16" spans="1:10" ht="15.75" customHeight="1">
      <c r="A16" s="6">
        <v>5</v>
      </c>
      <c r="B16" s="13" t="s">
        <v>20</v>
      </c>
      <c r="C16" s="1"/>
      <c r="D16" s="1"/>
      <c r="E16" s="1"/>
      <c r="F16" s="1"/>
      <c r="G16" s="1"/>
      <c r="H16" s="1"/>
      <c r="I16" s="1"/>
      <c r="J16" s="2"/>
    </row>
    <row r="17" spans="1:10" ht="15.75" customHeight="1">
      <c r="A17" s="6"/>
      <c r="B17" s="10" t="s">
        <v>21</v>
      </c>
      <c r="C17" s="6"/>
      <c r="D17" s="6"/>
      <c r="E17" s="6"/>
      <c r="F17" s="6"/>
      <c r="G17" s="14">
        <f>G15</f>
        <v>6.4000000000000015E-2</v>
      </c>
      <c r="H17" s="6" t="s">
        <v>34</v>
      </c>
      <c r="I17" s="6"/>
      <c r="J17" s="8"/>
    </row>
    <row r="18" spans="1:10" ht="15.75" customHeight="1">
      <c r="A18" s="6"/>
      <c r="B18" s="10" t="s">
        <v>22</v>
      </c>
      <c r="C18" s="6"/>
      <c r="D18" s="6"/>
      <c r="E18" s="6">
        <v>80</v>
      </c>
      <c r="F18" s="16">
        <f>G17</f>
        <v>6.4000000000000015E-2</v>
      </c>
      <c r="G18" s="14">
        <f>PRODUCT(C18:F18)</f>
        <v>5.120000000000001</v>
      </c>
      <c r="H18" s="6" t="s">
        <v>23</v>
      </c>
      <c r="I18" s="6">
        <v>77.22</v>
      </c>
      <c r="J18" s="8">
        <f>G18*I18</f>
        <v>395.36640000000006</v>
      </c>
    </row>
    <row r="19" spans="1:10" ht="15.75" customHeight="1">
      <c r="A19" s="6">
        <v>6</v>
      </c>
      <c r="B19" s="13" t="s">
        <v>24</v>
      </c>
      <c r="C19" s="1"/>
      <c r="D19" s="1"/>
      <c r="E19" s="1"/>
      <c r="F19" s="1"/>
      <c r="G19" s="1"/>
      <c r="H19" s="1"/>
      <c r="I19" s="1"/>
      <c r="J19" s="2"/>
    </row>
    <row r="20" spans="1:10" ht="15.75" customHeight="1">
      <c r="A20" s="6"/>
      <c r="B20" s="10" t="s">
        <v>19</v>
      </c>
      <c r="C20" s="6">
        <v>4</v>
      </c>
      <c r="D20" s="6">
        <f>D14</f>
        <v>0.8</v>
      </c>
      <c r="E20" s="6"/>
      <c r="F20" s="6">
        <f>F14</f>
        <v>0.1</v>
      </c>
      <c r="G20" s="14">
        <f>PRODUCT(C20:F20)</f>
        <v>0.32000000000000006</v>
      </c>
      <c r="H20" s="6" t="s">
        <v>35</v>
      </c>
      <c r="I20" s="6"/>
      <c r="J20" s="8"/>
    </row>
    <row r="21" spans="1:10" ht="15.75" customHeight="1">
      <c r="A21" s="6"/>
      <c r="B21" s="10" t="s">
        <v>7</v>
      </c>
      <c r="C21" s="6"/>
      <c r="D21" s="6"/>
      <c r="E21" s="6"/>
      <c r="F21" s="6"/>
      <c r="G21" s="14">
        <f>SUM(G20)</f>
        <v>0.32000000000000006</v>
      </c>
      <c r="H21" s="6" t="s">
        <v>35</v>
      </c>
      <c r="I21" s="6">
        <v>665.45</v>
      </c>
      <c r="J21" s="8">
        <f>G21*I21</f>
        <v>212.94400000000005</v>
      </c>
    </row>
    <row r="22" spans="1:10" ht="15.75" customHeight="1">
      <c r="A22" s="6">
        <v>7</v>
      </c>
      <c r="B22" s="13" t="s">
        <v>25</v>
      </c>
      <c r="C22" s="1"/>
      <c r="D22" s="1"/>
      <c r="E22" s="1"/>
      <c r="F22" s="1"/>
      <c r="G22" s="1"/>
      <c r="H22" s="1"/>
      <c r="I22" s="1"/>
      <c r="J22" s="2"/>
    </row>
    <row r="23" spans="1:10" ht="15.75" customHeight="1">
      <c r="A23" s="6"/>
      <c r="B23" s="10" t="s">
        <v>26</v>
      </c>
      <c r="C23" s="6">
        <v>4</v>
      </c>
      <c r="D23" s="6">
        <v>0.75</v>
      </c>
      <c r="E23" s="6"/>
      <c r="F23" s="6">
        <v>0.5</v>
      </c>
      <c r="G23" s="14">
        <f t="shared" ref="G23:G24" si="1">PRODUCT(C23:F23)</f>
        <v>1.5</v>
      </c>
      <c r="H23" s="6"/>
      <c r="I23" s="6"/>
      <c r="J23" s="8"/>
    </row>
    <row r="24" spans="1:10" ht="15.5">
      <c r="A24" s="6"/>
      <c r="B24" s="10" t="s">
        <v>27</v>
      </c>
      <c r="C24" s="6">
        <v>4</v>
      </c>
      <c r="D24" s="6">
        <f>D23-2*E11</f>
        <v>0.55000000000000004</v>
      </c>
      <c r="E24" s="6"/>
      <c r="F24" s="6">
        <v>0.6</v>
      </c>
      <c r="G24" s="14">
        <f t="shared" si="1"/>
        <v>1.32</v>
      </c>
      <c r="H24" s="6"/>
      <c r="I24" s="6"/>
      <c r="J24" s="8"/>
    </row>
    <row r="25" spans="1:10" ht="15.5">
      <c r="A25" s="6"/>
      <c r="B25" s="10" t="s">
        <v>28</v>
      </c>
      <c r="C25" s="6">
        <v>4</v>
      </c>
      <c r="D25" s="6">
        <v>0.65</v>
      </c>
      <c r="E25" s="6">
        <f>E11</f>
        <v>0.1</v>
      </c>
      <c r="F25" s="17"/>
      <c r="G25" s="14">
        <f>PRODUCT(C25:E25)</f>
        <v>0.26</v>
      </c>
      <c r="H25" s="6"/>
      <c r="I25" s="6"/>
      <c r="J25" s="8"/>
    </row>
    <row r="26" spans="1:10" ht="31">
      <c r="A26" s="6"/>
      <c r="B26" s="10" t="s">
        <v>29</v>
      </c>
      <c r="C26" s="6">
        <v>2</v>
      </c>
      <c r="D26" s="6">
        <f t="shared" ref="D26:E26" si="2">D14</f>
        <v>0.8</v>
      </c>
      <c r="E26" s="6">
        <f t="shared" si="2"/>
        <v>0.8</v>
      </c>
      <c r="F26" s="6"/>
      <c r="G26" s="14">
        <f t="shared" ref="G26:G27" si="3">PRODUCT(C26:F26)</f>
        <v>1.2800000000000002</v>
      </c>
      <c r="H26" s="6"/>
      <c r="I26" s="6"/>
      <c r="J26" s="8"/>
    </row>
    <row r="27" spans="1:10" ht="15.5">
      <c r="A27" s="6"/>
      <c r="B27" s="10" t="s">
        <v>30</v>
      </c>
      <c r="C27" s="6">
        <v>4</v>
      </c>
      <c r="D27" s="6">
        <f>D26</f>
        <v>0.8</v>
      </c>
      <c r="E27" s="6"/>
      <c r="F27" s="6">
        <f>F14</f>
        <v>0.1</v>
      </c>
      <c r="G27" s="14">
        <f t="shared" si="3"/>
        <v>0.32000000000000006</v>
      </c>
      <c r="H27" s="6"/>
      <c r="I27" s="6"/>
      <c r="J27" s="8"/>
    </row>
    <row r="28" spans="1:10" ht="18.5">
      <c r="A28" s="6"/>
      <c r="B28" s="10" t="s">
        <v>7</v>
      </c>
      <c r="C28" s="6"/>
      <c r="D28" s="6"/>
      <c r="E28" s="6"/>
      <c r="F28" s="6"/>
      <c r="G28" s="14">
        <f>SUM(G23:G27)</f>
        <v>4.6800000000000006</v>
      </c>
      <c r="H28" s="6" t="s">
        <v>35</v>
      </c>
      <c r="I28" s="6">
        <v>255.98</v>
      </c>
      <c r="J28" s="8">
        <f>G28*I28</f>
        <v>1197.9864</v>
      </c>
    </row>
    <row r="29" spans="1:10" ht="15.5">
      <c r="A29" s="6">
        <v>8</v>
      </c>
      <c r="B29" s="9" t="s">
        <v>31</v>
      </c>
      <c r="C29" s="1"/>
      <c r="D29" s="1"/>
      <c r="E29" s="1"/>
      <c r="F29" s="1"/>
      <c r="G29" s="1"/>
      <c r="H29" s="1"/>
      <c r="I29" s="2"/>
      <c r="J29" s="8">
        <v>101.29</v>
      </c>
    </row>
    <row r="30" spans="1:10" ht="15.5">
      <c r="A30" s="6"/>
      <c r="B30" s="18" t="s">
        <v>32</v>
      </c>
      <c r="C30" s="1"/>
      <c r="D30" s="1"/>
      <c r="E30" s="1"/>
      <c r="F30" s="1"/>
      <c r="G30" s="1"/>
      <c r="H30" s="1"/>
      <c r="I30" s="2"/>
      <c r="J30" s="19">
        <f>J5+J9+J12+J15+J18+J21+J28+J29</f>
        <v>3800.0025544059999</v>
      </c>
    </row>
    <row r="31" spans="1:10" ht="15.5">
      <c r="A31" s="6"/>
      <c r="B31" s="20" t="s">
        <v>33</v>
      </c>
      <c r="C31" s="1"/>
      <c r="D31" s="1"/>
      <c r="E31" s="1"/>
      <c r="F31" s="1"/>
      <c r="G31" s="1"/>
      <c r="H31" s="1"/>
      <c r="I31" s="1"/>
      <c r="J31" s="2"/>
    </row>
  </sheetData>
  <mergeCells count="11">
    <mergeCell ref="B22:J22"/>
    <mergeCell ref="B29:I29"/>
    <mergeCell ref="B30:I30"/>
    <mergeCell ref="B31:J31"/>
    <mergeCell ref="A1:J1"/>
    <mergeCell ref="B3:J3"/>
    <mergeCell ref="B6:J6"/>
    <mergeCell ref="B10:J10"/>
    <mergeCell ref="B13:J13"/>
    <mergeCell ref="B16:J16"/>
    <mergeCell ref="B19:J19"/>
  </mergeCells>
  <pageMargins left="0.7" right="0.7" top="0.75" bottom="0.75" header="0" footer="0"/>
  <pageSetup orientation="landscape"/>
  <headerFooter>
    <oddFooter>&amp;RDirector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Well Protection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2025-05-22T09:02:26Z</dcterms:modified>
</cp:coreProperties>
</file>