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 wo Trench" sheetId="1" r:id="rId4"/>
  </sheets>
  <definedNames/>
  <calcPr/>
</workbook>
</file>

<file path=xl/sharedStrings.xml><?xml version="1.0" encoding="utf-8"?>
<sst xmlns="http://schemas.openxmlformats.org/spreadsheetml/2006/main" count="181" uniqueCount="46">
  <si>
    <t>GI Pipe Without Trenching</t>
  </si>
  <si>
    <t>Providing and fixing G.I. pipes complete with G.I fittings: 25 mm dia nominal bore</t>
  </si>
  <si>
    <t>Code</t>
  </si>
  <si>
    <t>Description</t>
  </si>
  <si>
    <t>Unit</t>
  </si>
  <si>
    <t>Quantity</t>
  </si>
  <si>
    <t>Rate</t>
  </si>
  <si>
    <t>Amount</t>
  </si>
  <si>
    <t>Details of cost for 10 metre</t>
  </si>
  <si>
    <t>MATERIAL:</t>
  </si>
  <si>
    <t>G.I. pipes 25 mm dia</t>
  </si>
  <si>
    <t>metre</t>
  </si>
  <si>
    <t>Weight for carriage = pipe weight + 2% for fittings =</t>
  </si>
  <si>
    <t>1.02 x 24.60 = 25.092 kg = 0.025092 tonne</t>
  </si>
  <si>
    <t>Carriage of G.I. pipes below 100 mm dia</t>
  </si>
  <si>
    <t>tonne</t>
  </si>
  <si>
    <t>Sundries-White lead, hemp, oil etc</t>
  </si>
  <si>
    <t>L.S</t>
  </si>
  <si>
    <t>LABOUR:</t>
  </si>
  <si>
    <t>Fitter(grade1)</t>
  </si>
  <si>
    <t>Day</t>
  </si>
  <si>
    <t>Beldar</t>
  </si>
  <si>
    <t>TOTAL  </t>
  </si>
  <si>
    <t>Add Water Charges @ 1%</t>
  </si>
  <si>
    <t>TOTAL</t>
  </si>
  <si>
    <t>Add CPOH @ 15%</t>
  </si>
  <si>
    <t>Cost of 10.0 metre</t>
  </si>
  <si>
    <t>Cost per metre</t>
  </si>
  <si>
    <t>Say</t>
  </si>
  <si>
    <t>Providing and fixing G.I. pipes complete with G.I fittings: 32 mm dia nominal bore</t>
  </si>
  <si>
    <t>G.I. pipes 32 mm dia</t>
  </si>
  <si>
    <t>1.02 x 31.70 = 32.334 kg = 0.032334 tonne</t>
  </si>
  <si>
    <t>Sundries-White lead, hemp, oil etc.</t>
  </si>
  <si>
    <t>Providing and fixing G.I. pipes complete with G.I fittings: 40 mm dia nominal bore</t>
  </si>
  <si>
    <t>G.I. pipes 40 mm dia</t>
  </si>
  <si>
    <t>1.02x36.50 = 37.23 kg = 0.03723tonne</t>
  </si>
  <si>
    <t>Sundries-White lead, hemp, oil etc,</t>
  </si>
  <si>
    <t>Providing and fixing G.I. pipes complete with G.I fittings: 50 mm dia nominal bore</t>
  </si>
  <si>
    <t>G.I pipes 50 mm dia</t>
  </si>
  <si>
    <t>1.02 x 51.70 = 52.73 kg = 0.05273 tonne</t>
  </si>
  <si>
    <t>Providing and fixing G.I. pipes complete with G.I fittings: 65 mm dia nominal bore</t>
  </si>
  <si>
    <t>G.I. pipes 65 mm dia</t>
  </si>
  <si>
    <t>1.02 x 66.30 = 67.626 kg = 0.067626 tonne</t>
  </si>
  <si>
    <t>Providing and fixing G.I. pipes complete with G.I fittings: 80 mm dia nominal bore</t>
  </si>
  <si>
    <t>G.I. pipes 80 mm dia</t>
  </si>
  <si>
    <t>1.02 x 86.40 = 88.128 kg = 0.088128 tonne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</si>
</sst>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sz val="12.0"/>
      <color theme="1"/>
      <name val="Merriweather"/>
    </font>
    <font/>
    <font>
      <sz val="12.0"/>
      <color theme="1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6" fillId="0" fontId="2" numFmtId="0" xfId="0" applyBorder="1" applyFont="1"/>
    <xf borderId="5" fillId="3" fontId="3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shrinkToFit="0" vertical="center" wrapText="0"/>
    </xf>
    <xf borderId="1" fillId="3" fontId="3" numFmtId="0" xfId="0" applyAlignment="1" applyBorder="1" applyFont="1">
      <alignment horizontal="right" shrinkToFit="0" vertical="center" wrapText="1"/>
    </xf>
    <xf borderId="4" fillId="3" fontId="3" numFmtId="164" xfId="0" applyAlignment="1" applyBorder="1" applyFont="1" applyNumberFormat="1">
      <alignment horizontal="center" shrinkToFit="0" vertical="center" wrapText="1"/>
    </xf>
    <xf borderId="4" fillId="3" fontId="3" numFmtId="4" xfId="0" applyAlignment="1" applyBorder="1" applyFont="1" applyNumberFormat="1">
      <alignment horizontal="center" readingOrder="0"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readingOrder="0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shrinkToFit="0" vertical="center" wrapText="0"/>
    </xf>
    <xf borderId="1" fillId="4" fontId="3" numFmtId="0" xfId="0" applyAlignment="1" applyBorder="1" applyFont="1">
      <alignment horizontal="center" shrinkToFit="0" vertical="center" wrapText="1"/>
    </xf>
    <xf borderId="4" fillId="4" fontId="3" numFmtId="164" xfId="0" applyAlignment="1" applyBorder="1" applyFont="1" applyNumberFormat="1">
      <alignment horizontal="center" shrinkToFit="0" vertical="center" wrapText="1"/>
    </xf>
    <xf borderId="1" fillId="4" fontId="3" numFmtId="0" xfId="0" applyAlignment="1" applyBorder="1" applyFont="1">
      <alignment horizontal="right" shrinkToFit="0" vertical="center" wrapText="1"/>
    </xf>
    <xf borderId="4" fillId="4" fontId="3" numFmtId="4" xfId="0" applyAlignment="1" applyBorder="1" applyFont="1" applyNumberForma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2.88"/>
    <col customWidth="1" min="3" max="3" width="8.0"/>
    <col customWidth="1" min="4" max="4" width="9.75"/>
    <col customWidth="1" min="5" max="5" width="8.0"/>
    <col customWidth="1" min="6" max="6" width="12.38"/>
  </cols>
  <sheetData>
    <row r="1">
      <c r="A1" s="1" t="s">
        <v>0</v>
      </c>
      <c r="B1" s="2"/>
      <c r="C1" s="2"/>
      <c r="D1" s="2"/>
      <c r="E1" s="2"/>
      <c r="F1" s="3"/>
    </row>
    <row r="2">
      <c r="A2" s="4">
        <v>0.0</v>
      </c>
      <c r="B2" s="5" t="s">
        <v>1</v>
      </c>
      <c r="C2" s="2"/>
      <c r="D2" s="2"/>
      <c r="E2" s="2"/>
      <c r="F2" s="3"/>
    </row>
    <row r="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</row>
    <row r="4">
      <c r="A4" s="7"/>
      <c r="B4" s="8" t="s">
        <v>8</v>
      </c>
      <c r="C4" s="7"/>
      <c r="D4" s="7"/>
      <c r="E4" s="7"/>
      <c r="F4" s="7"/>
    </row>
    <row r="5">
      <c r="A5" s="9"/>
      <c r="B5" s="8" t="s">
        <v>9</v>
      </c>
      <c r="C5" s="9"/>
      <c r="D5" s="9"/>
      <c r="E5" s="9"/>
      <c r="F5" s="9"/>
    </row>
    <row r="6">
      <c r="A6" s="10">
        <v>1547.0</v>
      </c>
      <c r="B6" s="8" t="s">
        <v>10</v>
      </c>
      <c r="C6" s="7" t="s">
        <v>11</v>
      </c>
      <c r="D6" s="7">
        <v>10.2</v>
      </c>
      <c r="E6" s="10">
        <v>196.0</v>
      </c>
      <c r="F6" s="7">
        <f>D6*E6</f>
        <v>1999.2</v>
      </c>
    </row>
    <row r="7">
      <c r="A7" s="11"/>
      <c r="B7" s="8" t="s">
        <v>12</v>
      </c>
      <c r="C7" s="11"/>
      <c r="D7" s="11"/>
      <c r="E7" s="11"/>
      <c r="F7" s="11"/>
    </row>
    <row r="8">
      <c r="A8" s="9"/>
      <c r="B8" s="8" t="s">
        <v>13</v>
      </c>
      <c r="C8" s="9"/>
      <c r="D8" s="9"/>
      <c r="E8" s="9"/>
      <c r="F8" s="9"/>
    </row>
    <row r="9">
      <c r="A9" s="12">
        <v>2271.0</v>
      </c>
      <c r="B9" s="8" t="s">
        <v>14</v>
      </c>
      <c r="C9" s="12" t="s">
        <v>15</v>
      </c>
      <c r="D9" s="12">
        <v>0.02509</v>
      </c>
      <c r="E9" s="13">
        <v>145.72</v>
      </c>
      <c r="F9" s="12">
        <f t="shared" ref="F9:F10" si="1">D9*E9</f>
        <v>3.6561148</v>
      </c>
    </row>
    <row r="10">
      <c r="A10" s="7">
        <v>9999.0</v>
      </c>
      <c r="B10" s="8" t="s">
        <v>16</v>
      </c>
      <c r="C10" s="7" t="s">
        <v>17</v>
      </c>
      <c r="D10" s="7">
        <v>6.76</v>
      </c>
      <c r="E10" s="10">
        <v>2.12</v>
      </c>
      <c r="F10" s="7">
        <f t="shared" si="1"/>
        <v>14.3312</v>
      </c>
    </row>
    <row r="11">
      <c r="A11" s="9"/>
      <c r="B11" s="8" t="s">
        <v>18</v>
      </c>
      <c r="C11" s="9"/>
      <c r="D11" s="9"/>
      <c r="E11" s="9"/>
      <c r="F11" s="9"/>
    </row>
    <row r="12">
      <c r="A12" s="12">
        <v>116.0</v>
      </c>
      <c r="B12" s="8" t="s">
        <v>19</v>
      </c>
      <c r="C12" s="12" t="s">
        <v>20</v>
      </c>
      <c r="D12" s="12">
        <v>0.12</v>
      </c>
      <c r="E12" s="13">
        <v>784.0</v>
      </c>
      <c r="F12" s="12">
        <f t="shared" ref="F12:F13" si="2">D12*E12</f>
        <v>94.08</v>
      </c>
    </row>
    <row r="13">
      <c r="A13" s="12">
        <v>114.0</v>
      </c>
      <c r="B13" s="8" t="s">
        <v>21</v>
      </c>
      <c r="C13" s="12" t="s">
        <v>20</v>
      </c>
      <c r="D13" s="12">
        <v>0.25</v>
      </c>
      <c r="E13" s="13">
        <v>645.0</v>
      </c>
      <c r="F13" s="12">
        <f t="shared" si="2"/>
        <v>161.25</v>
      </c>
    </row>
    <row r="14">
      <c r="A14" s="14"/>
      <c r="B14" s="15" t="s">
        <v>22</v>
      </c>
      <c r="C14" s="2"/>
      <c r="D14" s="2"/>
      <c r="E14" s="3"/>
      <c r="F14" s="16">
        <f>SUM(F6:F13)</f>
        <v>2272.517315</v>
      </c>
    </row>
    <row r="15">
      <c r="A15" s="11"/>
      <c r="B15" s="15" t="s">
        <v>23</v>
      </c>
      <c r="C15" s="2"/>
      <c r="D15" s="2"/>
      <c r="E15" s="3"/>
      <c r="F15" s="16">
        <f>F14*0.01</f>
        <v>22.72517315</v>
      </c>
    </row>
    <row r="16">
      <c r="A16" s="11"/>
      <c r="B16" s="15" t="s">
        <v>24</v>
      </c>
      <c r="C16" s="2"/>
      <c r="D16" s="2"/>
      <c r="E16" s="3"/>
      <c r="F16" s="16">
        <f>SUM(F14:F15)</f>
        <v>2295.242488</v>
      </c>
    </row>
    <row r="17">
      <c r="A17" s="11"/>
      <c r="B17" s="15" t="s">
        <v>25</v>
      </c>
      <c r="C17" s="2"/>
      <c r="D17" s="2"/>
      <c r="E17" s="3"/>
      <c r="F17" s="16">
        <f>F16*0.15</f>
        <v>344.2863732</v>
      </c>
    </row>
    <row r="18">
      <c r="A18" s="11"/>
      <c r="B18" s="15" t="s">
        <v>24</v>
      </c>
      <c r="C18" s="2"/>
      <c r="D18" s="2"/>
      <c r="E18" s="3"/>
      <c r="F18" s="16">
        <f>SUM(F16:F17)</f>
        <v>2639.528861</v>
      </c>
    </row>
    <row r="19">
      <c r="A19" s="11"/>
      <c r="B19" s="15" t="s">
        <v>26</v>
      </c>
      <c r="C19" s="2"/>
      <c r="D19" s="2"/>
      <c r="E19" s="3"/>
      <c r="F19" s="16">
        <f>F18</f>
        <v>2639.528861</v>
      </c>
    </row>
    <row r="20">
      <c r="A20" s="11"/>
      <c r="B20" s="15" t="s">
        <v>27</v>
      </c>
      <c r="C20" s="2"/>
      <c r="D20" s="2"/>
      <c r="E20" s="3"/>
      <c r="F20" s="16">
        <f>F19/10</f>
        <v>263.9528861</v>
      </c>
    </row>
    <row r="21">
      <c r="A21" s="9"/>
      <c r="B21" s="15" t="s">
        <v>28</v>
      </c>
      <c r="C21" s="2"/>
      <c r="D21" s="2"/>
      <c r="E21" s="3"/>
      <c r="F21" s="17">
        <f>MROUND(F20, 0.05)</f>
        <v>263.95</v>
      </c>
    </row>
    <row r="22">
      <c r="A22" s="18">
        <v>0.0</v>
      </c>
      <c r="B22" s="19" t="s">
        <v>29</v>
      </c>
      <c r="C22" s="2"/>
      <c r="D22" s="2"/>
      <c r="E22" s="2"/>
      <c r="F22" s="3"/>
    </row>
    <row r="23">
      <c r="A23" s="18" t="s">
        <v>2</v>
      </c>
      <c r="B23" s="18" t="s">
        <v>3</v>
      </c>
      <c r="C23" s="18" t="s">
        <v>4</v>
      </c>
      <c r="D23" s="18" t="s">
        <v>5</v>
      </c>
      <c r="E23" s="18" t="s">
        <v>6</v>
      </c>
      <c r="F23" s="18" t="s">
        <v>7</v>
      </c>
    </row>
    <row r="24">
      <c r="A24" s="20"/>
      <c r="B24" s="21" t="s">
        <v>8</v>
      </c>
      <c r="C24" s="20"/>
      <c r="D24" s="20"/>
      <c r="E24" s="20"/>
      <c r="F24" s="20"/>
    </row>
    <row r="25">
      <c r="A25" s="9"/>
      <c r="B25" s="21" t="s">
        <v>9</v>
      </c>
      <c r="C25" s="9"/>
      <c r="D25" s="9"/>
      <c r="E25" s="9"/>
      <c r="F25" s="9"/>
    </row>
    <row r="26">
      <c r="A26" s="20">
        <v>1548.0</v>
      </c>
      <c r="B26" s="21" t="s">
        <v>30</v>
      </c>
      <c r="C26" s="20" t="s">
        <v>11</v>
      </c>
      <c r="D26" s="20">
        <v>10.2</v>
      </c>
      <c r="E26" s="22">
        <v>225.0</v>
      </c>
      <c r="F26" s="20">
        <f>10.2*225</f>
        <v>2295</v>
      </c>
    </row>
    <row r="27">
      <c r="A27" s="11"/>
      <c r="B27" s="21" t="s">
        <v>12</v>
      </c>
      <c r="C27" s="11"/>
      <c r="D27" s="11"/>
      <c r="E27" s="11"/>
      <c r="F27" s="11"/>
    </row>
    <row r="28">
      <c r="A28" s="9"/>
      <c r="B28" s="21" t="s">
        <v>31</v>
      </c>
      <c r="C28" s="9"/>
      <c r="D28" s="9"/>
      <c r="E28" s="9"/>
      <c r="F28" s="9"/>
    </row>
    <row r="29">
      <c r="A29" s="23">
        <v>2271.0</v>
      </c>
      <c r="B29" s="21" t="s">
        <v>14</v>
      </c>
      <c r="C29" s="23" t="s">
        <v>15</v>
      </c>
      <c r="D29" s="23">
        <v>0.03233</v>
      </c>
      <c r="E29" s="24">
        <v>145.72</v>
      </c>
      <c r="F29" s="23">
        <f t="shared" ref="F29:F30" si="3">D29*E29</f>
        <v>4.7111276</v>
      </c>
    </row>
    <row r="30">
      <c r="A30" s="20">
        <v>9999.0</v>
      </c>
      <c r="B30" s="21" t="s">
        <v>32</v>
      </c>
      <c r="C30" s="20" t="s">
        <v>17</v>
      </c>
      <c r="D30" s="20">
        <v>6.76</v>
      </c>
      <c r="E30" s="22">
        <v>2.12</v>
      </c>
      <c r="F30" s="23">
        <f t="shared" si="3"/>
        <v>14.3312</v>
      </c>
    </row>
    <row r="31">
      <c r="A31" s="9"/>
      <c r="B31" s="21" t="s">
        <v>18</v>
      </c>
      <c r="C31" s="9"/>
      <c r="D31" s="9"/>
      <c r="E31" s="9"/>
      <c r="F31" s="23"/>
    </row>
    <row r="32">
      <c r="A32" s="23">
        <v>116.0</v>
      </c>
      <c r="B32" s="21" t="s">
        <v>19</v>
      </c>
      <c r="C32" s="23" t="s">
        <v>20</v>
      </c>
      <c r="D32" s="23">
        <v>0.12</v>
      </c>
      <c r="E32" s="24">
        <v>784.0</v>
      </c>
      <c r="F32" s="23">
        <f t="shared" ref="F32:F33" si="4">D32*E32</f>
        <v>94.08</v>
      </c>
    </row>
    <row r="33">
      <c r="A33" s="23">
        <v>114.0</v>
      </c>
      <c r="B33" s="21" t="s">
        <v>21</v>
      </c>
      <c r="C33" s="23" t="s">
        <v>20</v>
      </c>
      <c r="D33" s="23">
        <v>0.25</v>
      </c>
      <c r="E33" s="24">
        <v>645.0</v>
      </c>
      <c r="F33" s="23">
        <f t="shared" si="4"/>
        <v>161.25</v>
      </c>
    </row>
    <row r="34">
      <c r="A34" s="25"/>
      <c r="B34" s="26" t="s">
        <v>22</v>
      </c>
      <c r="C34" s="2"/>
      <c r="D34" s="2"/>
      <c r="E34" s="3"/>
      <c r="F34" s="27">
        <f>SUM(F26:F33)</f>
        <v>2569.372328</v>
      </c>
    </row>
    <row r="35">
      <c r="A35" s="11"/>
      <c r="B35" s="28" t="s">
        <v>23</v>
      </c>
      <c r="C35" s="2"/>
      <c r="D35" s="2"/>
      <c r="E35" s="3"/>
      <c r="F35" s="27">
        <f>F34*0.01</f>
        <v>25.69372328</v>
      </c>
    </row>
    <row r="36">
      <c r="A36" s="11"/>
      <c r="B36" s="28" t="s">
        <v>24</v>
      </c>
      <c r="C36" s="2"/>
      <c r="D36" s="2"/>
      <c r="E36" s="3"/>
      <c r="F36" s="27">
        <f>SUM(F34:F35)</f>
        <v>2595.066051</v>
      </c>
    </row>
    <row r="37">
      <c r="A37" s="11"/>
      <c r="B37" s="28" t="s">
        <v>25</v>
      </c>
      <c r="C37" s="2"/>
      <c r="D37" s="2"/>
      <c r="E37" s="3"/>
      <c r="F37" s="27">
        <f>F36*0.15</f>
        <v>389.2599076</v>
      </c>
    </row>
    <row r="38">
      <c r="A38" s="11"/>
      <c r="B38" s="28" t="s">
        <v>24</v>
      </c>
      <c r="C38" s="2"/>
      <c r="D38" s="2"/>
      <c r="E38" s="3"/>
      <c r="F38" s="27">
        <f>SUM(F36:F37)</f>
        <v>2984.325959</v>
      </c>
    </row>
    <row r="39">
      <c r="A39" s="11"/>
      <c r="B39" s="28" t="s">
        <v>26</v>
      </c>
      <c r="C39" s="2"/>
      <c r="D39" s="2"/>
      <c r="E39" s="3"/>
      <c r="F39" s="27">
        <f>F38</f>
        <v>2984.325959</v>
      </c>
    </row>
    <row r="40">
      <c r="A40" s="11"/>
      <c r="B40" s="28" t="s">
        <v>27</v>
      </c>
      <c r="C40" s="2"/>
      <c r="D40" s="2"/>
      <c r="E40" s="3"/>
      <c r="F40" s="27">
        <f>F39/10</f>
        <v>298.4325959</v>
      </c>
    </row>
    <row r="41">
      <c r="A41" s="9"/>
      <c r="B41" s="28" t="s">
        <v>28</v>
      </c>
      <c r="C41" s="2"/>
      <c r="D41" s="2"/>
      <c r="E41" s="3"/>
      <c r="F41" s="29">
        <f>MROUND(F40, 0.05)</f>
        <v>298.45</v>
      </c>
    </row>
    <row r="42">
      <c r="A42" s="6">
        <v>0.0</v>
      </c>
      <c r="B42" s="5" t="s">
        <v>33</v>
      </c>
      <c r="C42" s="2"/>
      <c r="D42" s="2"/>
      <c r="E42" s="2"/>
      <c r="F42" s="3"/>
    </row>
    <row r="43">
      <c r="A43" s="6" t="s">
        <v>2</v>
      </c>
      <c r="B43" s="6" t="s">
        <v>3</v>
      </c>
      <c r="C43" s="6" t="s">
        <v>4</v>
      </c>
      <c r="D43" s="6" t="s">
        <v>5</v>
      </c>
      <c r="E43" s="6" t="s">
        <v>6</v>
      </c>
      <c r="F43" s="6" t="s">
        <v>7</v>
      </c>
    </row>
    <row r="44">
      <c r="A44" s="7"/>
      <c r="B44" s="8" t="s">
        <v>8</v>
      </c>
      <c r="C44" s="7"/>
      <c r="D44" s="7"/>
      <c r="E44" s="7"/>
      <c r="F44" s="7"/>
    </row>
    <row r="45">
      <c r="A45" s="9"/>
      <c r="B45" s="8" t="s">
        <v>9</v>
      </c>
      <c r="C45" s="9"/>
      <c r="D45" s="9"/>
      <c r="E45" s="9"/>
      <c r="F45" s="9"/>
    </row>
    <row r="46">
      <c r="A46" s="7">
        <v>1549.0</v>
      </c>
      <c r="B46" s="8" t="s">
        <v>34</v>
      </c>
      <c r="C46" s="7" t="s">
        <v>11</v>
      </c>
      <c r="D46" s="7">
        <v>10.2</v>
      </c>
      <c r="E46" s="10">
        <v>290.0</v>
      </c>
      <c r="F46" s="7">
        <f>D46*E46</f>
        <v>2958</v>
      </c>
    </row>
    <row r="47">
      <c r="A47" s="11"/>
      <c r="B47" s="8" t="s">
        <v>12</v>
      </c>
      <c r="C47" s="11"/>
      <c r="D47" s="11"/>
      <c r="E47" s="11"/>
      <c r="F47" s="11"/>
    </row>
    <row r="48">
      <c r="A48" s="9"/>
      <c r="B48" s="8" t="s">
        <v>35</v>
      </c>
      <c r="C48" s="9"/>
      <c r="D48" s="9"/>
      <c r="E48" s="9"/>
      <c r="F48" s="9"/>
    </row>
    <row r="49">
      <c r="A49" s="12">
        <v>2271.0</v>
      </c>
      <c r="B49" s="8" t="s">
        <v>14</v>
      </c>
      <c r="C49" s="12" t="s">
        <v>15</v>
      </c>
      <c r="D49" s="12">
        <v>0.03723</v>
      </c>
      <c r="E49" s="13">
        <v>145.72</v>
      </c>
      <c r="F49" s="12">
        <f t="shared" ref="F49:F50" si="5">D49*E49</f>
        <v>5.4251556</v>
      </c>
    </row>
    <row r="50">
      <c r="A50" s="7">
        <v>9999.0</v>
      </c>
      <c r="B50" s="8" t="s">
        <v>36</v>
      </c>
      <c r="C50" s="7" t="s">
        <v>17</v>
      </c>
      <c r="D50" s="7">
        <v>9.49</v>
      </c>
      <c r="E50" s="10">
        <v>2.12</v>
      </c>
      <c r="F50" s="12">
        <f t="shared" si="5"/>
        <v>20.1188</v>
      </c>
    </row>
    <row r="51">
      <c r="A51" s="9"/>
      <c r="B51" s="8" t="s">
        <v>18</v>
      </c>
      <c r="C51" s="9"/>
      <c r="D51" s="9"/>
      <c r="E51" s="9"/>
      <c r="F51" s="12"/>
    </row>
    <row r="52">
      <c r="A52" s="12">
        <v>116.0</v>
      </c>
      <c r="B52" s="8" t="s">
        <v>19</v>
      </c>
      <c r="C52" s="12" t="s">
        <v>20</v>
      </c>
      <c r="D52" s="12">
        <v>0.16</v>
      </c>
      <c r="E52" s="13">
        <v>784.0</v>
      </c>
      <c r="F52" s="12">
        <f t="shared" ref="F52:F53" si="6">D52*E52</f>
        <v>125.44</v>
      </c>
    </row>
    <row r="53">
      <c r="A53" s="12">
        <v>114.0</v>
      </c>
      <c r="B53" s="8" t="s">
        <v>21</v>
      </c>
      <c r="C53" s="12" t="s">
        <v>20</v>
      </c>
      <c r="D53" s="12">
        <v>0.33</v>
      </c>
      <c r="E53" s="13">
        <v>645.0</v>
      </c>
      <c r="F53" s="12">
        <f t="shared" si="6"/>
        <v>212.85</v>
      </c>
    </row>
    <row r="54">
      <c r="A54" s="14"/>
      <c r="B54" s="15" t="s">
        <v>22</v>
      </c>
      <c r="C54" s="2"/>
      <c r="D54" s="2"/>
      <c r="E54" s="3"/>
      <c r="F54" s="16">
        <f>SUM(F46:F53)</f>
        <v>3321.833956</v>
      </c>
    </row>
    <row r="55">
      <c r="A55" s="11"/>
      <c r="B55" s="15" t="s">
        <v>23</v>
      </c>
      <c r="C55" s="2"/>
      <c r="D55" s="2"/>
      <c r="E55" s="3"/>
      <c r="F55" s="16">
        <f>F54*0.01</f>
        <v>33.21833956</v>
      </c>
    </row>
    <row r="56">
      <c r="A56" s="11"/>
      <c r="B56" s="15" t="s">
        <v>24</v>
      </c>
      <c r="C56" s="2"/>
      <c r="D56" s="2"/>
      <c r="E56" s="3"/>
      <c r="F56" s="16">
        <f>SUM(F54:F55)</f>
        <v>3355.052295</v>
      </c>
    </row>
    <row r="57">
      <c r="A57" s="11"/>
      <c r="B57" s="15" t="s">
        <v>25</v>
      </c>
      <c r="C57" s="2"/>
      <c r="D57" s="2"/>
      <c r="E57" s="3"/>
      <c r="F57" s="16">
        <f>F56*0.15</f>
        <v>503.2578443</v>
      </c>
    </row>
    <row r="58">
      <c r="A58" s="11"/>
      <c r="B58" s="15" t="s">
        <v>24</v>
      </c>
      <c r="C58" s="2"/>
      <c r="D58" s="2"/>
      <c r="E58" s="3"/>
      <c r="F58" s="16">
        <f>SUM(F56:F57)</f>
        <v>3858.310139</v>
      </c>
    </row>
    <row r="59">
      <c r="A59" s="11"/>
      <c r="B59" s="15" t="s">
        <v>26</v>
      </c>
      <c r="C59" s="2"/>
      <c r="D59" s="2"/>
      <c r="E59" s="3"/>
      <c r="F59" s="16">
        <f>F58</f>
        <v>3858.310139</v>
      </c>
    </row>
    <row r="60">
      <c r="A60" s="11"/>
      <c r="B60" s="15" t="s">
        <v>27</v>
      </c>
      <c r="C60" s="2"/>
      <c r="D60" s="2"/>
      <c r="E60" s="3"/>
      <c r="F60" s="16">
        <f>F59/10</f>
        <v>385.8310139</v>
      </c>
    </row>
    <row r="61">
      <c r="A61" s="9"/>
      <c r="B61" s="15" t="s">
        <v>28</v>
      </c>
      <c r="C61" s="2"/>
      <c r="D61" s="2"/>
      <c r="E61" s="3"/>
      <c r="F61" s="17">
        <f>MROUND(F60, 0.05)</f>
        <v>385.85</v>
      </c>
    </row>
    <row r="62">
      <c r="A62" s="18">
        <v>0.0</v>
      </c>
      <c r="B62" s="19" t="s">
        <v>37</v>
      </c>
      <c r="C62" s="2"/>
      <c r="D62" s="2"/>
      <c r="E62" s="2"/>
      <c r="F62" s="3"/>
    </row>
    <row r="63">
      <c r="A63" s="18" t="s">
        <v>2</v>
      </c>
      <c r="B63" s="18" t="s">
        <v>3</v>
      </c>
      <c r="C63" s="18" t="s">
        <v>4</v>
      </c>
      <c r="D63" s="18" t="s">
        <v>5</v>
      </c>
      <c r="E63" s="18" t="s">
        <v>6</v>
      </c>
      <c r="F63" s="18" t="s">
        <v>7</v>
      </c>
    </row>
    <row r="64">
      <c r="A64" s="20"/>
      <c r="B64" s="21" t="s">
        <v>8</v>
      </c>
      <c r="C64" s="20"/>
      <c r="D64" s="20"/>
      <c r="E64" s="20"/>
      <c r="F64" s="20"/>
    </row>
    <row r="65">
      <c r="A65" s="9"/>
      <c r="B65" s="21" t="s">
        <v>9</v>
      </c>
      <c r="C65" s="9"/>
      <c r="D65" s="9"/>
      <c r="E65" s="9"/>
      <c r="F65" s="9"/>
    </row>
    <row r="66">
      <c r="A66" s="20">
        <v>1550.0</v>
      </c>
      <c r="B66" s="21" t="s">
        <v>38</v>
      </c>
      <c r="C66" s="20" t="s">
        <v>11</v>
      </c>
      <c r="D66" s="20">
        <v>10.2</v>
      </c>
      <c r="E66" s="22">
        <v>360.0</v>
      </c>
      <c r="F66" s="20">
        <f>D66*E66</f>
        <v>3672</v>
      </c>
    </row>
    <row r="67">
      <c r="A67" s="11"/>
      <c r="B67" s="21" t="s">
        <v>12</v>
      </c>
      <c r="C67" s="11"/>
      <c r="D67" s="11"/>
      <c r="E67" s="11"/>
      <c r="F67" s="11"/>
    </row>
    <row r="68">
      <c r="A68" s="9"/>
      <c r="B68" s="21" t="s">
        <v>39</v>
      </c>
      <c r="C68" s="9"/>
      <c r="D68" s="9"/>
      <c r="E68" s="9"/>
      <c r="F68" s="9"/>
    </row>
    <row r="69">
      <c r="A69" s="23">
        <v>2271.0</v>
      </c>
      <c r="B69" s="21" t="s">
        <v>14</v>
      </c>
      <c r="C69" s="23" t="s">
        <v>15</v>
      </c>
      <c r="D69" s="23">
        <v>0.05273</v>
      </c>
      <c r="E69" s="24">
        <v>145.72</v>
      </c>
      <c r="F69" s="23">
        <f t="shared" ref="F69:F70" si="7">D69*E69</f>
        <v>7.6838156</v>
      </c>
    </row>
    <row r="70">
      <c r="A70" s="20">
        <v>9999.0</v>
      </c>
      <c r="B70" s="21" t="s">
        <v>16</v>
      </c>
      <c r="C70" s="20" t="s">
        <v>17</v>
      </c>
      <c r="D70" s="20">
        <v>9.49</v>
      </c>
      <c r="E70" s="22">
        <v>2.12</v>
      </c>
      <c r="F70" s="20">
        <f t="shared" si="7"/>
        <v>20.1188</v>
      </c>
    </row>
    <row r="71">
      <c r="A71" s="9"/>
      <c r="B71" s="21" t="s">
        <v>18</v>
      </c>
      <c r="C71" s="9"/>
      <c r="D71" s="9"/>
      <c r="E71" s="9"/>
      <c r="F71" s="9"/>
    </row>
    <row r="72">
      <c r="A72" s="23">
        <v>116.0</v>
      </c>
      <c r="B72" s="21" t="s">
        <v>19</v>
      </c>
      <c r="C72" s="23" t="s">
        <v>20</v>
      </c>
      <c r="D72" s="23">
        <v>0.16</v>
      </c>
      <c r="E72" s="24">
        <v>784.0</v>
      </c>
      <c r="F72" s="23">
        <f t="shared" ref="F72:F73" si="8">D72*E72</f>
        <v>125.44</v>
      </c>
    </row>
    <row r="73">
      <c r="A73" s="23">
        <v>114.0</v>
      </c>
      <c r="B73" s="21" t="s">
        <v>21</v>
      </c>
      <c r="C73" s="23" t="s">
        <v>20</v>
      </c>
      <c r="D73" s="23">
        <v>0.33</v>
      </c>
      <c r="E73" s="24">
        <v>645.0</v>
      </c>
      <c r="F73" s="23">
        <f t="shared" si="8"/>
        <v>212.85</v>
      </c>
    </row>
    <row r="74">
      <c r="A74" s="25"/>
      <c r="B74" s="26" t="s">
        <v>22</v>
      </c>
      <c r="C74" s="2"/>
      <c r="D74" s="2"/>
      <c r="E74" s="3"/>
      <c r="F74" s="27">
        <f>SUM(F66:F73)</f>
        <v>4038.092616</v>
      </c>
    </row>
    <row r="75">
      <c r="A75" s="11"/>
      <c r="B75" s="28" t="s">
        <v>23</v>
      </c>
      <c r="C75" s="2"/>
      <c r="D75" s="2"/>
      <c r="E75" s="3"/>
      <c r="F75" s="27">
        <f>F74*0.01</f>
        <v>40.38092616</v>
      </c>
    </row>
    <row r="76">
      <c r="A76" s="11"/>
      <c r="B76" s="28" t="s">
        <v>24</v>
      </c>
      <c r="C76" s="2"/>
      <c r="D76" s="2"/>
      <c r="E76" s="3"/>
      <c r="F76" s="27">
        <f>SUM(F74:F75)</f>
        <v>4078.473542</v>
      </c>
    </row>
    <row r="77">
      <c r="A77" s="11"/>
      <c r="B77" s="28" t="s">
        <v>25</v>
      </c>
      <c r="C77" s="2"/>
      <c r="D77" s="2"/>
      <c r="E77" s="3"/>
      <c r="F77" s="27">
        <f>F76*0.15</f>
        <v>611.7710313</v>
      </c>
    </row>
    <row r="78">
      <c r="A78" s="11"/>
      <c r="B78" s="28" t="s">
        <v>24</v>
      </c>
      <c r="C78" s="2"/>
      <c r="D78" s="2"/>
      <c r="E78" s="3"/>
      <c r="F78" s="27">
        <f>SUM(F76:F77)</f>
        <v>4690.244573</v>
      </c>
    </row>
    <row r="79">
      <c r="A79" s="11"/>
      <c r="B79" s="28" t="s">
        <v>26</v>
      </c>
      <c r="C79" s="2"/>
      <c r="D79" s="2"/>
      <c r="E79" s="3"/>
      <c r="F79" s="27">
        <f>F78</f>
        <v>4690.244573</v>
      </c>
    </row>
    <row r="80">
      <c r="A80" s="11"/>
      <c r="B80" s="28" t="s">
        <v>27</v>
      </c>
      <c r="C80" s="2"/>
      <c r="D80" s="2"/>
      <c r="E80" s="3"/>
      <c r="F80" s="27">
        <f>F79/10</f>
        <v>469.0244573</v>
      </c>
    </row>
    <row r="81">
      <c r="A81" s="9"/>
      <c r="B81" s="28" t="s">
        <v>28</v>
      </c>
      <c r="C81" s="2"/>
      <c r="D81" s="2"/>
      <c r="E81" s="3"/>
      <c r="F81" s="29">
        <f>MROUND(F80, 0.05)</f>
        <v>469</v>
      </c>
    </row>
    <row r="82">
      <c r="A82" s="6">
        <v>0.0</v>
      </c>
      <c r="B82" s="5" t="s">
        <v>40</v>
      </c>
      <c r="C82" s="2"/>
      <c r="D82" s="2"/>
      <c r="E82" s="2"/>
      <c r="F82" s="3"/>
    </row>
    <row r="83">
      <c r="A83" s="6" t="s">
        <v>2</v>
      </c>
      <c r="B83" s="6" t="s">
        <v>3</v>
      </c>
      <c r="C83" s="6" t="s">
        <v>4</v>
      </c>
      <c r="D83" s="6" t="s">
        <v>5</v>
      </c>
      <c r="E83" s="6" t="s">
        <v>6</v>
      </c>
      <c r="F83" s="6" t="s">
        <v>7</v>
      </c>
    </row>
    <row r="84">
      <c r="A84" s="7"/>
      <c r="B84" s="8" t="s">
        <v>8</v>
      </c>
      <c r="C84" s="7"/>
      <c r="D84" s="7"/>
      <c r="E84" s="7"/>
      <c r="F84" s="7"/>
    </row>
    <row r="85">
      <c r="A85" s="9"/>
      <c r="B85" s="8" t="s">
        <v>9</v>
      </c>
      <c r="C85" s="9"/>
      <c r="D85" s="9"/>
      <c r="E85" s="9"/>
      <c r="F85" s="9"/>
    </row>
    <row r="86">
      <c r="A86" s="7">
        <v>1551.0</v>
      </c>
      <c r="B86" s="8" t="s">
        <v>41</v>
      </c>
      <c r="C86" s="7" t="s">
        <v>11</v>
      </c>
      <c r="D86" s="7">
        <v>10.2</v>
      </c>
      <c r="E86" s="10">
        <v>415.0</v>
      </c>
      <c r="F86" s="7">
        <f>D86*E86</f>
        <v>4233</v>
      </c>
    </row>
    <row r="87">
      <c r="A87" s="11"/>
      <c r="B87" s="8" t="s">
        <v>12</v>
      </c>
      <c r="C87" s="11"/>
      <c r="D87" s="11"/>
      <c r="E87" s="11"/>
      <c r="F87" s="11"/>
    </row>
    <row r="88">
      <c r="A88" s="9"/>
      <c r="B88" s="8" t="s">
        <v>42</v>
      </c>
      <c r="C88" s="9"/>
      <c r="D88" s="9"/>
      <c r="E88" s="9"/>
      <c r="F88" s="9"/>
    </row>
    <row r="89">
      <c r="A89" s="12">
        <v>2271.0</v>
      </c>
      <c r="B89" s="8" t="s">
        <v>14</v>
      </c>
      <c r="C89" s="12" t="s">
        <v>15</v>
      </c>
      <c r="D89" s="12">
        <v>0.06763</v>
      </c>
      <c r="E89" s="13">
        <v>145.72</v>
      </c>
      <c r="F89" s="12">
        <f t="shared" ref="F89:F90" si="9">D89*E89</f>
        <v>9.8550436</v>
      </c>
    </row>
    <row r="90">
      <c r="A90" s="7">
        <v>9999.0</v>
      </c>
      <c r="B90" s="8" t="s">
        <v>16</v>
      </c>
      <c r="C90" s="7" t="s">
        <v>17</v>
      </c>
      <c r="D90" s="7">
        <v>13.52</v>
      </c>
      <c r="E90" s="10">
        <v>2.12</v>
      </c>
      <c r="F90" s="7">
        <f t="shared" si="9"/>
        <v>28.6624</v>
      </c>
    </row>
    <row r="91">
      <c r="A91" s="9"/>
      <c r="B91" s="8" t="s">
        <v>18</v>
      </c>
      <c r="C91" s="9"/>
      <c r="D91" s="9"/>
      <c r="E91" s="9"/>
      <c r="F91" s="9"/>
    </row>
    <row r="92">
      <c r="A92" s="12">
        <v>116.0</v>
      </c>
      <c r="B92" s="8" t="s">
        <v>19</v>
      </c>
      <c r="C92" s="12" t="s">
        <v>20</v>
      </c>
      <c r="D92" s="12">
        <v>0.25</v>
      </c>
      <c r="E92" s="13">
        <v>784.0</v>
      </c>
      <c r="F92" s="12">
        <f>E92*D92</f>
        <v>196</v>
      </c>
    </row>
    <row r="93">
      <c r="A93" s="12">
        <v>114.0</v>
      </c>
      <c r="B93" s="8" t="s">
        <v>21</v>
      </c>
      <c r="C93" s="12" t="s">
        <v>20</v>
      </c>
      <c r="D93" s="12">
        <v>0.66</v>
      </c>
      <c r="E93" s="13">
        <v>645.0</v>
      </c>
      <c r="F93" s="12">
        <f>D93*E93</f>
        <v>425.7</v>
      </c>
    </row>
    <row r="94">
      <c r="A94" s="14"/>
      <c r="B94" s="30" t="s">
        <v>22</v>
      </c>
      <c r="C94" s="2"/>
      <c r="D94" s="2"/>
      <c r="E94" s="3"/>
      <c r="F94" s="16">
        <f>SUM(F86:F93)</f>
        <v>4893.217444</v>
      </c>
    </row>
    <row r="95">
      <c r="A95" s="11"/>
      <c r="B95" s="15" t="s">
        <v>23</v>
      </c>
      <c r="C95" s="2"/>
      <c r="D95" s="2"/>
      <c r="E95" s="3"/>
      <c r="F95" s="16">
        <f>F94*0.01</f>
        <v>48.93217444</v>
      </c>
    </row>
    <row r="96">
      <c r="A96" s="11"/>
      <c r="B96" s="15" t="s">
        <v>24</v>
      </c>
      <c r="C96" s="2"/>
      <c r="D96" s="2"/>
      <c r="E96" s="3"/>
      <c r="F96" s="16">
        <f>SUM(F94:F95)</f>
        <v>4942.149618</v>
      </c>
    </row>
    <row r="97">
      <c r="A97" s="11"/>
      <c r="B97" s="15" t="s">
        <v>25</v>
      </c>
      <c r="C97" s="2"/>
      <c r="D97" s="2"/>
      <c r="E97" s="3"/>
      <c r="F97" s="16">
        <f>F96*0.15</f>
        <v>741.3224427</v>
      </c>
    </row>
    <row r="98">
      <c r="A98" s="11"/>
      <c r="B98" s="15" t="s">
        <v>24</v>
      </c>
      <c r="C98" s="2"/>
      <c r="D98" s="2"/>
      <c r="E98" s="3"/>
      <c r="F98" s="16">
        <f>SUM(F96:F97)</f>
        <v>5683.472061</v>
      </c>
    </row>
    <row r="99">
      <c r="A99" s="11"/>
      <c r="B99" s="15" t="s">
        <v>26</v>
      </c>
      <c r="C99" s="2"/>
      <c r="D99" s="2"/>
      <c r="E99" s="3"/>
      <c r="F99" s="16">
        <f>F98</f>
        <v>5683.472061</v>
      </c>
    </row>
    <row r="100">
      <c r="A100" s="11"/>
      <c r="B100" s="15" t="s">
        <v>27</v>
      </c>
      <c r="C100" s="2"/>
      <c r="D100" s="2"/>
      <c r="E100" s="3"/>
      <c r="F100" s="16">
        <f>F99/10</f>
        <v>568.3472061</v>
      </c>
    </row>
    <row r="101">
      <c r="A101" s="9"/>
      <c r="B101" s="15" t="s">
        <v>28</v>
      </c>
      <c r="C101" s="2"/>
      <c r="D101" s="2"/>
      <c r="E101" s="3"/>
      <c r="F101" s="17">
        <f>MROUND(F100, 0.05)</f>
        <v>568.35</v>
      </c>
    </row>
    <row r="102">
      <c r="A102" s="18">
        <v>0.0</v>
      </c>
      <c r="B102" s="19" t="s">
        <v>43</v>
      </c>
      <c r="C102" s="2"/>
      <c r="D102" s="2"/>
      <c r="E102" s="2"/>
      <c r="F102" s="3"/>
    </row>
    <row r="103">
      <c r="A103" s="18" t="s">
        <v>2</v>
      </c>
      <c r="B103" s="18" t="s">
        <v>3</v>
      </c>
      <c r="C103" s="18" t="s">
        <v>4</v>
      </c>
      <c r="D103" s="18" t="s">
        <v>5</v>
      </c>
      <c r="E103" s="18" t="s">
        <v>6</v>
      </c>
      <c r="F103" s="18" t="s">
        <v>7</v>
      </c>
    </row>
    <row r="104">
      <c r="A104" s="20"/>
      <c r="B104" s="21" t="s">
        <v>8</v>
      </c>
      <c r="C104" s="20"/>
      <c r="D104" s="20"/>
      <c r="E104" s="20"/>
      <c r="F104" s="20"/>
    </row>
    <row r="105">
      <c r="A105" s="9"/>
      <c r="B105" s="21" t="s">
        <v>9</v>
      </c>
      <c r="C105" s="9"/>
      <c r="D105" s="9"/>
      <c r="E105" s="9"/>
      <c r="F105" s="9"/>
    </row>
    <row r="106">
      <c r="A106" s="20">
        <v>1552.0</v>
      </c>
      <c r="B106" s="21" t="s">
        <v>44</v>
      </c>
      <c r="C106" s="20" t="s">
        <v>11</v>
      </c>
      <c r="D106" s="20">
        <v>10.2</v>
      </c>
      <c r="E106" s="22">
        <v>525.0</v>
      </c>
      <c r="F106" s="20">
        <f>D106*E106</f>
        <v>5355</v>
      </c>
    </row>
    <row r="107">
      <c r="A107" s="11"/>
      <c r="B107" s="21" t="s">
        <v>12</v>
      </c>
      <c r="C107" s="11"/>
      <c r="D107" s="11"/>
      <c r="E107" s="11"/>
      <c r="F107" s="11"/>
    </row>
    <row r="108">
      <c r="A108" s="9"/>
      <c r="B108" s="21" t="s">
        <v>45</v>
      </c>
      <c r="C108" s="9"/>
      <c r="D108" s="9"/>
      <c r="E108" s="9"/>
      <c r="F108" s="9"/>
    </row>
    <row r="109">
      <c r="A109" s="23">
        <v>2271.0</v>
      </c>
      <c r="B109" s="21" t="s">
        <v>14</v>
      </c>
      <c r="C109" s="23" t="s">
        <v>15</v>
      </c>
      <c r="D109" s="23">
        <v>0.08813</v>
      </c>
      <c r="E109" s="24">
        <v>145.72</v>
      </c>
      <c r="F109" s="23">
        <f t="shared" ref="F109:F110" si="10">E109*D109</f>
        <v>12.8423036</v>
      </c>
    </row>
    <row r="110">
      <c r="A110" s="20">
        <v>9999.0</v>
      </c>
      <c r="B110" s="21" t="s">
        <v>16</v>
      </c>
      <c r="C110" s="20" t="s">
        <v>17</v>
      </c>
      <c r="D110" s="20">
        <v>13.52</v>
      </c>
      <c r="E110" s="22">
        <v>2.12</v>
      </c>
      <c r="F110" s="20">
        <f t="shared" si="10"/>
        <v>28.6624</v>
      </c>
    </row>
    <row r="111">
      <c r="A111" s="9"/>
      <c r="B111" s="21" t="s">
        <v>18</v>
      </c>
      <c r="C111" s="9"/>
      <c r="D111" s="9"/>
      <c r="E111" s="9"/>
      <c r="F111" s="9"/>
    </row>
    <row r="112">
      <c r="A112" s="23">
        <v>116.0</v>
      </c>
      <c r="B112" s="21" t="s">
        <v>19</v>
      </c>
      <c r="C112" s="23" t="s">
        <v>20</v>
      </c>
      <c r="D112" s="23">
        <v>0.25</v>
      </c>
      <c r="E112" s="24">
        <v>784.0</v>
      </c>
      <c r="F112" s="23">
        <f t="shared" ref="F112:F113" si="11">E112*D112</f>
        <v>196</v>
      </c>
    </row>
    <row r="113">
      <c r="A113" s="23">
        <v>114.0</v>
      </c>
      <c r="B113" s="21" t="s">
        <v>21</v>
      </c>
      <c r="C113" s="23" t="s">
        <v>20</v>
      </c>
      <c r="D113" s="23">
        <v>0.66</v>
      </c>
      <c r="E113" s="24">
        <v>645.0</v>
      </c>
      <c r="F113" s="23">
        <f t="shared" si="11"/>
        <v>425.7</v>
      </c>
    </row>
    <row r="114">
      <c r="A114" s="25"/>
      <c r="B114" s="26" t="s">
        <v>22</v>
      </c>
      <c r="C114" s="2"/>
      <c r="D114" s="2"/>
      <c r="E114" s="3"/>
      <c r="F114" s="27">
        <f>SUM(F106:F113)</f>
        <v>6018.204704</v>
      </c>
    </row>
    <row r="115">
      <c r="A115" s="11"/>
      <c r="B115" s="28" t="s">
        <v>23</v>
      </c>
      <c r="C115" s="2"/>
      <c r="D115" s="2"/>
      <c r="E115" s="3"/>
      <c r="F115" s="27">
        <f>F114*0.01</f>
        <v>60.18204704</v>
      </c>
    </row>
    <row r="116">
      <c r="A116" s="11"/>
      <c r="B116" s="28" t="s">
        <v>24</v>
      </c>
      <c r="C116" s="2"/>
      <c r="D116" s="2"/>
      <c r="E116" s="3"/>
      <c r="F116" s="27">
        <f>SUM(F114:F115)</f>
        <v>6078.386751</v>
      </c>
    </row>
    <row r="117">
      <c r="A117" s="11"/>
      <c r="B117" s="28" t="s">
        <v>25</v>
      </c>
      <c r="C117" s="2"/>
      <c r="D117" s="2"/>
      <c r="E117" s="3"/>
      <c r="F117" s="27">
        <f>F116*0.15</f>
        <v>911.7580126</v>
      </c>
    </row>
    <row r="118">
      <c r="A118" s="11"/>
      <c r="B118" s="28" t="s">
        <v>24</v>
      </c>
      <c r="C118" s="2"/>
      <c r="D118" s="2"/>
      <c r="E118" s="3"/>
      <c r="F118" s="27">
        <f>SUM(F116:F117)</f>
        <v>6990.144763</v>
      </c>
    </row>
    <row r="119">
      <c r="A119" s="11"/>
      <c r="B119" s="28" t="s">
        <v>26</v>
      </c>
      <c r="C119" s="2"/>
      <c r="D119" s="2"/>
      <c r="E119" s="3"/>
      <c r="F119" s="27">
        <f>F118</f>
        <v>6990.144763</v>
      </c>
    </row>
    <row r="120">
      <c r="A120" s="11"/>
      <c r="B120" s="28" t="s">
        <v>27</v>
      </c>
      <c r="C120" s="2"/>
      <c r="D120" s="2"/>
      <c r="E120" s="3"/>
      <c r="F120" s="27">
        <f>F119/10</f>
        <v>699.0144763</v>
      </c>
    </row>
    <row r="121">
      <c r="A121" s="9"/>
      <c r="B121" s="28" t="s">
        <v>28</v>
      </c>
      <c r="C121" s="2"/>
      <c r="D121" s="2"/>
      <c r="E121" s="3"/>
      <c r="F121" s="29">
        <f>MROUND(F120, 0.05)</f>
        <v>699</v>
      </c>
    </row>
  </sheetData>
  <mergeCells count="149">
    <mergeCell ref="A6:A8"/>
    <mergeCell ref="A10:A11"/>
    <mergeCell ref="A14:A21"/>
    <mergeCell ref="A24:A25"/>
    <mergeCell ref="A26:A28"/>
    <mergeCell ref="A30:A31"/>
    <mergeCell ref="A34:A41"/>
    <mergeCell ref="A44:A45"/>
    <mergeCell ref="A46:A48"/>
    <mergeCell ref="A50:A51"/>
    <mergeCell ref="A54:A61"/>
    <mergeCell ref="A64:A65"/>
    <mergeCell ref="A66:A68"/>
    <mergeCell ref="A70:A71"/>
    <mergeCell ref="A110:A111"/>
    <mergeCell ref="A114:A121"/>
    <mergeCell ref="A74:A81"/>
    <mergeCell ref="A84:A85"/>
    <mergeCell ref="A86:A88"/>
    <mergeCell ref="A90:A91"/>
    <mergeCell ref="A94:A101"/>
    <mergeCell ref="A104:A105"/>
    <mergeCell ref="A106:A108"/>
    <mergeCell ref="C4:C5"/>
    <mergeCell ref="C6:C8"/>
    <mergeCell ref="C10:C11"/>
    <mergeCell ref="C24:C25"/>
    <mergeCell ref="C26:C28"/>
    <mergeCell ref="C30:C31"/>
    <mergeCell ref="C44:C45"/>
    <mergeCell ref="C90:C91"/>
    <mergeCell ref="C104:C105"/>
    <mergeCell ref="C106:C108"/>
    <mergeCell ref="C110:C111"/>
    <mergeCell ref="C46:C48"/>
    <mergeCell ref="C50:C51"/>
    <mergeCell ref="C64:C65"/>
    <mergeCell ref="C66:C68"/>
    <mergeCell ref="C70:C71"/>
    <mergeCell ref="C84:C85"/>
    <mergeCell ref="C86:C88"/>
    <mergeCell ref="A1:F1"/>
    <mergeCell ref="B2:F2"/>
    <mergeCell ref="A4:A5"/>
    <mergeCell ref="D4:D5"/>
    <mergeCell ref="E4:E5"/>
    <mergeCell ref="F4:F5"/>
    <mergeCell ref="F6:F8"/>
    <mergeCell ref="D6:D8"/>
    <mergeCell ref="E6:E8"/>
    <mergeCell ref="D10:D11"/>
    <mergeCell ref="E10:E11"/>
    <mergeCell ref="F10:F11"/>
    <mergeCell ref="B14:E14"/>
    <mergeCell ref="B15:E15"/>
    <mergeCell ref="B16:E16"/>
    <mergeCell ref="B17:E17"/>
    <mergeCell ref="B18:E18"/>
    <mergeCell ref="B19:E19"/>
    <mergeCell ref="B20:E20"/>
    <mergeCell ref="B21:E21"/>
    <mergeCell ref="B22:F22"/>
    <mergeCell ref="D24:D25"/>
    <mergeCell ref="E24:E25"/>
    <mergeCell ref="F24:F25"/>
    <mergeCell ref="D26:D28"/>
    <mergeCell ref="E26:E28"/>
    <mergeCell ref="F26:F28"/>
    <mergeCell ref="D30:D31"/>
    <mergeCell ref="E30:E31"/>
    <mergeCell ref="B34:E34"/>
    <mergeCell ref="B35:E35"/>
    <mergeCell ref="B36:E36"/>
    <mergeCell ref="B37:E37"/>
    <mergeCell ref="B38:E38"/>
    <mergeCell ref="B39:E39"/>
    <mergeCell ref="B40:E40"/>
    <mergeCell ref="B41:E41"/>
    <mergeCell ref="B42:F42"/>
    <mergeCell ref="D44:D45"/>
    <mergeCell ref="E44:E45"/>
    <mergeCell ref="F44:F45"/>
    <mergeCell ref="D46:D48"/>
    <mergeCell ref="E46:E48"/>
    <mergeCell ref="F46:F48"/>
    <mergeCell ref="D50:D51"/>
    <mergeCell ref="E50:E51"/>
    <mergeCell ref="B54:E54"/>
    <mergeCell ref="B55:E55"/>
    <mergeCell ref="B56:E56"/>
    <mergeCell ref="B119:E119"/>
    <mergeCell ref="B120:E120"/>
    <mergeCell ref="B121:E121"/>
    <mergeCell ref="E110:E111"/>
    <mergeCell ref="F110:F111"/>
    <mergeCell ref="B114:E114"/>
    <mergeCell ref="B115:E115"/>
    <mergeCell ref="B116:E116"/>
    <mergeCell ref="B117:E117"/>
    <mergeCell ref="B118:E118"/>
    <mergeCell ref="B57:E57"/>
    <mergeCell ref="B58:E58"/>
    <mergeCell ref="B59:E59"/>
    <mergeCell ref="B60:E60"/>
    <mergeCell ref="B61:E61"/>
    <mergeCell ref="B62:F62"/>
    <mergeCell ref="D64:D65"/>
    <mergeCell ref="E64:E65"/>
    <mergeCell ref="F64:F65"/>
    <mergeCell ref="D66:D68"/>
    <mergeCell ref="E66:E68"/>
    <mergeCell ref="F66:F68"/>
    <mergeCell ref="D70:D71"/>
    <mergeCell ref="F70:F71"/>
    <mergeCell ref="E70:E71"/>
    <mergeCell ref="B74:E74"/>
    <mergeCell ref="B75:E75"/>
    <mergeCell ref="B76:E76"/>
    <mergeCell ref="B77:E77"/>
    <mergeCell ref="B78:E78"/>
    <mergeCell ref="B79:E79"/>
    <mergeCell ref="B80:E80"/>
    <mergeCell ref="B81:E81"/>
    <mergeCell ref="B82:F82"/>
    <mergeCell ref="D84:D85"/>
    <mergeCell ref="E84:E85"/>
    <mergeCell ref="F84:F85"/>
    <mergeCell ref="D86:D88"/>
    <mergeCell ref="E86:E88"/>
    <mergeCell ref="F86:F88"/>
    <mergeCell ref="D90:D91"/>
    <mergeCell ref="E90:E91"/>
    <mergeCell ref="F90:F91"/>
    <mergeCell ref="B94:E94"/>
    <mergeCell ref="B95:E95"/>
    <mergeCell ref="B96:E96"/>
    <mergeCell ref="B97:E97"/>
    <mergeCell ref="B98:E98"/>
    <mergeCell ref="B99:E99"/>
    <mergeCell ref="B100:E100"/>
    <mergeCell ref="B101:E101"/>
    <mergeCell ref="B102:F102"/>
    <mergeCell ref="D104:D105"/>
    <mergeCell ref="E104:E105"/>
    <mergeCell ref="F104:F105"/>
    <mergeCell ref="D106:D108"/>
    <mergeCell ref="E106:E108"/>
    <mergeCell ref="F106:F108"/>
    <mergeCell ref="D110:D111"/>
  </mergeCells>
  <printOptions/>
  <pageMargins bottom="0.75" footer="0.0" header="0.0" left="0.7" right="0.7" top="0.75"/>
  <pageSetup orientation="landscape"/>
  <drawing r:id="rId1"/>
</worksheet>
</file>