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C Fittings" sheetId="1" r:id="rId4"/>
  </sheets>
  <definedNames/>
  <calcPr/>
</workbook>
</file>

<file path=xl/sharedStrings.xml><?xml version="1.0" encoding="utf-8"?>
<sst xmlns="http://schemas.openxmlformats.org/spreadsheetml/2006/main" count="360" uniqueCount="57">
  <si>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</si>
  <si>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</si>
  <si>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</si>
  <si>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</si>
  <si>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</si>
  <si>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</si>
  <si>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</si>
  <si>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</si>
  <si>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</si>
  <si>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r>
      <rPr>
        <rFont val="Merriweather"/>
        <b/>
        <color rgb="FF000000"/>
        <sz val="12.0"/>
      </rPr>
      <t xml:space="preserve">Providing and fixing PVC moulded fittings/ accessories for Rigid PVC pipes, including jointing with PVC solvent cement - </t>
    </r>
    <r>
      <rPr>
        <rFont val="Merriweather"/>
        <b/>
        <color rgb="FF000000"/>
        <sz val="12.0"/>
      </rPr>
      <t>150</t>
    </r>
    <r>
      <rPr>
        <rFont val="Merriweather"/>
        <b/>
        <color rgb="FF000000"/>
        <sz val="12.0"/>
      </rPr>
      <t xml:space="preserve"> mm dia Bend</t>
    </r>
  </si>
  <si>
    <t>Header Unit</t>
  </si>
  <si>
    <t>no</t>
  </si>
  <si>
    <t>Header Quantity</t>
  </si>
  <si>
    <t>Header Details</t>
  </si>
  <si>
    <t>Details of cost for one no.</t>
  </si>
  <si>
    <t>Material</t>
  </si>
  <si>
    <t>M</t>
  </si>
  <si>
    <t>MR89</t>
  </si>
  <si>
    <t>PVC bend 150 mm dia</t>
  </si>
  <si>
    <t>each</t>
  </si>
  <si>
    <t>M1</t>
  </si>
  <si>
    <t>TOTAL (Material)</t>
  </si>
  <si>
    <t>UNIT TOTAL</t>
  </si>
  <si>
    <t>Water Charge@ 1.00 %</t>
  </si>
  <si>
    <t>TOTAL</t>
  </si>
  <si>
    <t>Contractors Profit &amp; Overhead@ 15.00 %</t>
  </si>
  <si>
    <t>Tools &amp; Plants</t>
  </si>
  <si>
    <t>L</t>
  </si>
  <si>
    <t>Sundries
Adhesive, and sundries etc.</t>
  </si>
  <si>
    <t>L.S</t>
  </si>
  <si>
    <t>T1</t>
  </si>
  <si>
    <t>Sundries
Carriage and fixing charges</t>
  </si>
  <si>
    <t>T2</t>
  </si>
  <si>
    <t>TOTAL (Tools &amp; Plants)</t>
  </si>
  <si>
    <r>
      <rPr>
        <rFont val="Merriweather"/>
        <b/>
        <color rgb="FF000000"/>
        <sz val="12.0"/>
      </rPr>
      <t xml:space="preserve">Providing and fixing PVC moulded fittings/accessories for Rigid PVC pipes,including jointing with PVC solvent cement - </t>
    </r>
    <r>
      <rPr>
        <rFont val="Merriweather"/>
        <b/>
        <color rgb="FF000000"/>
        <sz val="12.0"/>
      </rPr>
      <t>90</t>
    </r>
    <r>
      <rPr>
        <rFont val="Merriweather"/>
        <b/>
        <color rgb="FF000000"/>
        <sz val="12.0"/>
      </rPr>
      <t xml:space="preserve"> mm dia Socket/ coupling</t>
    </r>
  </si>
  <si>
    <t>Details of cost for 1.00 no.</t>
  </si>
  <si>
    <t>MR10023</t>
  </si>
  <si>
    <t>PVC Coupling 90mm, 8 kg/cm2</t>
  </si>
  <si>
    <t>Sundries
Adhesive, and sundries etc,</t>
  </si>
  <si>
    <r>
      <rPr>
        <rFont val="Merriweather"/>
        <b/>
        <color rgb="FF000000"/>
        <sz val="12.0"/>
      </rPr>
      <t xml:space="preserve">Providing and fixing PVC moulded fittings/accessories for Rigid PVC pipes,including jointing with PVC solvent cement - </t>
    </r>
    <r>
      <rPr>
        <rFont val="Merriweather"/>
        <b/>
        <color rgb="FF000000"/>
        <sz val="12.0"/>
      </rPr>
      <t>140</t>
    </r>
    <r>
      <rPr>
        <rFont val="Merriweather"/>
        <b/>
        <color rgb="FF000000"/>
        <sz val="12.0"/>
      </rPr>
      <t xml:space="preserve"> mm dia Socket/ coupling</t>
    </r>
  </si>
  <si>
    <t>MR10025</t>
  </si>
  <si>
    <t>PVC Coupling 140mm, 8 kg/cm2</t>
  </si>
  <si>
    <r>
      <rPr>
        <rFont val="Merriweather"/>
        <b/>
        <color rgb="FF000000"/>
        <sz val="12.0"/>
      </rPr>
      <t xml:space="preserve">Providing and fixing PVC moulded fittings/accessories for Rigid PVC pipes,including jointing with PVC solvent cement - </t>
    </r>
    <r>
      <rPr>
        <rFont val="Merriweather"/>
        <b/>
        <color rgb="FF000000"/>
        <sz val="12.0"/>
      </rPr>
      <t>160</t>
    </r>
    <r>
      <rPr>
        <rFont val="Merriweather"/>
        <b/>
        <color rgb="FF000000"/>
        <sz val="12.0"/>
      </rPr>
      <t xml:space="preserve"> mm dia Socket/ coupling</t>
    </r>
  </si>
  <si>
    <t>MR10026</t>
  </si>
  <si>
    <t>PVC Coupling 160mm, 8 kg/cm2</t>
  </si>
  <si>
    <r>
      <rPr>
        <rFont val="Merriweather"/>
        <b/>
        <color rgb="FF000000"/>
        <sz val="12.0"/>
      </rPr>
      <t xml:space="preserve">Providing and fixing PVC moulded fittings/accessories for Rigid PVC pipes,including jointing with PVC solvent cement - </t>
    </r>
    <r>
      <rPr>
        <rFont val="Merriweather"/>
        <b/>
        <color rgb="FF000000"/>
        <sz val="12.0"/>
      </rPr>
      <t>180</t>
    </r>
    <r>
      <rPr>
        <rFont val="Merriweather"/>
        <b/>
        <color rgb="FF000000"/>
        <sz val="12.0"/>
      </rPr>
      <t xml:space="preserve"> mm dia Socket/ coupling</t>
    </r>
  </si>
  <si>
    <t>MR10027</t>
  </si>
  <si>
    <t>PVC Coupling 180mm, 8 kg/cm2</t>
  </si>
  <si>
    <r>
      <rPr>
        <rFont val="Merriweather"/>
        <b/>
        <color rgb="FF000000"/>
        <sz val="12.0"/>
      </rPr>
      <t xml:space="preserve">Providing and fixing PVC moulded fittings/accessories for Rigid PVC pipes,including jointing with PVC solvent cement - </t>
    </r>
    <r>
      <rPr>
        <rFont val="Merriweather"/>
        <b/>
        <color rgb="FF000000"/>
        <sz val="12.0"/>
      </rPr>
      <t>200</t>
    </r>
    <r>
      <rPr>
        <rFont val="Merriweather"/>
        <b/>
        <color rgb="FF000000"/>
        <sz val="12.0"/>
      </rPr>
      <t xml:space="preserve"> mm dia Socket/ coupling</t>
    </r>
  </si>
  <si>
    <t>MR10028</t>
  </si>
  <si>
    <t>PVC Coupling 200mm, 8 kg/cm2</t>
  </si>
  <si>
    <r>
      <rPr>
        <rFont val="Merriweather"/>
        <b/>
        <color rgb="FF000000"/>
        <sz val="12.0"/>
      </rPr>
      <t xml:space="preserve">Providing and fixing PVC moulded fittings/accessories for Rigid PVC pipes,including jointing with PVC solvent cement - </t>
    </r>
    <r>
      <rPr>
        <rFont val="Merriweather"/>
        <b/>
        <color rgb="FF000000"/>
        <sz val="12.0"/>
      </rPr>
      <t>250</t>
    </r>
    <r>
      <rPr>
        <rFont val="Merriweather"/>
        <b/>
        <color rgb="FF000000"/>
        <sz val="12.0"/>
      </rPr>
      <t xml:space="preserve"> mm dia Socket/ coupling</t>
    </r>
  </si>
  <si>
    <t>MR10029</t>
  </si>
  <si>
    <t>PVC Coupling 250mm, 8 kg/cm2</t>
  </si>
  <si>
    <r>
      <rPr>
        <rFont val="Merriweather"/>
        <b/>
        <color rgb="FF000000"/>
        <sz val="12.0"/>
      </rPr>
      <t xml:space="preserve">Providing and fixing PVC moulded fittings/accessories for Rigid PVC pipes,including jointing with PVC solvent cement - </t>
    </r>
    <r>
      <rPr>
        <rFont val="Merriweather"/>
        <b/>
        <color rgb="FF000000"/>
        <sz val="12.0"/>
      </rPr>
      <t>280</t>
    </r>
    <r>
      <rPr>
        <rFont val="Merriweather"/>
        <b/>
        <color rgb="FF000000"/>
        <sz val="12.0"/>
      </rPr>
      <t xml:space="preserve"> mm dia Socket/ coupling</t>
    </r>
  </si>
  <si>
    <t>MR10030</t>
  </si>
  <si>
    <t>PVC Coupling 280mm, 8 kg/cm2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</si>
</sst>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  <scheme val="minor"/>
    </font>
    <font>
      <b/>
      <sz val="12.0"/>
      <color rgb="FFFFFFFF"/>
      <name val="Merriweather"/>
    </font>
    <font/>
    <font>
      <b/>
      <sz val="12.0"/>
      <color rgb="FF000000"/>
      <name val="Merriweather"/>
    </font>
    <font>
      <sz val="12.0"/>
      <color rgb="FF212529"/>
      <name val="Merriweather"/>
    </font>
    <font>
      <sz val="12.0"/>
      <color rgb="FF000000"/>
      <name val="Merriweather"/>
    </font>
    <font>
      <b/>
      <sz val="12.0"/>
      <color rgb="FF212529"/>
      <name val="Merriweather"/>
    </font>
    <font>
      <sz val="12.0"/>
      <color rgb="FFFF0000"/>
      <name val="Merriweather"/>
    </font>
  </fonts>
  <fills count="7">
    <fill>
      <patternFill patternType="none"/>
    </fill>
    <fill>
      <patternFill patternType="lightGray"/>
    </fill>
    <fill>
      <patternFill patternType="solid">
        <fgColor rgb="FF212529"/>
        <bgColor rgb="FF21252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EE2E6"/>
        <bgColor rgb="FFDEE2E6"/>
      </patternFill>
    </fill>
    <fill>
      <patternFill patternType="solid">
        <fgColor rgb="FFEA9999"/>
        <bgColor rgb="FFEA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2" fontId="1" numFmtId="2" xfId="0" applyAlignment="1" applyBorder="1" applyFont="1" applyNumberFormat="1">
      <alignment readingOrder="0" shrinkToFit="0" vertical="center" wrapText="1"/>
    </xf>
    <xf borderId="0" fillId="2" fontId="1" numFmtId="2" xfId="0" applyAlignment="1" applyFont="1" applyNumberFormat="1">
      <alignment readingOrder="0" shrinkToFit="0" vertical="bottom" wrapText="1"/>
    </xf>
    <xf borderId="5" fillId="0" fontId="2" numFmtId="0" xfId="0" applyBorder="1" applyFont="1"/>
    <xf borderId="6" fillId="2" fontId="1" numFmtId="0" xfId="0" applyAlignment="1" applyBorder="1" applyFont="1">
      <alignment readingOrder="0" shrinkToFit="0" vertical="center" wrapText="1"/>
    </xf>
    <xf borderId="6" fillId="2" fontId="1" numFmtId="2" xfId="0" applyAlignment="1" applyBorder="1" applyFont="1" applyNumberFormat="1">
      <alignment readingOrder="0" shrinkToFit="0" vertical="center" wrapText="1"/>
    </xf>
    <xf borderId="2" fillId="3" fontId="3" numFmtId="0" xfId="0" applyAlignment="1" applyBorder="1" applyFill="1" applyFont="1">
      <alignment readingOrder="0" shrinkToFit="0" vertical="center" wrapText="1"/>
    </xf>
    <xf borderId="0" fillId="4" fontId="3" numFmtId="2" xfId="0" applyAlignment="1" applyFill="1" applyFont="1" applyNumberFormat="1">
      <alignment readingOrder="0" shrinkToFit="0" vertical="top" wrapText="1"/>
    </xf>
    <xf borderId="6" fillId="4" fontId="4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right" readingOrder="0" shrinkToFit="0" vertical="center" wrapText="1"/>
    </xf>
    <xf borderId="2" fillId="4" fontId="4" numFmtId="2" xfId="0" applyAlignment="1" applyBorder="1" applyFont="1" applyNumberFormat="1">
      <alignment horizontal="left" shrinkToFit="0" vertical="center" wrapText="1"/>
    </xf>
    <xf borderId="0" fillId="4" fontId="4" numFmtId="2" xfId="0" applyAlignment="1" applyFont="1" applyNumberFormat="1">
      <alignment horizontal="left" shrinkToFit="0" vertical="top" wrapText="1"/>
    </xf>
    <xf borderId="2" fillId="4" fontId="4" numFmtId="0" xfId="0" applyAlignment="1" applyBorder="1" applyFont="1">
      <alignment horizontal="left" readingOrder="0" shrinkToFit="0" vertical="center" wrapText="1"/>
    </xf>
    <xf borderId="0" fillId="4" fontId="4" numFmtId="2" xfId="0" applyAlignment="1" applyFont="1" applyNumberFormat="1">
      <alignment horizontal="left" readingOrder="0" shrinkToFit="0" vertical="top" wrapText="1"/>
    </xf>
    <xf borderId="2" fillId="5" fontId="4" numFmtId="0" xfId="0" applyAlignment="1" applyBorder="1" applyFill="1" applyFont="1">
      <alignment horizontal="left" readingOrder="0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0" fillId="5" fontId="4" numFmtId="2" xfId="0" applyAlignment="1" applyFont="1" applyNumberFormat="1">
      <alignment horizontal="center" readingOrder="0" shrinkToFit="0" vertical="top" wrapText="1"/>
    </xf>
    <xf borderId="1" fillId="4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ont="1">
      <alignment horizontal="left" readingOrder="0" shrinkToFit="0" vertical="center" wrapText="1"/>
    </xf>
    <xf borderId="2" fillId="4" fontId="5" numFmtId="2" xfId="0" applyAlignment="1" applyBorder="1" applyFont="1" applyNumberFormat="1">
      <alignment horizontal="left" shrinkToFit="0" vertical="center" wrapText="1"/>
    </xf>
    <xf borderId="0" fillId="4" fontId="5" numFmtId="2" xfId="0" applyAlignment="1" applyFont="1" applyNumberFormat="1">
      <alignment horizontal="left" shrinkToFit="0" vertical="top" wrapText="1"/>
    </xf>
    <xf borderId="6" fillId="4" fontId="5" numFmtId="0" xfId="0" applyAlignment="1" applyBorder="1" applyFont="1">
      <alignment horizontal="center" readingOrder="0" shrinkToFit="0" vertical="center" wrapText="1"/>
    </xf>
    <xf borderId="6" fillId="4" fontId="5" numFmtId="0" xfId="0" applyAlignment="1" applyBorder="1" applyFont="1">
      <alignment horizontal="right" readingOrder="0" shrinkToFit="0" vertical="center" wrapText="1"/>
    </xf>
    <xf borderId="6" fillId="4" fontId="5" numFmtId="164" xfId="0" applyAlignment="1" applyBorder="1" applyFont="1" applyNumberFormat="1">
      <alignment horizontal="right" readingOrder="0" shrinkToFit="0" vertical="center" wrapText="1"/>
    </xf>
    <xf borderId="0" fillId="4" fontId="5" numFmtId="2" xfId="0" applyAlignment="1" applyFont="1" applyNumberFormat="1">
      <alignment horizontal="center" readingOrder="0" shrinkToFit="0" vertical="top" wrapText="1"/>
    </xf>
    <xf borderId="2" fillId="4" fontId="6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left" readingOrder="0" shrinkToFit="0" vertical="center" wrapText="1"/>
    </xf>
    <xf borderId="6" fillId="4" fontId="4" numFmtId="164" xfId="0" applyAlignment="1" applyBorder="1" applyFont="1" applyNumberFormat="1">
      <alignment horizontal="right" readingOrder="0" shrinkToFit="0" vertical="center" wrapText="1"/>
    </xf>
    <xf borderId="6" fillId="4" fontId="4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6" fillId="4" fontId="6" numFmtId="2" xfId="0" applyAlignment="1" applyBorder="1" applyFont="1" applyNumberFormat="1">
      <alignment horizontal="right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6" fillId="4" fontId="4" numFmtId="164" xfId="0" applyAlignment="1" applyBorder="1" applyFont="1" applyNumberFormat="1">
      <alignment horizontal="center" readingOrder="0" shrinkToFit="0" vertical="center" wrapText="1"/>
    </xf>
    <xf borderId="0" fillId="4" fontId="4" numFmtId="2" xfId="0" applyAlignment="1" applyFont="1" applyNumberFormat="1">
      <alignment horizontal="center" readingOrder="0" shrinkToFit="0" vertical="top" wrapText="1"/>
    </xf>
    <xf borderId="2" fillId="4" fontId="4" numFmtId="164" xfId="0" applyAlignment="1" applyBorder="1" applyFont="1" applyNumberFormat="1">
      <alignment horizontal="left" shrinkToFit="0" vertical="center" wrapText="1"/>
    </xf>
    <xf borderId="6" fillId="4" fontId="4" numFmtId="164" xfId="0" applyAlignment="1" applyBorder="1" applyFont="1" applyNumberFormat="1">
      <alignment horizontal="left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0" fillId="5" fontId="7" numFmtId="2" xfId="0" applyAlignment="1" applyFont="1" applyNumberFormat="1">
      <alignment horizontal="center" readingOrder="0" shrinkToFit="0" vertical="center" wrapText="1"/>
    </xf>
    <xf borderId="2" fillId="6" fontId="3" numFmtId="0" xfId="0" applyAlignment="1" applyBorder="1" applyFill="1" applyFont="1">
      <alignment readingOrder="0" shrinkToFit="0" vertical="center" wrapText="1"/>
    </xf>
    <xf borderId="6" fillId="4" fontId="5" numFmtId="0" xfId="0" applyAlignment="1" applyBorder="1" applyFont="1">
      <alignment horizontal="center" shrinkToFit="0" vertical="center" wrapText="1"/>
    </xf>
    <xf borderId="0" fillId="4" fontId="5" numFmtId="2" xfId="0" applyAlignment="1" applyFont="1" applyNumberFormat="1">
      <alignment horizontal="left" readingOrder="0" shrinkToFit="0" vertical="top" wrapText="1"/>
    </xf>
    <xf borderId="2" fillId="5" fontId="5" numFmtId="0" xfId="0" applyAlignment="1" applyBorder="1" applyFont="1">
      <alignment horizontal="left" readingOrder="0" shrinkToFit="0" vertical="center" wrapText="1"/>
    </xf>
    <xf borderId="6" fillId="5" fontId="5" numFmtId="0" xfId="0" applyAlignment="1" applyBorder="1" applyFont="1">
      <alignment horizontal="center" readingOrder="0" shrinkToFit="0" vertical="center" wrapText="1"/>
    </xf>
    <xf borderId="0" fillId="5" fontId="5" numFmtId="2" xfId="0" applyAlignment="1" applyFont="1" applyNumberFormat="1">
      <alignment horizontal="center" readingOrder="0" shrinkToFit="0" vertical="top" wrapText="1"/>
    </xf>
    <xf borderId="1" fillId="4" fontId="5" numFmtId="0" xfId="0" applyAlignment="1" applyBorder="1" applyFont="1">
      <alignment horizontal="center" shrinkToFit="0" vertical="center" wrapText="1"/>
    </xf>
    <xf borderId="6" fillId="4" fontId="5" numFmtId="2" xfId="0" applyAlignment="1" applyBorder="1" applyFont="1" applyNumberFormat="1">
      <alignment horizontal="right" readingOrder="0" shrinkToFit="0" vertical="center" wrapText="1"/>
    </xf>
    <xf borderId="6" fillId="4" fontId="4" numFmtId="2" xfId="0" applyAlignment="1" applyBorder="1" applyFont="1" applyNumberFormat="1">
      <alignment horizontal="righ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7" max="7" width="6.38"/>
    <col customWidth="1" hidden="1" min="8" max="8" width="9.75"/>
    <col customWidth="1" hidden="1" min="9" max="9" width="11.25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5" t="s">
        <v>3</v>
      </c>
      <c r="G1" s="4"/>
      <c r="H1" s="6"/>
      <c r="I1" s="6"/>
    </row>
    <row r="2">
      <c r="A2" s="7"/>
      <c r="B2" s="7"/>
      <c r="C2" s="8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6"/>
      <c r="I2" s="6"/>
    </row>
    <row r="3">
      <c r="A3" s="10" t="s">
        <v>9</v>
      </c>
      <c r="B3" s="3"/>
      <c r="C3" s="3"/>
      <c r="D3" s="3"/>
      <c r="E3" s="3"/>
      <c r="F3" s="3"/>
      <c r="G3" s="4"/>
      <c r="H3" s="11"/>
      <c r="I3" s="11"/>
    </row>
    <row r="4">
      <c r="A4" s="12"/>
      <c r="B4" s="13" t="s">
        <v>10</v>
      </c>
      <c r="C4" s="13" t="s">
        <v>11</v>
      </c>
      <c r="D4" s="13" t="s">
        <v>12</v>
      </c>
      <c r="E4" s="14">
        <v>1.0</v>
      </c>
      <c r="F4" s="15"/>
      <c r="G4" s="4"/>
      <c r="H4" s="16"/>
      <c r="I4" s="16"/>
    </row>
    <row r="5">
      <c r="A5" s="13" t="s">
        <v>13</v>
      </c>
      <c r="B5" s="17" t="s">
        <v>14</v>
      </c>
      <c r="C5" s="3"/>
      <c r="D5" s="3"/>
      <c r="E5" s="3"/>
      <c r="F5" s="3"/>
      <c r="G5" s="4"/>
      <c r="H5" s="18"/>
      <c r="I5" s="18"/>
    </row>
    <row r="6">
      <c r="A6" s="19" t="s">
        <v>15</v>
      </c>
      <c r="B6" s="3"/>
      <c r="C6" s="3"/>
      <c r="D6" s="3"/>
      <c r="E6" s="3"/>
      <c r="F6" s="4"/>
      <c r="G6" s="20" t="s">
        <v>16</v>
      </c>
      <c r="H6" s="21"/>
      <c r="I6" s="21"/>
    </row>
    <row r="7">
      <c r="A7" s="22"/>
      <c r="B7" s="23" t="s">
        <v>17</v>
      </c>
      <c r="C7" s="24" t="s">
        <v>18</v>
      </c>
      <c r="D7" s="3"/>
      <c r="E7" s="4"/>
      <c r="F7" s="25"/>
      <c r="G7" s="4"/>
      <c r="H7" s="26"/>
      <c r="I7" s="26"/>
    </row>
    <row r="8">
      <c r="A8" s="7"/>
      <c r="B8" s="7"/>
      <c r="C8" s="27" t="s">
        <v>19</v>
      </c>
      <c r="D8" s="28">
        <v>1.0</v>
      </c>
      <c r="E8" s="28">
        <v>550.0</v>
      </c>
      <c r="F8" s="29">
        <f>D8*E8</f>
        <v>550</v>
      </c>
      <c r="G8" s="27" t="s">
        <v>20</v>
      </c>
      <c r="H8" s="30"/>
      <c r="I8" s="30"/>
    </row>
    <row r="9">
      <c r="A9" s="31" t="s">
        <v>21</v>
      </c>
      <c r="B9" s="3"/>
      <c r="C9" s="4"/>
      <c r="D9" s="14">
        <v>1.0</v>
      </c>
      <c r="E9" s="32" t="s">
        <v>11</v>
      </c>
      <c r="F9" s="33">
        <f>F8</f>
        <v>550</v>
      </c>
      <c r="G9" s="34"/>
      <c r="H9" s="16"/>
      <c r="I9" s="16"/>
    </row>
    <row r="10">
      <c r="A10" s="31" t="s">
        <v>22</v>
      </c>
      <c r="B10" s="3"/>
      <c r="C10" s="4"/>
      <c r="D10" s="14">
        <v>1.0</v>
      </c>
      <c r="E10" s="32" t="s">
        <v>11</v>
      </c>
      <c r="F10" s="33">
        <f>F9/D9</f>
        <v>550</v>
      </c>
      <c r="G10" s="34"/>
      <c r="H10" s="16"/>
      <c r="I10" s="16"/>
    </row>
    <row r="11">
      <c r="A11" s="35" t="s">
        <v>23</v>
      </c>
      <c r="B11" s="3"/>
      <c r="C11" s="3"/>
      <c r="D11" s="4"/>
      <c r="E11" s="14"/>
      <c r="F11" s="33">
        <f>F10*1%</f>
        <v>5.5</v>
      </c>
      <c r="G11" s="34"/>
      <c r="H11" s="16"/>
      <c r="I11" s="16"/>
    </row>
    <row r="12">
      <c r="A12" s="35" t="s">
        <v>24</v>
      </c>
      <c r="B12" s="3"/>
      <c r="C12" s="3"/>
      <c r="D12" s="4"/>
      <c r="E12" s="34"/>
      <c r="F12" s="33">
        <f>F10+F11</f>
        <v>555.5</v>
      </c>
      <c r="G12" s="34"/>
      <c r="H12" s="16"/>
      <c r="I12" s="16"/>
    </row>
    <row r="13">
      <c r="A13" s="35" t="s">
        <v>25</v>
      </c>
      <c r="B13" s="3"/>
      <c r="C13" s="3"/>
      <c r="D13" s="4"/>
      <c r="E13" s="14"/>
      <c r="F13" s="33">
        <f>F12*15%</f>
        <v>83.325</v>
      </c>
      <c r="G13" s="34"/>
      <c r="H13" s="16"/>
      <c r="I13" s="16"/>
    </row>
    <row r="14">
      <c r="A14" s="35" t="s">
        <v>24</v>
      </c>
      <c r="B14" s="3"/>
      <c r="C14" s="3"/>
      <c r="D14" s="4"/>
      <c r="E14" s="34"/>
      <c r="F14" s="36">
        <f>round(F12+F13,2)</f>
        <v>638.83</v>
      </c>
      <c r="G14" s="34"/>
      <c r="H14" s="16"/>
      <c r="I14" s="16"/>
    </row>
    <row r="15">
      <c r="A15" s="19" t="s">
        <v>26</v>
      </c>
      <c r="B15" s="3"/>
      <c r="C15" s="3"/>
      <c r="D15" s="3"/>
      <c r="E15" s="3"/>
      <c r="F15" s="4"/>
      <c r="G15" s="20" t="s">
        <v>27</v>
      </c>
      <c r="H15" s="21"/>
      <c r="I15" s="21"/>
    </row>
    <row r="16">
      <c r="A16" s="37">
        <v>9999.0</v>
      </c>
      <c r="B16" s="22"/>
      <c r="C16" s="17" t="s">
        <v>28</v>
      </c>
      <c r="D16" s="3"/>
      <c r="E16" s="4"/>
      <c r="F16" s="15"/>
      <c r="G16" s="4"/>
      <c r="H16" s="16"/>
      <c r="I16" s="16"/>
    </row>
    <row r="17">
      <c r="A17" s="7"/>
      <c r="B17" s="7"/>
      <c r="C17" s="13" t="s">
        <v>29</v>
      </c>
      <c r="D17" s="14">
        <v>2.73</v>
      </c>
      <c r="E17" s="14">
        <v>2.12</v>
      </c>
      <c r="F17" s="33">
        <f>D17*E17</f>
        <v>5.7876</v>
      </c>
      <c r="G17" s="38" t="s">
        <v>30</v>
      </c>
      <c r="H17" s="39"/>
      <c r="I17" s="39"/>
    </row>
    <row r="18">
      <c r="A18" s="37">
        <v>9999.0</v>
      </c>
      <c r="B18" s="22"/>
      <c r="C18" s="17" t="s">
        <v>31</v>
      </c>
      <c r="D18" s="3"/>
      <c r="E18" s="4"/>
      <c r="F18" s="40"/>
      <c r="G18" s="4"/>
      <c r="H18" s="16"/>
      <c r="I18" s="16"/>
    </row>
    <row r="19">
      <c r="A19" s="7"/>
      <c r="B19" s="7"/>
      <c r="C19" s="13" t="s">
        <v>29</v>
      </c>
      <c r="D19" s="14">
        <v>9.36</v>
      </c>
      <c r="E19" s="14">
        <v>2.12</v>
      </c>
      <c r="F19" s="33">
        <f>D19*E19</f>
        <v>19.8432</v>
      </c>
      <c r="G19" s="38" t="s">
        <v>32</v>
      </c>
      <c r="H19" s="39"/>
      <c r="I19" s="39"/>
    </row>
    <row r="20">
      <c r="A20" s="31" t="s">
        <v>33</v>
      </c>
      <c r="B20" s="3"/>
      <c r="C20" s="4"/>
      <c r="D20" s="14">
        <v>1.0</v>
      </c>
      <c r="E20" s="32" t="s">
        <v>11</v>
      </c>
      <c r="F20" s="33">
        <f>F17+F19</f>
        <v>25.6308</v>
      </c>
      <c r="G20" s="41"/>
      <c r="H20" s="16"/>
      <c r="I20" s="16"/>
    </row>
    <row r="21">
      <c r="A21" s="31" t="s">
        <v>22</v>
      </c>
      <c r="B21" s="3"/>
      <c r="C21" s="4"/>
      <c r="D21" s="14">
        <v>1.0</v>
      </c>
      <c r="E21" s="32" t="s">
        <v>11</v>
      </c>
      <c r="F21" s="33">
        <f>F20/D20</f>
        <v>25.6308</v>
      </c>
      <c r="G21" s="41"/>
      <c r="H21" s="16"/>
      <c r="I21" s="16"/>
    </row>
    <row r="22">
      <c r="A22" s="35" t="s">
        <v>23</v>
      </c>
      <c r="B22" s="3"/>
      <c r="C22" s="3"/>
      <c r="D22" s="4"/>
      <c r="E22" s="14"/>
      <c r="F22" s="33">
        <f>F21*1%</f>
        <v>0.256308</v>
      </c>
      <c r="G22" s="41"/>
      <c r="H22" s="16"/>
      <c r="I22" s="16"/>
    </row>
    <row r="23">
      <c r="A23" s="35" t="s">
        <v>24</v>
      </c>
      <c r="B23" s="3"/>
      <c r="C23" s="3"/>
      <c r="D23" s="4"/>
      <c r="E23" s="34"/>
      <c r="F23" s="33">
        <f>F21+F22</f>
        <v>25.887108</v>
      </c>
      <c r="G23" s="41"/>
      <c r="H23" s="16"/>
      <c r="I23" s="16"/>
    </row>
    <row r="24">
      <c r="A24" s="35" t="s">
        <v>25</v>
      </c>
      <c r="B24" s="3"/>
      <c r="C24" s="3"/>
      <c r="D24" s="4"/>
      <c r="E24" s="14"/>
      <c r="F24" s="33">
        <f>F23*15%</f>
        <v>3.8830662</v>
      </c>
      <c r="G24" s="41"/>
      <c r="H24" s="16"/>
      <c r="I24" s="16"/>
    </row>
    <row r="25">
      <c r="A25" s="35" t="s">
        <v>24</v>
      </c>
      <c r="B25" s="3"/>
      <c r="C25" s="3"/>
      <c r="D25" s="4"/>
      <c r="E25" s="34"/>
      <c r="F25" s="36">
        <f>round(F23+F24,2)</f>
        <v>29.77</v>
      </c>
      <c r="G25" s="34"/>
      <c r="H25" s="16"/>
      <c r="I25" s="16"/>
    </row>
    <row r="26">
      <c r="A26" s="42" t="str">
        <f>CONCATENATE("Say ₹ ",F14," + ",F25," x Cost Index")</f>
        <v>Say ₹ 638.83 + 29.77 x Cost Index</v>
      </c>
      <c r="B26" s="3"/>
      <c r="C26" s="3"/>
      <c r="D26" s="3"/>
      <c r="E26" s="3"/>
      <c r="F26" s="3"/>
      <c r="G26" s="4"/>
      <c r="H26" s="43">
        <f>((F8*1.01*1.15))</f>
        <v>638.825</v>
      </c>
      <c r="I26" s="43">
        <f>((SUM(F17,F19)*1.01*1.15))</f>
        <v>29.7701742</v>
      </c>
    </row>
    <row r="27">
      <c r="A27" s="1" t="s">
        <v>0</v>
      </c>
      <c r="B27" s="1" t="s">
        <v>1</v>
      </c>
      <c r="C27" s="2" t="s">
        <v>2</v>
      </c>
      <c r="D27" s="3"/>
      <c r="E27" s="4"/>
      <c r="F27" s="5" t="s">
        <v>3</v>
      </c>
      <c r="G27" s="4"/>
      <c r="H27" s="6"/>
      <c r="I27" s="6"/>
    </row>
    <row r="28">
      <c r="A28" s="7"/>
      <c r="B28" s="7"/>
      <c r="C28" s="8" t="s">
        <v>4</v>
      </c>
      <c r="D28" s="8" t="s">
        <v>5</v>
      </c>
      <c r="E28" s="8" t="s">
        <v>6</v>
      </c>
      <c r="F28" s="9" t="s">
        <v>7</v>
      </c>
      <c r="G28" s="8" t="s">
        <v>8</v>
      </c>
      <c r="H28" s="6"/>
      <c r="I28" s="6"/>
    </row>
    <row r="29">
      <c r="A29" s="44" t="s">
        <v>34</v>
      </c>
      <c r="B29" s="3"/>
      <c r="C29" s="3"/>
      <c r="D29" s="3"/>
      <c r="E29" s="3"/>
      <c r="F29" s="3"/>
      <c r="G29" s="4"/>
      <c r="H29" s="11"/>
      <c r="I29" s="11"/>
    </row>
    <row r="30">
      <c r="A30" s="45"/>
      <c r="B30" s="27" t="s">
        <v>10</v>
      </c>
      <c r="C30" s="27" t="s">
        <v>11</v>
      </c>
      <c r="D30" s="27" t="s">
        <v>12</v>
      </c>
      <c r="E30" s="28">
        <v>1.0</v>
      </c>
      <c r="F30" s="25"/>
      <c r="G30" s="4"/>
      <c r="H30" s="26"/>
      <c r="I30" s="26"/>
    </row>
    <row r="31">
      <c r="A31" s="27" t="s">
        <v>13</v>
      </c>
      <c r="B31" s="24" t="s">
        <v>35</v>
      </c>
      <c r="C31" s="3"/>
      <c r="D31" s="3"/>
      <c r="E31" s="3"/>
      <c r="F31" s="3"/>
      <c r="G31" s="4"/>
      <c r="H31" s="46"/>
      <c r="I31" s="46"/>
    </row>
    <row r="32">
      <c r="A32" s="47" t="s">
        <v>15</v>
      </c>
      <c r="B32" s="3"/>
      <c r="C32" s="3"/>
      <c r="D32" s="3"/>
      <c r="E32" s="3"/>
      <c r="F32" s="4"/>
      <c r="G32" s="48" t="s">
        <v>16</v>
      </c>
      <c r="H32" s="49"/>
      <c r="I32" s="49"/>
    </row>
    <row r="33">
      <c r="A33" s="50"/>
      <c r="B33" s="23" t="s">
        <v>36</v>
      </c>
      <c r="C33" s="24" t="s">
        <v>37</v>
      </c>
      <c r="D33" s="3"/>
      <c r="E33" s="4"/>
      <c r="F33" s="25"/>
      <c r="G33" s="4"/>
      <c r="H33" s="26"/>
      <c r="I33" s="26"/>
    </row>
    <row r="34">
      <c r="A34" s="7"/>
      <c r="B34" s="7"/>
      <c r="C34" s="27" t="s">
        <v>19</v>
      </c>
      <c r="D34" s="28">
        <v>1.0</v>
      </c>
      <c r="E34" s="28">
        <v>52.0</v>
      </c>
      <c r="F34" s="51">
        <f>D34*E34</f>
        <v>52</v>
      </c>
      <c r="G34" s="27" t="s">
        <v>20</v>
      </c>
      <c r="H34" s="30"/>
      <c r="I34" s="30"/>
    </row>
    <row r="35">
      <c r="A35" s="31" t="s">
        <v>21</v>
      </c>
      <c r="B35" s="3"/>
      <c r="C35" s="4"/>
      <c r="D35" s="14">
        <v>1.0</v>
      </c>
      <c r="E35" s="32" t="s">
        <v>11</v>
      </c>
      <c r="F35" s="33">
        <f>F34</f>
        <v>52</v>
      </c>
      <c r="G35" s="34"/>
      <c r="H35" s="16"/>
      <c r="I35" s="16"/>
    </row>
    <row r="36">
      <c r="A36" s="31" t="s">
        <v>22</v>
      </c>
      <c r="B36" s="3"/>
      <c r="C36" s="4"/>
      <c r="D36" s="14">
        <v>1.0</v>
      </c>
      <c r="E36" s="32" t="s">
        <v>11</v>
      </c>
      <c r="F36" s="33">
        <f>F35/D35</f>
        <v>52</v>
      </c>
      <c r="G36" s="34"/>
      <c r="H36" s="16"/>
      <c r="I36" s="16"/>
    </row>
    <row r="37">
      <c r="A37" s="35" t="s">
        <v>23</v>
      </c>
      <c r="B37" s="3"/>
      <c r="C37" s="3"/>
      <c r="D37" s="4"/>
      <c r="E37" s="14"/>
      <c r="F37" s="33">
        <f>F36*1%</f>
        <v>0.52</v>
      </c>
      <c r="G37" s="34"/>
      <c r="H37" s="16"/>
      <c r="I37" s="16"/>
    </row>
    <row r="38">
      <c r="A38" s="35" t="s">
        <v>24</v>
      </c>
      <c r="B38" s="3"/>
      <c r="C38" s="3"/>
      <c r="D38" s="4"/>
      <c r="E38" s="34"/>
      <c r="F38" s="33">
        <f>F36+F37</f>
        <v>52.52</v>
      </c>
      <c r="G38" s="34"/>
      <c r="H38" s="16"/>
      <c r="I38" s="16"/>
    </row>
    <row r="39">
      <c r="A39" s="35" t="s">
        <v>25</v>
      </c>
      <c r="B39" s="3"/>
      <c r="C39" s="3"/>
      <c r="D39" s="4"/>
      <c r="E39" s="14"/>
      <c r="F39" s="33">
        <f>F38*15%</f>
        <v>7.878</v>
      </c>
      <c r="G39" s="34"/>
      <c r="H39" s="16"/>
      <c r="I39" s="16"/>
    </row>
    <row r="40">
      <c r="A40" s="35" t="s">
        <v>24</v>
      </c>
      <c r="B40" s="3"/>
      <c r="C40" s="3"/>
      <c r="D40" s="4"/>
      <c r="E40" s="34"/>
      <c r="F40" s="36">
        <f>round(F38+F39,2)</f>
        <v>60.4</v>
      </c>
      <c r="G40" s="34"/>
      <c r="H40" s="16"/>
      <c r="I40" s="16"/>
    </row>
    <row r="41">
      <c r="A41" s="19" t="s">
        <v>26</v>
      </c>
      <c r="B41" s="3"/>
      <c r="C41" s="3"/>
      <c r="D41" s="3"/>
      <c r="E41" s="3"/>
      <c r="F41" s="4"/>
      <c r="G41" s="20" t="s">
        <v>27</v>
      </c>
      <c r="H41" s="21"/>
      <c r="I41" s="21"/>
    </row>
    <row r="42">
      <c r="A42" s="37">
        <v>9999.0</v>
      </c>
      <c r="B42" s="22"/>
      <c r="C42" s="17" t="s">
        <v>38</v>
      </c>
      <c r="D42" s="3"/>
      <c r="E42" s="4"/>
      <c r="F42" s="15"/>
      <c r="G42" s="4"/>
      <c r="H42" s="16"/>
      <c r="I42" s="16"/>
    </row>
    <row r="43">
      <c r="A43" s="7"/>
      <c r="B43" s="7"/>
      <c r="C43" s="13" t="s">
        <v>29</v>
      </c>
      <c r="D43" s="14">
        <v>2.73</v>
      </c>
      <c r="E43" s="14">
        <v>2.12</v>
      </c>
      <c r="F43" s="52">
        <f>D43*E43</f>
        <v>5.7876</v>
      </c>
      <c r="G43" s="13" t="s">
        <v>30</v>
      </c>
      <c r="H43" s="39"/>
      <c r="I43" s="39"/>
    </row>
    <row r="44">
      <c r="A44" s="37">
        <v>9999.0</v>
      </c>
      <c r="B44" s="22"/>
      <c r="C44" s="17" t="s">
        <v>31</v>
      </c>
      <c r="D44" s="3"/>
      <c r="E44" s="4"/>
      <c r="F44" s="15"/>
      <c r="G44" s="4"/>
      <c r="H44" s="16"/>
      <c r="I44" s="16"/>
    </row>
    <row r="45">
      <c r="A45" s="7"/>
      <c r="B45" s="7"/>
      <c r="C45" s="13" t="s">
        <v>29</v>
      </c>
      <c r="D45" s="14">
        <v>10.79</v>
      </c>
      <c r="E45" s="14">
        <v>2.12</v>
      </c>
      <c r="F45" s="52">
        <f>D45*E45</f>
        <v>22.8748</v>
      </c>
      <c r="G45" s="13" t="s">
        <v>32</v>
      </c>
      <c r="H45" s="39"/>
      <c r="I45" s="39"/>
    </row>
    <row r="46">
      <c r="A46" s="31" t="s">
        <v>33</v>
      </c>
      <c r="B46" s="3"/>
      <c r="C46" s="4"/>
      <c r="D46" s="14">
        <v>1.0</v>
      </c>
      <c r="E46" s="32" t="s">
        <v>11</v>
      </c>
      <c r="F46" s="33">
        <f>F43+F45</f>
        <v>28.6624</v>
      </c>
      <c r="G46" s="41"/>
      <c r="H46" s="16"/>
      <c r="I46" s="16"/>
    </row>
    <row r="47">
      <c r="A47" s="31" t="s">
        <v>22</v>
      </c>
      <c r="B47" s="3"/>
      <c r="C47" s="4"/>
      <c r="D47" s="14">
        <v>1.0</v>
      </c>
      <c r="E47" s="32" t="s">
        <v>11</v>
      </c>
      <c r="F47" s="33">
        <f>F46/D46</f>
        <v>28.6624</v>
      </c>
      <c r="G47" s="41"/>
      <c r="H47" s="16"/>
      <c r="I47" s="16"/>
    </row>
    <row r="48">
      <c r="A48" s="35" t="s">
        <v>23</v>
      </c>
      <c r="B48" s="3"/>
      <c r="C48" s="3"/>
      <c r="D48" s="4"/>
      <c r="E48" s="14"/>
      <c r="F48" s="33">
        <f>F47*1%</f>
        <v>0.286624</v>
      </c>
      <c r="G48" s="41"/>
      <c r="H48" s="16"/>
      <c r="I48" s="16"/>
    </row>
    <row r="49">
      <c r="A49" s="35" t="s">
        <v>24</v>
      </c>
      <c r="B49" s="3"/>
      <c r="C49" s="3"/>
      <c r="D49" s="4"/>
      <c r="E49" s="34"/>
      <c r="F49" s="33">
        <f>F47+F48</f>
        <v>28.949024</v>
      </c>
      <c r="G49" s="41"/>
      <c r="H49" s="16"/>
      <c r="I49" s="16"/>
    </row>
    <row r="50">
      <c r="A50" s="35" t="s">
        <v>25</v>
      </c>
      <c r="B50" s="3"/>
      <c r="C50" s="3"/>
      <c r="D50" s="4"/>
      <c r="E50" s="14"/>
      <c r="F50" s="33">
        <f>F49*15%</f>
        <v>4.3423536</v>
      </c>
      <c r="G50" s="41"/>
      <c r="H50" s="16"/>
      <c r="I50" s="16"/>
    </row>
    <row r="51">
      <c r="A51" s="35" t="s">
        <v>24</v>
      </c>
      <c r="B51" s="3"/>
      <c r="C51" s="3"/>
      <c r="D51" s="4"/>
      <c r="E51" s="34"/>
      <c r="F51" s="36">
        <f>round(F49+F50,2)</f>
        <v>33.29</v>
      </c>
      <c r="G51" s="34"/>
      <c r="H51" s="16"/>
      <c r="I51" s="16"/>
    </row>
    <row r="52">
      <c r="A52" s="42" t="str">
        <f>CONCATENATE("Say ₹ ",F40," + ",F51," x Cost Index")</f>
        <v>Say ₹ 60.4 + 33.29 x Cost Index</v>
      </c>
      <c r="B52" s="3"/>
      <c r="C52" s="3"/>
      <c r="D52" s="3"/>
      <c r="E52" s="3"/>
      <c r="F52" s="3"/>
      <c r="G52" s="4"/>
      <c r="H52" s="43">
        <f>((F34*1.01*1.15))</f>
        <v>60.398</v>
      </c>
      <c r="I52" s="43">
        <f>((SUM(F43,F45)*1.01*1.15))</f>
        <v>33.2913776</v>
      </c>
    </row>
    <row r="53">
      <c r="A53" s="1" t="s">
        <v>0</v>
      </c>
      <c r="B53" s="1" t="s">
        <v>1</v>
      </c>
      <c r="C53" s="2" t="s">
        <v>2</v>
      </c>
      <c r="D53" s="3"/>
      <c r="E53" s="4"/>
      <c r="F53" s="5" t="s">
        <v>3</v>
      </c>
      <c r="G53" s="4"/>
      <c r="H53" s="6"/>
      <c r="I53" s="6"/>
    </row>
    <row r="54">
      <c r="A54" s="7"/>
      <c r="B54" s="7"/>
      <c r="C54" s="8" t="s">
        <v>4</v>
      </c>
      <c r="D54" s="8" t="s">
        <v>5</v>
      </c>
      <c r="E54" s="8" t="s">
        <v>6</v>
      </c>
      <c r="F54" s="9" t="s">
        <v>7</v>
      </c>
      <c r="G54" s="8" t="s">
        <v>8</v>
      </c>
      <c r="H54" s="6"/>
      <c r="I54" s="6"/>
    </row>
    <row r="55">
      <c r="A55" s="44" t="s">
        <v>39</v>
      </c>
      <c r="B55" s="3"/>
      <c r="C55" s="3"/>
      <c r="D55" s="3"/>
      <c r="E55" s="3"/>
      <c r="F55" s="3"/>
      <c r="G55" s="4"/>
      <c r="H55" s="11"/>
      <c r="I55" s="11"/>
    </row>
    <row r="56">
      <c r="A56" s="45"/>
      <c r="B56" s="27" t="s">
        <v>10</v>
      </c>
      <c r="C56" s="27" t="s">
        <v>11</v>
      </c>
      <c r="D56" s="27" t="s">
        <v>12</v>
      </c>
      <c r="E56" s="28">
        <v>1.0</v>
      </c>
      <c r="F56" s="25"/>
      <c r="G56" s="4"/>
      <c r="H56" s="26"/>
      <c r="I56" s="26"/>
    </row>
    <row r="57">
      <c r="A57" s="27" t="s">
        <v>13</v>
      </c>
      <c r="B57" s="24" t="s">
        <v>35</v>
      </c>
      <c r="C57" s="3"/>
      <c r="D57" s="3"/>
      <c r="E57" s="3"/>
      <c r="F57" s="3"/>
      <c r="G57" s="4"/>
      <c r="H57" s="46"/>
      <c r="I57" s="46"/>
    </row>
    <row r="58">
      <c r="A58" s="47" t="s">
        <v>15</v>
      </c>
      <c r="B58" s="3"/>
      <c r="C58" s="3"/>
      <c r="D58" s="3"/>
      <c r="E58" s="3"/>
      <c r="F58" s="4"/>
      <c r="G58" s="48" t="s">
        <v>16</v>
      </c>
      <c r="H58" s="49"/>
      <c r="I58" s="49"/>
    </row>
    <row r="59">
      <c r="A59" s="50"/>
      <c r="B59" s="23" t="s">
        <v>40</v>
      </c>
      <c r="C59" s="24" t="s">
        <v>41</v>
      </c>
      <c r="D59" s="3"/>
      <c r="E59" s="4"/>
      <c r="F59" s="25"/>
      <c r="G59" s="4"/>
      <c r="H59" s="26"/>
      <c r="I59" s="26"/>
    </row>
    <row r="60">
      <c r="A60" s="7"/>
      <c r="B60" s="7"/>
      <c r="C60" s="27" t="s">
        <v>19</v>
      </c>
      <c r="D60" s="28">
        <v>1.0</v>
      </c>
      <c r="E60" s="51">
        <v>160.0</v>
      </c>
      <c r="F60" s="51">
        <f>D60*E60</f>
        <v>160</v>
      </c>
      <c r="G60" s="27" t="s">
        <v>20</v>
      </c>
      <c r="H60" s="30"/>
      <c r="I60" s="30"/>
    </row>
    <row r="61">
      <c r="A61" s="31" t="s">
        <v>21</v>
      </c>
      <c r="B61" s="3"/>
      <c r="C61" s="4"/>
      <c r="D61" s="14">
        <v>1.0</v>
      </c>
      <c r="E61" s="32" t="s">
        <v>11</v>
      </c>
      <c r="F61" s="33">
        <f>F60</f>
        <v>160</v>
      </c>
      <c r="G61" s="34"/>
      <c r="H61" s="16"/>
      <c r="I61" s="16"/>
    </row>
    <row r="62">
      <c r="A62" s="31" t="s">
        <v>22</v>
      </c>
      <c r="B62" s="3"/>
      <c r="C62" s="4"/>
      <c r="D62" s="14">
        <v>1.0</v>
      </c>
      <c r="E62" s="32" t="s">
        <v>11</v>
      </c>
      <c r="F62" s="33">
        <f>F61/D61</f>
        <v>160</v>
      </c>
      <c r="G62" s="34"/>
      <c r="H62" s="16"/>
      <c r="I62" s="16"/>
    </row>
    <row r="63">
      <c r="A63" s="35" t="s">
        <v>23</v>
      </c>
      <c r="B63" s="3"/>
      <c r="C63" s="3"/>
      <c r="D63" s="4"/>
      <c r="E63" s="14"/>
      <c r="F63" s="33">
        <f>F62*1%</f>
        <v>1.6</v>
      </c>
      <c r="G63" s="34"/>
      <c r="H63" s="16"/>
      <c r="I63" s="16"/>
    </row>
    <row r="64">
      <c r="A64" s="35" t="s">
        <v>24</v>
      </c>
      <c r="B64" s="3"/>
      <c r="C64" s="3"/>
      <c r="D64" s="4"/>
      <c r="E64" s="34"/>
      <c r="F64" s="33">
        <f>F62+F63</f>
        <v>161.6</v>
      </c>
      <c r="G64" s="34"/>
      <c r="H64" s="16"/>
      <c r="I64" s="16"/>
    </row>
    <row r="65">
      <c r="A65" s="35" t="s">
        <v>25</v>
      </c>
      <c r="B65" s="3"/>
      <c r="C65" s="3"/>
      <c r="D65" s="4"/>
      <c r="E65" s="14"/>
      <c r="F65" s="33">
        <f>F64*15%</f>
        <v>24.24</v>
      </c>
      <c r="G65" s="34"/>
      <c r="H65" s="16"/>
      <c r="I65" s="16"/>
    </row>
    <row r="66">
      <c r="A66" s="35" t="s">
        <v>24</v>
      </c>
      <c r="B66" s="3"/>
      <c r="C66" s="3"/>
      <c r="D66" s="4"/>
      <c r="E66" s="34"/>
      <c r="F66" s="36">
        <f>round(F64+F65,2)</f>
        <v>185.84</v>
      </c>
      <c r="G66" s="34"/>
      <c r="H66" s="16"/>
      <c r="I66" s="16"/>
    </row>
    <row r="67">
      <c r="A67" s="19" t="s">
        <v>26</v>
      </c>
      <c r="B67" s="3"/>
      <c r="C67" s="3"/>
      <c r="D67" s="3"/>
      <c r="E67" s="3"/>
      <c r="F67" s="4"/>
      <c r="G67" s="20" t="s">
        <v>27</v>
      </c>
      <c r="H67" s="21"/>
      <c r="I67" s="21"/>
    </row>
    <row r="68">
      <c r="A68" s="37">
        <v>9999.0</v>
      </c>
      <c r="B68" s="22"/>
      <c r="C68" s="17" t="s">
        <v>38</v>
      </c>
      <c r="D68" s="3"/>
      <c r="E68" s="4"/>
      <c r="F68" s="15"/>
      <c r="G68" s="4"/>
      <c r="H68" s="16"/>
      <c r="I68" s="16"/>
    </row>
    <row r="69">
      <c r="A69" s="7"/>
      <c r="B69" s="7"/>
      <c r="C69" s="13" t="s">
        <v>29</v>
      </c>
      <c r="D69" s="14">
        <v>2.73</v>
      </c>
      <c r="E69" s="14">
        <v>2.12</v>
      </c>
      <c r="F69" s="52">
        <f>D69*E69</f>
        <v>5.7876</v>
      </c>
      <c r="G69" s="13" t="s">
        <v>30</v>
      </c>
      <c r="H69" s="39"/>
      <c r="I69" s="39"/>
    </row>
    <row r="70">
      <c r="A70" s="37">
        <v>9999.0</v>
      </c>
      <c r="B70" s="22"/>
      <c r="C70" s="17" t="s">
        <v>31</v>
      </c>
      <c r="D70" s="3"/>
      <c r="E70" s="4"/>
      <c r="F70" s="15"/>
      <c r="G70" s="4"/>
      <c r="H70" s="16"/>
      <c r="I70" s="16"/>
    </row>
    <row r="71">
      <c r="A71" s="7"/>
      <c r="B71" s="7"/>
      <c r="C71" s="13" t="s">
        <v>29</v>
      </c>
      <c r="D71" s="14">
        <v>10.79</v>
      </c>
      <c r="E71" s="14">
        <v>2.12</v>
      </c>
      <c r="F71" s="52">
        <f>D71*E71</f>
        <v>22.8748</v>
      </c>
      <c r="G71" s="13" t="s">
        <v>32</v>
      </c>
      <c r="H71" s="39"/>
      <c r="I71" s="39"/>
    </row>
    <row r="72">
      <c r="A72" s="31" t="s">
        <v>33</v>
      </c>
      <c r="B72" s="3"/>
      <c r="C72" s="4"/>
      <c r="D72" s="14">
        <v>1.0</v>
      </c>
      <c r="E72" s="32" t="s">
        <v>11</v>
      </c>
      <c r="F72" s="33">
        <f>F69+F71</f>
        <v>28.6624</v>
      </c>
      <c r="G72" s="41"/>
      <c r="H72" s="16"/>
      <c r="I72" s="16"/>
    </row>
    <row r="73">
      <c r="A73" s="31" t="s">
        <v>22</v>
      </c>
      <c r="B73" s="3"/>
      <c r="C73" s="4"/>
      <c r="D73" s="14">
        <v>1.0</v>
      </c>
      <c r="E73" s="32" t="s">
        <v>11</v>
      </c>
      <c r="F73" s="33">
        <f>F72/D72</f>
        <v>28.6624</v>
      </c>
      <c r="G73" s="41"/>
      <c r="H73" s="16"/>
      <c r="I73" s="16"/>
    </row>
    <row r="74">
      <c r="A74" s="35" t="s">
        <v>23</v>
      </c>
      <c r="B74" s="3"/>
      <c r="C74" s="3"/>
      <c r="D74" s="4"/>
      <c r="E74" s="14"/>
      <c r="F74" s="33">
        <f>F73*1%</f>
        <v>0.286624</v>
      </c>
      <c r="G74" s="41"/>
      <c r="H74" s="16"/>
      <c r="I74" s="16"/>
    </row>
    <row r="75">
      <c r="A75" s="35" t="s">
        <v>24</v>
      </c>
      <c r="B75" s="3"/>
      <c r="C75" s="3"/>
      <c r="D75" s="4"/>
      <c r="E75" s="34"/>
      <c r="F75" s="33">
        <f>F73+F74</f>
        <v>28.949024</v>
      </c>
      <c r="G75" s="41"/>
      <c r="H75" s="16"/>
      <c r="I75" s="16"/>
    </row>
    <row r="76">
      <c r="A76" s="35" t="s">
        <v>25</v>
      </c>
      <c r="B76" s="3"/>
      <c r="C76" s="3"/>
      <c r="D76" s="4"/>
      <c r="E76" s="14"/>
      <c r="F76" s="33">
        <f>F75*15%</f>
        <v>4.3423536</v>
      </c>
      <c r="G76" s="41"/>
      <c r="H76" s="16"/>
      <c r="I76" s="16"/>
    </row>
    <row r="77">
      <c r="A77" s="35" t="s">
        <v>24</v>
      </c>
      <c r="B77" s="3"/>
      <c r="C77" s="3"/>
      <c r="D77" s="4"/>
      <c r="E77" s="34"/>
      <c r="F77" s="36">
        <f>round(F75+F76,2)</f>
        <v>33.29</v>
      </c>
      <c r="G77" s="34"/>
      <c r="H77" s="16"/>
      <c r="I77" s="16"/>
    </row>
    <row r="78">
      <c r="A78" s="42" t="str">
        <f>CONCATENATE("Say ₹ ",F66," + ",F77," x Cost Index")</f>
        <v>Say ₹ 185.84 + 33.29 x Cost Index</v>
      </c>
      <c r="B78" s="3"/>
      <c r="C78" s="3"/>
      <c r="D78" s="3"/>
      <c r="E78" s="3"/>
      <c r="F78" s="3"/>
      <c r="G78" s="4"/>
      <c r="H78" s="43">
        <f>((F60*1.01*1.15))</f>
        <v>185.84</v>
      </c>
      <c r="I78" s="43">
        <f>((SUM(F69,F71)*1.01*1.15))</f>
        <v>33.2913776</v>
      </c>
    </row>
    <row r="79">
      <c r="A79" s="1" t="s">
        <v>0</v>
      </c>
      <c r="B79" s="1" t="s">
        <v>1</v>
      </c>
      <c r="C79" s="2" t="s">
        <v>2</v>
      </c>
      <c r="D79" s="3"/>
      <c r="E79" s="4"/>
      <c r="F79" s="5" t="s">
        <v>3</v>
      </c>
      <c r="G79" s="4"/>
      <c r="H79" s="6"/>
      <c r="I79" s="6"/>
    </row>
    <row r="80">
      <c r="A80" s="7"/>
      <c r="B80" s="7"/>
      <c r="C80" s="8" t="s">
        <v>4</v>
      </c>
      <c r="D80" s="8" t="s">
        <v>5</v>
      </c>
      <c r="E80" s="8" t="s">
        <v>6</v>
      </c>
      <c r="F80" s="9" t="s">
        <v>7</v>
      </c>
      <c r="G80" s="8" t="s">
        <v>8</v>
      </c>
      <c r="H80" s="6"/>
      <c r="I80" s="6"/>
    </row>
    <row r="81">
      <c r="A81" s="44" t="s">
        <v>42</v>
      </c>
      <c r="B81" s="3"/>
      <c r="C81" s="3"/>
      <c r="D81" s="3"/>
      <c r="E81" s="3"/>
      <c r="F81" s="3"/>
      <c r="G81" s="4"/>
      <c r="H81" s="11"/>
      <c r="I81" s="11"/>
    </row>
    <row r="82">
      <c r="A82" s="45"/>
      <c r="B82" s="27" t="s">
        <v>10</v>
      </c>
      <c r="C82" s="27" t="s">
        <v>11</v>
      </c>
      <c r="D82" s="27" t="s">
        <v>12</v>
      </c>
      <c r="E82" s="28">
        <v>1.0</v>
      </c>
      <c r="F82" s="25"/>
      <c r="G82" s="4"/>
      <c r="H82" s="26"/>
      <c r="I82" s="26"/>
    </row>
    <row r="83">
      <c r="A83" s="27" t="s">
        <v>13</v>
      </c>
      <c r="B83" s="24" t="s">
        <v>35</v>
      </c>
      <c r="C83" s="3"/>
      <c r="D83" s="3"/>
      <c r="E83" s="3"/>
      <c r="F83" s="3"/>
      <c r="G83" s="4"/>
      <c r="H83" s="46"/>
      <c r="I83" s="46"/>
    </row>
    <row r="84">
      <c r="A84" s="47" t="s">
        <v>15</v>
      </c>
      <c r="B84" s="3"/>
      <c r="C84" s="3"/>
      <c r="D84" s="3"/>
      <c r="E84" s="3"/>
      <c r="F84" s="4"/>
      <c r="G84" s="48" t="s">
        <v>16</v>
      </c>
      <c r="H84" s="49"/>
      <c r="I84" s="49"/>
    </row>
    <row r="85">
      <c r="A85" s="50"/>
      <c r="B85" s="23" t="s">
        <v>43</v>
      </c>
      <c r="C85" s="24" t="s">
        <v>44</v>
      </c>
      <c r="D85" s="3"/>
      <c r="E85" s="4"/>
      <c r="F85" s="25"/>
      <c r="G85" s="4"/>
      <c r="H85" s="26"/>
      <c r="I85" s="26"/>
    </row>
    <row r="86">
      <c r="A86" s="7"/>
      <c r="B86" s="7"/>
      <c r="C86" s="27" t="s">
        <v>19</v>
      </c>
      <c r="D86" s="28">
        <v>1.0</v>
      </c>
      <c r="E86" s="28">
        <v>185.0</v>
      </c>
      <c r="F86" s="51">
        <f>D86*E86</f>
        <v>185</v>
      </c>
      <c r="G86" s="27" t="s">
        <v>20</v>
      </c>
      <c r="H86" s="30"/>
      <c r="I86" s="30"/>
    </row>
    <row r="87">
      <c r="A87" s="31" t="s">
        <v>21</v>
      </c>
      <c r="B87" s="3"/>
      <c r="C87" s="4"/>
      <c r="D87" s="14">
        <v>1.0</v>
      </c>
      <c r="E87" s="32" t="s">
        <v>11</v>
      </c>
      <c r="F87" s="33">
        <f>F86</f>
        <v>185</v>
      </c>
      <c r="G87" s="34"/>
      <c r="H87" s="16"/>
      <c r="I87" s="16"/>
    </row>
    <row r="88">
      <c r="A88" s="31" t="s">
        <v>22</v>
      </c>
      <c r="B88" s="3"/>
      <c r="C88" s="4"/>
      <c r="D88" s="14">
        <v>1.0</v>
      </c>
      <c r="E88" s="32" t="s">
        <v>11</v>
      </c>
      <c r="F88" s="33">
        <f>F87/D87</f>
        <v>185</v>
      </c>
      <c r="G88" s="34"/>
      <c r="H88" s="16"/>
      <c r="I88" s="16"/>
    </row>
    <row r="89">
      <c r="A89" s="35" t="s">
        <v>23</v>
      </c>
      <c r="B89" s="3"/>
      <c r="C89" s="3"/>
      <c r="D89" s="4"/>
      <c r="E89" s="14"/>
      <c r="F89" s="33">
        <f>F88*1%</f>
        <v>1.85</v>
      </c>
      <c r="G89" s="34"/>
      <c r="H89" s="16"/>
      <c r="I89" s="16"/>
    </row>
    <row r="90">
      <c r="A90" s="35" t="s">
        <v>24</v>
      </c>
      <c r="B90" s="3"/>
      <c r="C90" s="3"/>
      <c r="D90" s="4"/>
      <c r="E90" s="34"/>
      <c r="F90" s="33">
        <f>F88+F89</f>
        <v>186.85</v>
      </c>
      <c r="G90" s="34"/>
      <c r="H90" s="16"/>
      <c r="I90" s="16"/>
    </row>
    <row r="91">
      <c r="A91" s="35" t="s">
        <v>25</v>
      </c>
      <c r="B91" s="3"/>
      <c r="C91" s="3"/>
      <c r="D91" s="4"/>
      <c r="E91" s="14"/>
      <c r="F91" s="33">
        <f>F90*15%</f>
        <v>28.0275</v>
      </c>
      <c r="G91" s="34"/>
      <c r="H91" s="16"/>
      <c r="I91" s="16"/>
    </row>
    <row r="92">
      <c r="A92" s="35" t="s">
        <v>24</v>
      </c>
      <c r="B92" s="3"/>
      <c r="C92" s="3"/>
      <c r="D92" s="4"/>
      <c r="E92" s="34"/>
      <c r="F92" s="36">
        <f>round(F90+F91,2)</f>
        <v>214.88</v>
      </c>
      <c r="G92" s="34"/>
      <c r="H92" s="16"/>
      <c r="I92" s="16"/>
    </row>
    <row r="93">
      <c r="A93" s="19" t="s">
        <v>26</v>
      </c>
      <c r="B93" s="3"/>
      <c r="C93" s="3"/>
      <c r="D93" s="3"/>
      <c r="E93" s="3"/>
      <c r="F93" s="4"/>
      <c r="G93" s="20" t="s">
        <v>27</v>
      </c>
      <c r="H93" s="21"/>
      <c r="I93" s="21"/>
    </row>
    <row r="94">
      <c r="A94" s="37">
        <v>9999.0</v>
      </c>
      <c r="B94" s="22"/>
      <c r="C94" s="17" t="s">
        <v>38</v>
      </c>
      <c r="D94" s="3"/>
      <c r="E94" s="4"/>
      <c r="F94" s="15"/>
      <c r="G94" s="4"/>
      <c r="H94" s="16"/>
      <c r="I94" s="16"/>
    </row>
    <row r="95">
      <c r="A95" s="7"/>
      <c r="B95" s="7"/>
      <c r="C95" s="13" t="s">
        <v>29</v>
      </c>
      <c r="D95" s="14">
        <v>2.73</v>
      </c>
      <c r="E95" s="14">
        <v>2.12</v>
      </c>
      <c r="F95" s="52">
        <f>D95*E95</f>
        <v>5.7876</v>
      </c>
      <c r="G95" s="13" t="s">
        <v>30</v>
      </c>
      <c r="H95" s="39"/>
      <c r="I95" s="39"/>
    </row>
    <row r="96">
      <c r="A96" s="37">
        <v>9999.0</v>
      </c>
      <c r="B96" s="22"/>
      <c r="C96" s="17" t="s">
        <v>31</v>
      </c>
      <c r="D96" s="3"/>
      <c r="E96" s="4"/>
      <c r="F96" s="15"/>
      <c r="G96" s="4"/>
      <c r="H96" s="16"/>
      <c r="I96" s="16"/>
    </row>
    <row r="97">
      <c r="A97" s="7"/>
      <c r="B97" s="7"/>
      <c r="C97" s="13" t="s">
        <v>29</v>
      </c>
      <c r="D97" s="14">
        <v>10.79</v>
      </c>
      <c r="E97" s="14">
        <v>2.12</v>
      </c>
      <c r="F97" s="33">
        <f>D97*E97</f>
        <v>22.8748</v>
      </c>
      <c r="G97" s="13" t="s">
        <v>32</v>
      </c>
      <c r="H97" s="39"/>
      <c r="I97" s="39"/>
    </row>
    <row r="98">
      <c r="A98" s="31" t="s">
        <v>33</v>
      </c>
      <c r="B98" s="3"/>
      <c r="C98" s="4"/>
      <c r="D98" s="14">
        <v>1.0</v>
      </c>
      <c r="E98" s="32" t="s">
        <v>11</v>
      </c>
      <c r="F98" s="33">
        <f>F95+F97</f>
        <v>28.6624</v>
      </c>
      <c r="G98" s="41"/>
      <c r="H98" s="16"/>
      <c r="I98" s="16"/>
    </row>
    <row r="99">
      <c r="A99" s="31" t="s">
        <v>22</v>
      </c>
      <c r="B99" s="3"/>
      <c r="C99" s="4"/>
      <c r="D99" s="14">
        <v>1.0</v>
      </c>
      <c r="E99" s="32" t="s">
        <v>11</v>
      </c>
      <c r="F99" s="33">
        <f>F98/D98</f>
        <v>28.6624</v>
      </c>
      <c r="G99" s="41"/>
      <c r="H99" s="16"/>
      <c r="I99" s="16"/>
    </row>
    <row r="100">
      <c r="A100" s="35" t="s">
        <v>23</v>
      </c>
      <c r="B100" s="3"/>
      <c r="C100" s="3"/>
      <c r="D100" s="4"/>
      <c r="E100" s="14"/>
      <c r="F100" s="33">
        <f>F99*1%</f>
        <v>0.286624</v>
      </c>
      <c r="G100" s="41"/>
      <c r="H100" s="16"/>
      <c r="I100" s="16"/>
    </row>
    <row r="101">
      <c r="A101" s="35" t="s">
        <v>24</v>
      </c>
      <c r="B101" s="3"/>
      <c r="C101" s="3"/>
      <c r="D101" s="4"/>
      <c r="E101" s="34"/>
      <c r="F101" s="33">
        <f>F99+F100</f>
        <v>28.949024</v>
      </c>
      <c r="G101" s="41"/>
      <c r="H101" s="16"/>
      <c r="I101" s="16"/>
    </row>
    <row r="102">
      <c r="A102" s="35" t="s">
        <v>25</v>
      </c>
      <c r="B102" s="3"/>
      <c r="C102" s="3"/>
      <c r="D102" s="4"/>
      <c r="E102" s="14"/>
      <c r="F102" s="33">
        <f>F101*15%</f>
        <v>4.3423536</v>
      </c>
      <c r="G102" s="41"/>
      <c r="H102" s="16"/>
      <c r="I102" s="16"/>
    </row>
    <row r="103">
      <c r="A103" s="35" t="s">
        <v>24</v>
      </c>
      <c r="B103" s="3"/>
      <c r="C103" s="3"/>
      <c r="D103" s="4"/>
      <c r="E103" s="34"/>
      <c r="F103" s="36">
        <f>round(F101+F102,2)</f>
        <v>33.29</v>
      </c>
      <c r="G103" s="34"/>
      <c r="H103" s="16"/>
      <c r="I103" s="16"/>
    </row>
    <row r="104">
      <c r="A104" s="42" t="str">
        <f>CONCATENATE("Say ₹ ",F92," + ",F103," x Cost Index")</f>
        <v>Say ₹ 214.88 + 33.29 x Cost Index</v>
      </c>
      <c r="B104" s="3"/>
      <c r="C104" s="3"/>
      <c r="D104" s="3"/>
      <c r="E104" s="3"/>
      <c r="F104" s="3"/>
      <c r="G104" s="4"/>
      <c r="H104" s="43">
        <f>((F86*1.01*1.15))</f>
        <v>214.8775</v>
      </c>
      <c r="I104" s="43">
        <f>((SUM(F95,F97)*1.01*1.15))</f>
        <v>33.2913776</v>
      </c>
    </row>
    <row r="105">
      <c r="A105" s="1" t="s">
        <v>0</v>
      </c>
      <c r="B105" s="1" t="s">
        <v>1</v>
      </c>
      <c r="C105" s="2" t="s">
        <v>2</v>
      </c>
      <c r="D105" s="3"/>
      <c r="E105" s="4"/>
      <c r="F105" s="5" t="s">
        <v>3</v>
      </c>
      <c r="G105" s="4"/>
      <c r="H105" s="6"/>
      <c r="I105" s="6"/>
    </row>
    <row r="106">
      <c r="A106" s="7"/>
      <c r="B106" s="7"/>
      <c r="C106" s="8" t="s">
        <v>4</v>
      </c>
      <c r="D106" s="8" t="s">
        <v>5</v>
      </c>
      <c r="E106" s="8" t="s">
        <v>6</v>
      </c>
      <c r="F106" s="9" t="s">
        <v>7</v>
      </c>
      <c r="G106" s="8" t="s">
        <v>8</v>
      </c>
      <c r="H106" s="6"/>
      <c r="I106" s="6"/>
    </row>
    <row r="107">
      <c r="A107" s="44" t="s">
        <v>45</v>
      </c>
      <c r="B107" s="3"/>
      <c r="C107" s="3"/>
      <c r="D107" s="3"/>
      <c r="E107" s="3"/>
      <c r="F107" s="3"/>
      <c r="G107" s="4"/>
      <c r="H107" s="11"/>
      <c r="I107" s="11"/>
    </row>
    <row r="108">
      <c r="A108" s="45"/>
      <c r="B108" s="27" t="s">
        <v>10</v>
      </c>
      <c r="C108" s="27" t="s">
        <v>11</v>
      </c>
      <c r="D108" s="27" t="s">
        <v>12</v>
      </c>
      <c r="E108" s="28">
        <v>1.0</v>
      </c>
      <c r="F108" s="25"/>
      <c r="G108" s="4"/>
      <c r="H108" s="26"/>
      <c r="I108" s="26"/>
    </row>
    <row r="109">
      <c r="A109" s="27" t="s">
        <v>13</v>
      </c>
      <c r="B109" s="24" t="s">
        <v>35</v>
      </c>
      <c r="C109" s="3"/>
      <c r="D109" s="3"/>
      <c r="E109" s="3"/>
      <c r="F109" s="3"/>
      <c r="G109" s="4"/>
      <c r="H109" s="46"/>
      <c r="I109" s="46"/>
    </row>
    <row r="110">
      <c r="A110" s="47" t="s">
        <v>15</v>
      </c>
      <c r="B110" s="3"/>
      <c r="C110" s="3"/>
      <c r="D110" s="3"/>
      <c r="E110" s="3"/>
      <c r="F110" s="4"/>
      <c r="G110" s="48" t="s">
        <v>16</v>
      </c>
      <c r="H110" s="49"/>
      <c r="I110" s="49"/>
    </row>
    <row r="111">
      <c r="A111" s="50"/>
      <c r="B111" s="23" t="s">
        <v>46</v>
      </c>
      <c r="C111" s="24" t="s">
        <v>47</v>
      </c>
      <c r="D111" s="3"/>
      <c r="E111" s="4"/>
      <c r="F111" s="25"/>
      <c r="G111" s="4"/>
      <c r="H111" s="26"/>
      <c r="I111" s="26"/>
    </row>
    <row r="112">
      <c r="A112" s="7"/>
      <c r="B112" s="7"/>
      <c r="C112" s="27" t="s">
        <v>19</v>
      </c>
      <c r="D112" s="28">
        <v>1.0</v>
      </c>
      <c r="E112" s="28">
        <v>211.0</v>
      </c>
      <c r="F112" s="51">
        <f>D112*E112</f>
        <v>211</v>
      </c>
      <c r="G112" s="27" t="s">
        <v>20</v>
      </c>
      <c r="H112" s="30"/>
      <c r="I112" s="30"/>
    </row>
    <row r="113">
      <c r="A113" s="31" t="s">
        <v>21</v>
      </c>
      <c r="B113" s="3"/>
      <c r="C113" s="4"/>
      <c r="D113" s="14">
        <v>1.0</v>
      </c>
      <c r="E113" s="32" t="s">
        <v>11</v>
      </c>
      <c r="F113" s="33">
        <f>F112</f>
        <v>211</v>
      </c>
      <c r="G113" s="34"/>
      <c r="H113" s="16"/>
      <c r="I113" s="16"/>
    </row>
    <row r="114">
      <c r="A114" s="31" t="s">
        <v>22</v>
      </c>
      <c r="B114" s="3"/>
      <c r="C114" s="4"/>
      <c r="D114" s="14">
        <v>1.0</v>
      </c>
      <c r="E114" s="32" t="s">
        <v>11</v>
      </c>
      <c r="F114" s="33">
        <f>F113/D113</f>
        <v>211</v>
      </c>
      <c r="G114" s="34"/>
      <c r="H114" s="16"/>
      <c r="I114" s="16"/>
    </row>
    <row r="115">
      <c r="A115" s="35" t="s">
        <v>23</v>
      </c>
      <c r="B115" s="3"/>
      <c r="C115" s="3"/>
      <c r="D115" s="4"/>
      <c r="E115" s="14"/>
      <c r="F115" s="33">
        <f>F114*1%</f>
        <v>2.11</v>
      </c>
      <c r="G115" s="34"/>
      <c r="H115" s="16"/>
      <c r="I115" s="16"/>
    </row>
    <row r="116">
      <c r="A116" s="35" t="s">
        <v>24</v>
      </c>
      <c r="B116" s="3"/>
      <c r="C116" s="3"/>
      <c r="D116" s="4"/>
      <c r="E116" s="34"/>
      <c r="F116" s="33">
        <f>F114+F115</f>
        <v>213.11</v>
      </c>
      <c r="G116" s="34"/>
      <c r="H116" s="16"/>
      <c r="I116" s="16"/>
    </row>
    <row r="117">
      <c r="A117" s="35" t="s">
        <v>25</v>
      </c>
      <c r="B117" s="3"/>
      <c r="C117" s="3"/>
      <c r="D117" s="4"/>
      <c r="E117" s="14"/>
      <c r="F117" s="33">
        <f>F116*15%</f>
        <v>31.9665</v>
      </c>
      <c r="G117" s="34"/>
      <c r="H117" s="16"/>
      <c r="I117" s="16"/>
    </row>
    <row r="118">
      <c r="A118" s="35" t="s">
        <v>24</v>
      </c>
      <c r="B118" s="3"/>
      <c r="C118" s="3"/>
      <c r="D118" s="4"/>
      <c r="E118" s="34"/>
      <c r="F118" s="36">
        <f>round(F116+F117,2)</f>
        <v>245.08</v>
      </c>
      <c r="G118" s="34"/>
      <c r="H118" s="16"/>
      <c r="I118" s="16"/>
    </row>
    <row r="119">
      <c r="A119" s="19" t="s">
        <v>26</v>
      </c>
      <c r="B119" s="3"/>
      <c r="C119" s="3"/>
      <c r="D119" s="3"/>
      <c r="E119" s="3"/>
      <c r="F119" s="4"/>
      <c r="G119" s="20" t="s">
        <v>27</v>
      </c>
      <c r="H119" s="21"/>
      <c r="I119" s="21"/>
    </row>
    <row r="120">
      <c r="A120" s="37">
        <v>9999.0</v>
      </c>
      <c r="B120" s="22"/>
      <c r="C120" s="17" t="s">
        <v>38</v>
      </c>
      <c r="D120" s="3"/>
      <c r="E120" s="4"/>
      <c r="F120" s="15"/>
      <c r="G120" s="4"/>
      <c r="H120" s="16"/>
      <c r="I120" s="16"/>
    </row>
    <row r="121">
      <c r="A121" s="7"/>
      <c r="B121" s="7"/>
      <c r="C121" s="13" t="s">
        <v>29</v>
      </c>
      <c r="D121" s="14">
        <v>2.73</v>
      </c>
      <c r="E121" s="14">
        <v>2.12</v>
      </c>
      <c r="F121" s="52">
        <f>D121*E121</f>
        <v>5.7876</v>
      </c>
      <c r="G121" s="13" t="s">
        <v>30</v>
      </c>
      <c r="H121" s="39"/>
      <c r="I121" s="39"/>
    </row>
    <row r="122">
      <c r="A122" s="37">
        <v>9999.0</v>
      </c>
      <c r="B122" s="22"/>
      <c r="C122" s="17" t="s">
        <v>31</v>
      </c>
      <c r="D122" s="3"/>
      <c r="E122" s="4"/>
      <c r="F122" s="15"/>
      <c r="G122" s="4"/>
      <c r="H122" s="16"/>
      <c r="I122" s="16"/>
    </row>
    <row r="123">
      <c r="A123" s="7"/>
      <c r="B123" s="7"/>
      <c r="C123" s="13" t="s">
        <v>29</v>
      </c>
      <c r="D123" s="14">
        <v>10.79</v>
      </c>
      <c r="E123" s="14">
        <v>2.12</v>
      </c>
      <c r="F123" s="52">
        <f>D123*E123</f>
        <v>22.8748</v>
      </c>
      <c r="G123" s="13" t="s">
        <v>32</v>
      </c>
      <c r="H123" s="39"/>
      <c r="I123" s="39"/>
    </row>
    <row r="124">
      <c r="A124" s="31" t="s">
        <v>33</v>
      </c>
      <c r="B124" s="3"/>
      <c r="C124" s="4"/>
      <c r="D124" s="14">
        <v>1.0</v>
      </c>
      <c r="E124" s="32" t="s">
        <v>11</v>
      </c>
      <c r="F124" s="33">
        <f>F121+F123</f>
        <v>28.6624</v>
      </c>
      <c r="G124" s="41"/>
      <c r="H124" s="16"/>
      <c r="I124" s="16"/>
    </row>
    <row r="125">
      <c r="A125" s="31" t="s">
        <v>22</v>
      </c>
      <c r="B125" s="3"/>
      <c r="C125" s="4"/>
      <c r="D125" s="14">
        <v>1.0</v>
      </c>
      <c r="E125" s="32" t="s">
        <v>11</v>
      </c>
      <c r="F125" s="33">
        <f>F124/D124</f>
        <v>28.6624</v>
      </c>
      <c r="G125" s="41"/>
      <c r="H125" s="16"/>
      <c r="I125" s="16"/>
    </row>
    <row r="126">
      <c r="A126" s="35" t="s">
        <v>23</v>
      </c>
      <c r="B126" s="3"/>
      <c r="C126" s="3"/>
      <c r="D126" s="4"/>
      <c r="E126" s="14"/>
      <c r="F126" s="33">
        <f>F125*1%</f>
        <v>0.286624</v>
      </c>
      <c r="G126" s="41"/>
      <c r="H126" s="16"/>
      <c r="I126" s="16"/>
    </row>
    <row r="127">
      <c r="A127" s="35" t="s">
        <v>24</v>
      </c>
      <c r="B127" s="3"/>
      <c r="C127" s="3"/>
      <c r="D127" s="4"/>
      <c r="E127" s="34"/>
      <c r="F127" s="33">
        <f>F125+F126</f>
        <v>28.949024</v>
      </c>
      <c r="G127" s="41"/>
      <c r="H127" s="16"/>
      <c r="I127" s="16"/>
    </row>
    <row r="128">
      <c r="A128" s="35" t="s">
        <v>25</v>
      </c>
      <c r="B128" s="3"/>
      <c r="C128" s="3"/>
      <c r="D128" s="4"/>
      <c r="E128" s="14"/>
      <c r="F128" s="33">
        <f>F127*15%</f>
        <v>4.3423536</v>
      </c>
      <c r="G128" s="41"/>
      <c r="H128" s="16"/>
      <c r="I128" s="16"/>
    </row>
    <row r="129">
      <c r="A129" s="35" t="s">
        <v>24</v>
      </c>
      <c r="B129" s="3"/>
      <c r="C129" s="3"/>
      <c r="D129" s="4"/>
      <c r="E129" s="34"/>
      <c r="F129" s="36">
        <f>round(F127+F128,2)</f>
        <v>33.29</v>
      </c>
      <c r="G129" s="34"/>
      <c r="H129" s="16"/>
      <c r="I129" s="16"/>
    </row>
    <row r="130">
      <c r="A130" s="42" t="str">
        <f>CONCATENATE("Say ₹ ",F118," + ",F129," x Cost Index")</f>
        <v>Say ₹ 245.08 + 33.29 x Cost Index</v>
      </c>
      <c r="B130" s="3"/>
      <c r="C130" s="3"/>
      <c r="D130" s="3"/>
      <c r="E130" s="3"/>
      <c r="F130" s="3"/>
      <c r="G130" s="4"/>
      <c r="H130" s="43">
        <f>((F112*1.01*1.15))</f>
        <v>245.0765</v>
      </c>
      <c r="I130" s="43">
        <f>((SUM(F121,F123)*1.01*1.15))</f>
        <v>33.2913776</v>
      </c>
    </row>
    <row r="131">
      <c r="A131" s="1" t="s">
        <v>0</v>
      </c>
      <c r="B131" s="1" t="s">
        <v>1</v>
      </c>
      <c r="C131" s="2" t="s">
        <v>2</v>
      </c>
      <c r="D131" s="3"/>
      <c r="E131" s="4"/>
      <c r="F131" s="5" t="s">
        <v>3</v>
      </c>
      <c r="G131" s="4"/>
      <c r="H131" s="6"/>
      <c r="I131" s="6"/>
    </row>
    <row r="132">
      <c r="A132" s="7"/>
      <c r="B132" s="7"/>
      <c r="C132" s="8" t="s">
        <v>4</v>
      </c>
      <c r="D132" s="8" t="s">
        <v>5</v>
      </c>
      <c r="E132" s="8" t="s">
        <v>6</v>
      </c>
      <c r="F132" s="9" t="s">
        <v>7</v>
      </c>
      <c r="G132" s="8" t="s">
        <v>8</v>
      </c>
      <c r="H132" s="6"/>
      <c r="I132" s="6"/>
    </row>
    <row r="133">
      <c r="A133" s="44" t="s">
        <v>48</v>
      </c>
      <c r="B133" s="3"/>
      <c r="C133" s="3"/>
      <c r="D133" s="3"/>
      <c r="E133" s="3"/>
      <c r="F133" s="3"/>
      <c r="G133" s="4"/>
      <c r="H133" s="11"/>
      <c r="I133" s="11"/>
    </row>
    <row r="134">
      <c r="A134" s="45"/>
      <c r="B134" s="27" t="s">
        <v>10</v>
      </c>
      <c r="C134" s="27" t="s">
        <v>11</v>
      </c>
      <c r="D134" s="27" t="s">
        <v>12</v>
      </c>
      <c r="E134" s="28">
        <v>1.0</v>
      </c>
      <c r="F134" s="25"/>
      <c r="G134" s="4"/>
      <c r="H134" s="26"/>
      <c r="I134" s="26"/>
    </row>
    <row r="135">
      <c r="A135" s="27" t="s">
        <v>13</v>
      </c>
      <c r="B135" s="24" t="s">
        <v>35</v>
      </c>
      <c r="C135" s="3"/>
      <c r="D135" s="3"/>
      <c r="E135" s="3"/>
      <c r="F135" s="3"/>
      <c r="G135" s="4"/>
      <c r="H135" s="46"/>
      <c r="I135" s="46"/>
    </row>
    <row r="136">
      <c r="A136" s="47" t="s">
        <v>15</v>
      </c>
      <c r="B136" s="3"/>
      <c r="C136" s="3"/>
      <c r="D136" s="3"/>
      <c r="E136" s="3"/>
      <c r="F136" s="4"/>
      <c r="G136" s="48" t="s">
        <v>16</v>
      </c>
      <c r="H136" s="49"/>
      <c r="I136" s="49"/>
    </row>
    <row r="137">
      <c r="A137" s="50"/>
      <c r="B137" s="23" t="s">
        <v>49</v>
      </c>
      <c r="C137" s="24" t="s">
        <v>50</v>
      </c>
      <c r="D137" s="3"/>
      <c r="E137" s="4"/>
      <c r="F137" s="25"/>
      <c r="G137" s="4"/>
      <c r="H137" s="26"/>
      <c r="I137" s="26"/>
    </row>
    <row r="138">
      <c r="A138" s="7"/>
      <c r="B138" s="7"/>
      <c r="C138" s="27" t="s">
        <v>19</v>
      </c>
      <c r="D138" s="28">
        <v>1.0</v>
      </c>
      <c r="E138" s="28">
        <v>340.0</v>
      </c>
      <c r="F138" s="51">
        <f>D138*E138</f>
        <v>340</v>
      </c>
      <c r="G138" s="27" t="s">
        <v>20</v>
      </c>
      <c r="H138" s="30"/>
      <c r="I138" s="30"/>
    </row>
    <row r="139">
      <c r="A139" s="31" t="s">
        <v>21</v>
      </c>
      <c r="B139" s="3"/>
      <c r="C139" s="4"/>
      <c r="D139" s="14">
        <v>1.0</v>
      </c>
      <c r="E139" s="32" t="s">
        <v>11</v>
      </c>
      <c r="F139" s="33">
        <f>F138</f>
        <v>340</v>
      </c>
      <c r="G139" s="34"/>
      <c r="H139" s="16"/>
      <c r="I139" s="16"/>
    </row>
    <row r="140">
      <c r="A140" s="31" t="s">
        <v>22</v>
      </c>
      <c r="B140" s="3"/>
      <c r="C140" s="4"/>
      <c r="D140" s="14">
        <v>1.0</v>
      </c>
      <c r="E140" s="32" t="s">
        <v>11</v>
      </c>
      <c r="F140" s="33">
        <f>F139/D139</f>
        <v>340</v>
      </c>
      <c r="G140" s="34"/>
      <c r="H140" s="16"/>
      <c r="I140" s="16"/>
    </row>
    <row r="141">
      <c r="A141" s="35" t="s">
        <v>23</v>
      </c>
      <c r="B141" s="3"/>
      <c r="C141" s="3"/>
      <c r="D141" s="4"/>
      <c r="E141" s="14"/>
      <c r="F141" s="33">
        <f>F140*1%</f>
        <v>3.4</v>
      </c>
      <c r="G141" s="34"/>
      <c r="H141" s="16"/>
      <c r="I141" s="16"/>
    </row>
    <row r="142">
      <c r="A142" s="35" t="s">
        <v>24</v>
      </c>
      <c r="B142" s="3"/>
      <c r="C142" s="3"/>
      <c r="D142" s="4"/>
      <c r="E142" s="34"/>
      <c r="F142" s="33">
        <f>F140+F141</f>
        <v>343.4</v>
      </c>
      <c r="G142" s="34"/>
      <c r="H142" s="16"/>
      <c r="I142" s="16"/>
    </row>
    <row r="143">
      <c r="A143" s="35" t="s">
        <v>25</v>
      </c>
      <c r="B143" s="3"/>
      <c r="C143" s="3"/>
      <c r="D143" s="4"/>
      <c r="E143" s="14"/>
      <c r="F143" s="33">
        <f>F142*15%</f>
        <v>51.51</v>
      </c>
      <c r="G143" s="34"/>
      <c r="H143" s="16"/>
      <c r="I143" s="16"/>
    </row>
    <row r="144">
      <c r="A144" s="35" t="s">
        <v>24</v>
      </c>
      <c r="B144" s="3"/>
      <c r="C144" s="3"/>
      <c r="D144" s="4"/>
      <c r="E144" s="34"/>
      <c r="F144" s="36">
        <f>round(F142+F143,2)</f>
        <v>394.91</v>
      </c>
      <c r="G144" s="34"/>
      <c r="H144" s="16"/>
      <c r="I144" s="16"/>
    </row>
    <row r="145">
      <c r="A145" s="19" t="s">
        <v>26</v>
      </c>
      <c r="B145" s="3"/>
      <c r="C145" s="3"/>
      <c r="D145" s="3"/>
      <c r="E145" s="3"/>
      <c r="F145" s="4"/>
      <c r="G145" s="20" t="s">
        <v>27</v>
      </c>
      <c r="H145" s="21"/>
      <c r="I145" s="21"/>
    </row>
    <row r="146">
      <c r="A146" s="37">
        <v>9999.0</v>
      </c>
      <c r="B146" s="22"/>
      <c r="C146" s="17" t="s">
        <v>38</v>
      </c>
      <c r="D146" s="3"/>
      <c r="E146" s="4"/>
      <c r="F146" s="15"/>
      <c r="G146" s="4"/>
      <c r="H146" s="16"/>
      <c r="I146" s="16"/>
    </row>
    <row r="147">
      <c r="A147" s="7"/>
      <c r="B147" s="7"/>
      <c r="C147" s="13" t="s">
        <v>29</v>
      </c>
      <c r="D147" s="14">
        <v>2.73</v>
      </c>
      <c r="E147" s="14">
        <v>2.12</v>
      </c>
      <c r="F147" s="52">
        <f>D147*E147</f>
        <v>5.7876</v>
      </c>
      <c r="G147" s="13" t="s">
        <v>30</v>
      </c>
      <c r="H147" s="39"/>
      <c r="I147" s="39"/>
    </row>
    <row r="148">
      <c r="A148" s="37">
        <v>9999.0</v>
      </c>
      <c r="B148" s="22"/>
      <c r="C148" s="17" t="s">
        <v>31</v>
      </c>
      <c r="D148" s="3"/>
      <c r="E148" s="4"/>
      <c r="F148" s="15"/>
      <c r="G148" s="4"/>
      <c r="H148" s="16"/>
      <c r="I148" s="16"/>
    </row>
    <row r="149">
      <c r="A149" s="7"/>
      <c r="B149" s="7"/>
      <c r="C149" s="13" t="s">
        <v>29</v>
      </c>
      <c r="D149" s="14">
        <v>10.79</v>
      </c>
      <c r="E149" s="14">
        <v>2.12</v>
      </c>
      <c r="F149" s="52">
        <f>D149*E149</f>
        <v>22.8748</v>
      </c>
      <c r="G149" s="13" t="s">
        <v>32</v>
      </c>
      <c r="H149" s="39"/>
      <c r="I149" s="39"/>
    </row>
    <row r="150">
      <c r="A150" s="31" t="s">
        <v>33</v>
      </c>
      <c r="B150" s="3"/>
      <c r="C150" s="4"/>
      <c r="D150" s="14">
        <v>1.0</v>
      </c>
      <c r="E150" s="32" t="s">
        <v>11</v>
      </c>
      <c r="F150" s="33">
        <f>F147+F149</f>
        <v>28.6624</v>
      </c>
      <c r="G150" s="41"/>
      <c r="H150" s="16"/>
      <c r="I150" s="16"/>
    </row>
    <row r="151">
      <c r="A151" s="31" t="s">
        <v>22</v>
      </c>
      <c r="B151" s="3"/>
      <c r="C151" s="4"/>
      <c r="D151" s="14">
        <v>1.0</v>
      </c>
      <c r="E151" s="32" t="s">
        <v>11</v>
      </c>
      <c r="F151" s="33">
        <f>F150/D150</f>
        <v>28.6624</v>
      </c>
      <c r="G151" s="41"/>
      <c r="H151" s="16"/>
      <c r="I151" s="16"/>
    </row>
    <row r="152">
      <c r="A152" s="35" t="s">
        <v>23</v>
      </c>
      <c r="B152" s="3"/>
      <c r="C152" s="3"/>
      <c r="D152" s="4"/>
      <c r="E152" s="14"/>
      <c r="F152" s="33">
        <f>F151*1%</f>
        <v>0.286624</v>
      </c>
      <c r="G152" s="41"/>
      <c r="H152" s="16"/>
      <c r="I152" s="16"/>
    </row>
    <row r="153">
      <c r="A153" s="35" t="s">
        <v>24</v>
      </c>
      <c r="B153" s="3"/>
      <c r="C153" s="3"/>
      <c r="D153" s="4"/>
      <c r="E153" s="34"/>
      <c r="F153" s="33">
        <f>F151+F152</f>
        <v>28.949024</v>
      </c>
      <c r="G153" s="41"/>
      <c r="H153" s="16"/>
      <c r="I153" s="16"/>
    </row>
    <row r="154">
      <c r="A154" s="35" t="s">
        <v>25</v>
      </c>
      <c r="B154" s="3"/>
      <c r="C154" s="3"/>
      <c r="D154" s="4"/>
      <c r="E154" s="14"/>
      <c r="F154" s="33">
        <f>F153*15%</f>
        <v>4.3423536</v>
      </c>
      <c r="G154" s="41"/>
      <c r="H154" s="16"/>
      <c r="I154" s="16"/>
    </row>
    <row r="155">
      <c r="A155" s="35" t="s">
        <v>24</v>
      </c>
      <c r="B155" s="3"/>
      <c r="C155" s="3"/>
      <c r="D155" s="4"/>
      <c r="E155" s="34"/>
      <c r="F155" s="36">
        <f>round(F153+F154,2)</f>
        <v>33.29</v>
      </c>
      <c r="G155" s="34"/>
      <c r="H155" s="16"/>
      <c r="I155" s="16"/>
    </row>
    <row r="156">
      <c r="A156" s="42" t="str">
        <f>CONCATENATE("Say ₹ ",F144," + ",F155," x Cost Index")</f>
        <v>Say ₹ 394.91 + 33.29 x Cost Index</v>
      </c>
      <c r="B156" s="3"/>
      <c r="C156" s="3"/>
      <c r="D156" s="3"/>
      <c r="E156" s="3"/>
      <c r="F156" s="3"/>
      <c r="G156" s="4"/>
      <c r="H156" s="43">
        <f>((F138*1.01*1.15))</f>
        <v>394.91</v>
      </c>
      <c r="I156" s="43">
        <f>((SUM(F147,F149)*1.01*1.15))</f>
        <v>33.2913776</v>
      </c>
    </row>
    <row r="157">
      <c r="A157" s="1" t="s">
        <v>0</v>
      </c>
      <c r="B157" s="1" t="s">
        <v>1</v>
      </c>
      <c r="C157" s="2" t="s">
        <v>2</v>
      </c>
      <c r="D157" s="3"/>
      <c r="E157" s="4"/>
      <c r="F157" s="5" t="s">
        <v>3</v>
      </c>
      <c r="G157" s="4"/>
      <c r="H157" s="6"/>
      <c r="I157" s="6"/>
    </row>
    <row r="158">
      <c r="A158" s="7"/>
      <c r="B158" s="7"/>
      <c r="C158" s="8" t="s">
        <v>4</v>
      </c>
      <c r="D158" s="8" t="s">
        <v>5</v>
      </c>
      <c r="E158" s="8" t="s">
        <v>6</v>
      </c>
      <c r="F158" s="9" t="s">
        <v>7</v>
      </c>
      <c r="G158" s="8" t="s">
        <v>8</v>
      </c>
      <c r="H158" s="6"/>
      <c r="I158" s="6"/>
    </row>
    <row r="159">
      <c r="A159" s="44" t="s">
        <v>51</v>
      </c>
      <c r="B159" s="3"/>
      <c r="C159" s="3"/>
      <c r="D159" s="3"/>
      <c r="E159" s="3"/>
      <c r="F159" s="3"/>
      <c r="G159" s="4"/>
      <c r="H159" s="11"/>
      <c r="I159" s="11"/>
    </row>
    <row r="160">
      <c r="A160" s="45"/>
      <c r="B160" s="27" t="s">
        <v>10</v>
      </c>
      <c r="C160" s="27" t="s">
        <v>11</v>
      </c>
      <c r="D160" s="27" t="s">
        <v>12</v>
      </c>
      <c r="E160" s="28">
        <v>1.0</v>
      </c>
      <c r="F160" s="25"/>
      <c r="G160" s="4"/>
      <c r="H160" s="26"/>
      <c r="I160" s="26"/>
    </row>
    <row r="161">
      <c r="A161" s="27" t="s">
        <v>13</v>
      </c>
      <c r="B161" s="24" t="s">
        <v>35</v>
      </c>
      <c r="C161" s="3"/>
      <c r="D161" s="3"/>
      <c r="E161" s="3"/>
      <c r="F161" s="3"/>
      <c r="G161" s="4"/>
      <c r="H161" s="46"/>
      <c r="I161" s="46"/>
    </row>
    <row r="162">
      <c r="A162" s="47" t="s">
        <v>15</v>
      </c>
      <c r="B162" s="3"/>
      <c r="C162" s="3"/>
      <c r="D162" s="3"/>
      <c r="E162" s="3"/>
      <c r="F162" s="4"/>
      <c r="G162" s="48" t="s">
        <v>16</v>
      </c>
      <c r="H162" s="49"/>
      <c r="I162" s="49"/>
    </row>
    <row r="163">
      <c r="A163" s="50"/>
      <c r="B163" s="23" t="s">
        <v>52</v>
      </c>
      <c r="C163" s="24" t="s">
        <v>53</v>
      </c>
      <c r="D163" s="3"/>
      <c r="E163" s="4"/>
      <c r="F163" s="25"/>
      <c r="G163" s="4"/>
      <c r="H163" s="26"/>
      <c r="I163" s="26"/>
    </row>
    <row r="164">
      <c r="A164" s="7"/>
      <c r="B164" s="7"/>
      <c r="C164" s="27" t="s">
        <v>19</v>
      </c>
      <c r="D164" s="28">
        <v>1.0</v>
      </c>
      <c r="E164" s="28">
        <v>893.0</v>
      </c>
      <c r="F164" s="51">
        <f>D164*E164</f>
        <v>893</v>
      </c>
      <c r="G164" s="27" t="s">
        <v>20</v>
      </c>
      <c r="H164" s="30"/>
      <c r="I164" s="30"/>
    </row>
    <row r="165">
      <c r="A165" s="31" t="s">
        <v>21</v>
      </c>
      <c r="B165" s="3"/>
      <c r="C165" s="4"/>
      <c r="D165" s="14">
        <v>1.0</v>
      </c>
      <c r="E165" s="32" t="s">
        <v>11</v>
      </c>
      <c r="F165" s="33">
        <f>F164</f>
        <v>893</v>
      </c>
      <c r="G165" s="34"/>
      <c r="H165" s="16"/>
      <c r="I165" s="16"/>
    </row>
    <row r="166">
      <c r="A166" s="31" t="s">
        <v>22</v>
      </c>
      <c r="B166" s="3"/>
      <c r="C166" s="4"/>
      <c r="D166" s="14">
        <v>1.0</v>
      </c>
      <c r="E166" s="32" t="s">
        <v>11</v>
      </c>
      <c r="F166" s="33">
        <f>F165/D165</f>
        <v>893</v>
      </c>
      <c r="G166" s="34"/>
      <c r="H166" s="16"/>
      <c r="I166" s="16"/>
    </row>
    <row r="167">
      <c r="A167" s="35" t="s">
        <v>23</v>
      </c>
      <c r="B167" s="3"/>
      <c r="C167" s="3"/>
      <c r="D167" s="4"/>
      <c r="E167" s="14"/>
      <c r="F167" s="33">
        <f>F166*1%</f>
        <v>8.93</v>
      </c>
      <c r="G167" s="34"/>
      <c r="H167" s="16"/>
      <c r="I167" s="16"/>
    </row>
    <row r="168">
      <c r="A168" s="35" t="s">
        <v>24</v>
      </c>
      <c r="B168" s="3"/>
      <c r="C168" s="3"/>
      <c r="D168" s="4"/>
      <c r="E168" s="34"/>
      <c r="F168" s="33">
        <f>F166+F167</f>
        <v>901.93</v>
      </c>
      <c r="G168" s="34"/>
      <c r="H168" s="16"/>
      <c r="I168" s="16"/>
    </row>
    <row r="169">
      <c r="A169" s="35" t="s">
        <v>25</v>
      </c>
      <c r="B169" s="3"/>
      <c r="C169" s="3"/>
      <c r="D169" s="4"/>
      <c r="E169" s="14"/>
      <c r="F169" s="33">
        <f>F168*15%</f>
        <v>135.2895</v>
      </c>
      <c r="G169" s="34"/>
      <c r="H169" s="16"/>
      <c r="I169" s="16"/>
    </row>
    <row r="170">
      <c r="A170" s="35" t="s">
        <v>24</v>
      </c>
      <c r="B170" s="3"/>
      <c r="C170" s="3"/>
      <c r="D170" s="4"/>
      <c r="E170" s="34"/>
      <c r="F170" s="36">
        <f>round(F168+F169,2)</f>
        <v>1037.22</v>
      </c>
      <c r="G170" s="34"/>
      <c r="H170" s="16"/>
      <c r="I170" s="16"/>
    </row>
    <row r="171">
      <c r="A171" s="19" t="s">
        <v>26</v>
      </c>
      <c r="B171" s="3"/>
      <c r="C171" s="3"/>
      <c r="D171" s="3"/>
      <c r="E171" s="3"/>
      <c r="F171" s="4"/>
      <c r="G171" s="20" t="s">
        <v>27</v>
      </c>
      <c r="H171" s="21"/>
      <c r="I171" s="21"/>
    </row>
    <row r="172">
      <c r="A172" s="37">
        <v>9999.0</v>
      </c>
      <c r="B172" s="22"/>
      <c r="C172" s="17" t="s">
        <v>38</v>
      </c>
      <c r="D172" s="3"/>
      <c r="E172" s="4"/>
      <c r="F172" s="15"/>
      <c r="G172" s="4"/>
      <c r="H172" s="16"/>
      <c r="I172" s="16"/>
    </row>
    <row r="173">
      <c r="A173" s="7"/>
      <c r="B173" s="7"/>
      <c r="C173" s="13" t="s">
        <v>29</v>
      </c>
      <c r="D173" s="14">
        <v>2.73</v>
      </c>
      <c r="E173" s="14">
        <v>2.12</v>
      </c>
      <c r="F173" s="52">
        <f>D173*E173</f>
        <v>5.7876</v>
      </c>
      <c r="G173" s="13" t="s">
        <v>30</v>
      </c>
      <c r="H173" s="39"/>
      <c r="I173" s="39"/>
    </row>
    <row r="174">
      <c r="A174" s="37">
        <v>9999.0</v>
      </c>
      <c r="B174" s="22"/>
      <c r="C174" s="17" t="s">
        <v>31</v>
      </c>
      <c r="D174" s="3"/>
      <c r="E174" s="4"/>
      <c r="F174" s="15"/>
      <c r="G174" s="4"/>
      <c r="H174" s="16"/>
      <c r="I174" s="16"/>
    </row>
    <row r="175">
      <c r="A175" s="7"/>
      <c r="B175" s="7"/>
      <c r="C175" s="13" t="s">
        <v>29</v>
      </c>
      <c r="D175" s="14">
        <v>10.79</v>
      </c>
      <c r="E175" s="14">
        <v>2.12</v>
      </c>
      <c r="F175" s="52">
        <f>D175*E175</f>
        <v>22.8748</v>
      </c>
      <c r="G175" s="13" t="s">
        <v>32</v>
      </c>
      <c r="H175" s="39"/>
      <c r="I175" s="39"/>
    </row>
    <row r="176">
      <c r="A176" s="31" t="s">
        <v>33</v>
      </c>
      <c r="B176" s="3"/>
      <c r="C176" s="4"/>
      <c r="D176" s="14">
        <v>1.0</v>
      </c>
      <c r="E176" s="32" t="s">
        <v>11</v>
      </c>
      <c r="F176" s="33">
        <f>F173+F175</f>
        <v>28.6624</v>
      </c>
      <c r="G176" s="41"/>
      <c r="H176" s="16"/>
      <c r="I176" s="16"/>
    </row>
    <row r="177">
      <c r="A177" s="31" t="s">
        <v>22</v>
      </c>
      <c r="B177" s="3"/>
      <c r="C177" s="4"/>
      <c r="D177" s="14">
        <v>1.0</v>
      </c>
      <c r="E177" s="32" t="s">
        <v>11</v>
      </c>
      <c r="F177" s="33">
        <f>F176/D176</f>
        <v>28.6624</v>
      </c>
      <c r="G177" s="41"/>
      <c r="H177" s="16"/>
      <c r="I177" s="16"/>
    </row>
    <row r="178">
      <c r="A178" s="35" t="s">
        <v>23</v>
      </c>
      <c r="B178" s="3"/>
      <c r="C178" s="3"/>
      <c r="D178" s="4"/>
      <c r="E178" s="14"/>
      <c r="F178" s="33">
        <f>F177*1%</f>
        <v>0.286624</v>
      </c>
      <c r="G178" s="41"/>
      <c r="H178" s="16"/>
      <c r="I178" s="16"/>
    </row>
    <row r="179">
      <c r="A179" s="35" t="s">
        <v>24</v>
      </c>
      <c r="B179" s="3"/>
      <c r="C179" s="3"/>
      <c r="D179" s="4"/>
      <c r="E179" s="34"/>
      <c r="F179" s="33">
        <f>F177+F178</f>
        <v>28.949024</v>
      </c>
      <c r="G179" s="41"/>
      <c r="H179" s="16"/>
      <c r="I179" s="16"/>
    </row>
    <row r="180">
      <c r="A180" s="35" t="s">
        <v>25</v>
      </c>
      <c r="B180" s="3"/>
      <c r="C180" s="3"/>
      <c r="D180" s="4"/>
      <c r="E180" s="14"/>
      <c r="F180" s="33">
        <f>F179*15%</f>
        <v>4.3423536</v>
      </c>
      <c r="G180" s="41"/>
      <c r="H180" s="16"/>
      <c r="I180" s="16"/>
    </row>
    <row r="181">
      <c r="A181" s="35" t="s">
        <v>24</v>
      </c>
      <c r="B181" s="3"/>
      <c r="C181" s="3"/>
      <c r="D181" s="4"/>
      <c r="E181" s="34"/>
      <c r="F181" s="36">
        <f>round(F179+F180,2)</f>
        <v>33.29</v>
      </c>
      <c r="G181" s="34"/>
      <c r="H181" s="16"/>
      <c r="I181" s="16"/>
    </row>
    <row r="182">
      <c r="A182" s="42" t="str">
        <f>CONCATENATE("Say ₹ ",F170," + ",F181," x Cost Index")</f>
        <v>Say ₹ 1037.22 + 33.29 x Cost Index</v>
      </c>
      <c r="B182" s="3"/>
      <c r="C182" s="3"/>
      <c r="D182" s="3"/>
      <c r="E182" s="3"/>
      <c r="F182" s="3"/>
      <c r="G182" s="4"/>
      <c r="H182" s="43">
        <f>((F164*1.01*1.15))</f>
        <v>1037.2195</v>
      </c>
      <c r="I182" s="43">
        <f>((SUM(F173,F175)*1.01*1.15))</f>
        <v>33.2913776</v>
      </c>
    </row>
    <row r="183">
      <c r="A183" s="1" t="s">
        <v>0</v>
      </c>
      <c r="B183" s="1" t="s">
        <v>1</v>
      </c>
      <c r="C183" s="2" t="s">
        <v>2</v>
      </c>
      <c r="D183" s="3"/>
      <c r="E183" s="4"/>
      <c r="F183" s="5" t="s">
        <v>3</v>
      </c>
      <c r="G183" s="4"/>
      <c r="H183" s="6"/>
      <c r="I183" s="6"/>
    </row>
    <row r="184">
      <c r="A184" s="7"/>
      <c r="B184" s="7"/>
      <c r="C184" s="8" t="s">
        <v>4</v>
      </c>
      <c r="D184" s="8" t="s">
        <v>5</v>
      </c>
      <c r="E184" s="8" t="s">
        <v>6</v>
      </c>
      <c r="F184" s="9" t="s">
        <v>7</v>
      </c>
      <c r="G184" s="8" t="s">
        <v>8</v>
      </c>
      <c r="H184" s="6"/>
      <c r="I184" s="6"/>
    </row>
    <row r="185">
      <c r="A185" s="44" t="s">
        <v>54</v>
      </c>
      <c r="B185" s="3"/>
      <c r="C185" s="3"/>
      <c r="D185" s="3"/>
      <c r="E185" s="3"/>
      <c r="F185" s="3"/>
      <c r="G185" s="4"/>
      <c r="H185" s="11"/>
      <c r="I185" s="11"/>
    </row>
    <row r="186">
      <c r="A186" s="45"/>
      <c r="B186" s="27" t="s">
        <v>10</v>
      </c>
      <c r="C186" s="27" t="s">
        <v>11</v>
      </c>
      <c r="D186" s="27" t="s">
        <v>12</v>
      </c>
      <c r="E186" s="28">
        <v>1.0</v>
      </c>
      <c r="F186" s="25"/>
      <c r="G186" s="4"/>
      <c r="H186" s="26"/>
      <c r="I186" s="26"/>
    </row>
    <row r="187">
      <c r="A187" s="27" t="s">
        <v>13</v>
      </c>
      <c r="B187" s="24" t="s">
        <v>35</v>
      </c>
      <c r="C187" s="3"/>
      <c r="D187" s="3"/>
      <c r="E187" s="3"/>
      <c r="F187" s="3"/>
      <c r="G187" s="4"/>
      <c r="H187" s="46"/>
      <c r="I187" s="46"/>
    </row>
    <row r="188">
      <c r="A188" s="47" t="s">
        <v>15</v>
      </c>
      <c r="B188" s="3"/>
      <c r="C188" s="3"/>
      <c r="D188" s="3"/>
      <c r="E188" s="3"/>
      <c r="F188" s="4"/>
      <c r="G188" s="48" t="s">
        <v>16</v>
      </c>
      <c r="H188" s="49"/>
      <c r="I188" s="49"/>
    </row>
    <row r="189">
      <c r="A189" s="50"/>
      <c r="B189" s="23" t="s">
        <v>55</v>
      </c>
      <c r="C189" s="24" t="s">
        <v>56</v>
      </c>
      <c r="D189" s="3"/>
      <c r="E189" s="4"/>
      <c r="F189" s="25"/>
      <c r="G189" s="4"/>
      <c r="H189" s="26"/>
      <c r="I189" s="26"/>
    </row>
    <row r="190">
      <c r="A190" s="7"/>
      <c r="B190" s="7"/>
      <c r="C190" s="27" t="s">
        <v>19</v>
      </c>
      <c r="D190" s="28">
        <v>1.0</v>
      </c>
      <c r="E190" s="28">
        <v>1000.0</v>
      </c>
      <c r="F190" s="51">
        <f>D190*E190</f>
        <v>1000</v>
      </c>
      <c r="G190" s="27" t="s">
        <v>20</v>
      </c>
      <c r="H190" s="30"/>
      <c r="I190" s="30"/>
    </row>
    <row r="191">
      <c r="A191" s="31" t="s">
        <v>21</v>
      </c>
      <c r="B191" s="3"/>
      <c r="C191" s="4"/>
      <c r="D191" s="14">
        <v>1.0</v>
      </c>
      <c r="E191" s="32" t="s">
        <v>11</v>
      </c>
      <c r="F191" s="33">
        <f>F190</f>
        <v>1000</v>
      </c>
      <c r="G191" s="34"/>
      <c r="H191" s="16"/>
      <c r="I191" s="16"/>
    </row>
    <row r="192">
      <c r="A192" s="31" t="s">
        <v>22</v>
      </c>
      <c r="B192" s="3"/>
      <c r="C192" s="4"/>
      <c r="D192" s="14">
        <v>1.0</v>
      </c>
      <c r="E192" s="32" t="s">
        <v>11</v>
      </c>
      <c r="F192" s="33">
        <f>F191/D191</f>
        <v>1000</v>
      </c>
      <c r="G192" s="34"/>
      <c r="H192" s="16"/>
      <c r="I192" s="16"/>
    </row>
    <row r="193">
      <c r="A193" s="35" t="s">
        <v>23</v>
      </c>
      <c r="B193" s="3"/>
      <c r="C193" s="3"/>
      <c r="D193" s="4"/>
      <c r="E193" s="14"/>
      <c r="F193" s="33">
        <f>F192*1%</f>
        <v>10</v>
      </c>
      <c r="G193" s="34"/>
      <c r="H193" s="16"/>
      <c r="I193" s="16"/>
    </row>
    <row r="194">
      <c r="A194" s="35" t="s">
        <v>24</v>
      </c>
      <c r="B194" s="3"/>
      <c r="C194" s="3"/>
      <c r="D194" s="4"/>
      <c r="E194" s="34"/>
      <c r="F194" s="33">
        <f>F192+F193</f>
        <v>1010</v>
      </c>
      <c r="G194" s="34"/>
      <c r="H194" s="16"/>
      <c r="I194" s="16"/>
    </row>
    <row r="195">
      <c r="A195" s="35" t="s">
        <v>25</v>
      </c>
      <c r="B195" s="3"/>
      <c r="C195" s="3"/>
      <c r="D195" s="4"/>
      <c r="E195" s="14"/>
      <c r="F195" s="33">
        <f>F194*15%</f>
        <v>151.5</v>
      </c>
      <c r="G195" s="34"/>
      <c r="H195" s="16"/>
      <c r="I195" s="16"/>
    </row>
    <row r="196">
      <c r="A196" s="35" t="s">
        <v>24</v>
      </c>
      <c r="B196" s="3"/>
      <c r="C196" s="3"/>
      <c r="D196" s="4"/>
      <c r="E196" s="34"/>
      <c r="F196" s="36">
        <f>round(F194+F195,2)</f>
        <v>1161.5</v>
      </c>
      <c r="G196" s="34"/>
      <c r="H196" s="16"/>
      <c r="I196" s="16"/>
    </row>
    <row r="197">
      <c r="A197" s="19" t="s">
        <v>26</v>
      </c>
      <c r="B197" s="3"/>
      <c r="C197" s="3"/>
      <c r="D197" s="3"/>
      <c r="E197" s="3"/>
      <c r="F197" s="4"/>
      <c r="G197" s="20" t="s">
        <v>27</v>
      </c>
      <c r="H197" s="21"/>
      <c r="I197" s="21"/>
    </row>
    <row r="198">
      <c r="A198" s="37">
        <v>9999.0</v>
      </c>
      <c r="B198" s="22"/>
      <c r="C198" s="17" t="s">
        <v>38</v>
      </c>
      <c r="D198" s="3"/>
      <c r="E198" s="4"/>
      <c r="F198" s="15"/>
      <c r="G198" s="4"/>
      <c r="H198" s="16"/>
      <c r="I198" s="16"/>
    </row>
    <row r="199">
      <c r="A199" s="7"/>
      <c r="B199" s="7"/>
      <c r="C199" s="13" t="s">
        <v>29</v>
      </c>
      <c r="D199" s="14">
        <v>2.73</v>
      </c>
      <c r="E199" s="14">
        <v>2.12</v>
      </c>
      <c r="F199" s="52">
        <f>D199*E199</f>
        <v>5.7876</v>
      </c>
      <c r="G199" s="13" t="s">
        <v>30</v>
      </c>
      <c r="H199" s="39"/>
      <c r="I199" s="39"/>
    </row>
    <row r="200">
      <c r="A200" s="37">
        <v>9999.0</v>
      </c>
      <c r="B200" s="22"/>
      <c r="C200" s="17" t="s">
        <v>31</v>
      </c>
      <c r="D200" s="3"/>
      <c r="E200" s="4"/>
      <c r="F200" s="15"/>
      <c r="G200" s="4"/>
      <c r="H200" s="16"/>
      <c r="I200" s="16"/>
    </row>
    <row r="201">
      <c r="A201" s="7"/>
      <c r="B201" s="7"/>
      <c r="C201" s="13" t="s">
        <v>29</v>
      </c>
      <c r="D201" s="14">
        <v>10.79</v>
      </c>
      <c r="E201" s="14">
        <v>2.12</v>
      </c>
      <c r="F201" s="52">
        <f>D201*E201</f>
        <v>22.8748</v>
      </c>
      <c r="G201" s="13" t="s">
        <v>32</v>
      </c>
      <c r="H201" s="39"/>
      <c r="I201" s="39"/>
    </row>
    <row r="202">
      <c r="A202" s="31" t="s">
        <v>33</v>
      </c>
      <c r="B202" s="3"/>
      <c r="C202" s="4"/>
      <c r="D202" s="14">
        <v>1.0</v>
      </c>
      <c r="E202" s="32" t="s">
        <v>11</v>
      </c>
      <c r="F202" s="33">
        <f>F199+F201</f>
        <v>28.6624</v>
      </c>
      <c r="G202" s="41"/>
      <c r="H202" s="16"/>
      <c r="I202" s="16"/>
    </row>
    <row r="203">
      <c r="A203" s="31" t="s">
        <v>22</v>
      </c>
      <c r="B203" s="3"/>
      <c r="C203" s="4"/>
      <c r="D203" s="14">
        <v>1.0</v>
      </c>
      <c r="E203" s="32" t="s">
        <v>11</v>
      </c>
      <c r="F203" s="33">
        <f>F202/D202</f>
        <v>28.6624</v>
      </c>
      <c r="G203" s="41"/>
      <c r="H203" s="16"/>
      <c r="I203" s="16"/>
    </row>
    <row r="204">
      <c r="A204" s="35" t="s">
        <v>23</v>
      </c>
      <c r="B204" s="3"/>
      <c r="C204" s="3"/>
      <c r="D204" s="4"/>
      <c r="E204" s="14"/>
      <c r="F204" s="33">
        <f>F203*1%</f>
        <v>0.286624</v>
      </c>
      <c r="G204" s="41"/>
      <c r="H204" s="16"/>
      <c r="I204" s="16"/>
    </row>
    <row r="205">
      <c r="A205" s="35" t="s">
        <v>24</v>
      </c>
      <c r="B205" s="3"/>
      <c r="C205" s="3"/>
      <c r="D205" s="4"/>
      <c r="E205" s="34"/>
      <c r="F205" s="33">
        <f>F203+F204</f>
        <v>28.949024</v>
      </c>
      <c r="G205" s="41"/>
      <c r="H205" s="16"/>
      <c r="I205" s="16"/>
    </row>
    <row r="206">
      <c r="A206" s="35" t="s">
        <v>25</v>
      </c>
      <c r="B206" s="3"/>
      <c r="C206" s="3"/>
      <c r="D206" s="4"/>
      <c r="E206" s="14"/>
      <c r="F206" s="33">
        <f>F205*15%</f>
        <v>4.3423536</v>
      </c>
      <c r="G206" s="41"/>
      <c r="H206" s="16"/>
      <c r="I206" s="16"/>
    </row>
    <row r="207">
      <c r="A207" s="35" t="s">
        <v>24</v>
      </c>
      <c r="B207" s="3"/>
      <c r="C207" s="3"/>
      <c r="D207" s="4"/>
      <c r="E207" s="34"/>
      <c r="F207" s="36">
        <f>round(F205+F206,2)</f>
        <v>33.29</v>
      </c>
      <c r="G207" s="34"/>
      <c r="H207" s="16"/>
      <c r="I207" s="16"/>
    </row>
    <row r="208">
      <c r="A208" s="42" t="str">
        <f>CONCATENATE("Say ₹ ",F196," + ",F207," x Cost Index")</f>
        <v>Say ₹ 1161.5 + 33.29 x Cost Index</v>
      </c>
      <c r="B208" s="3"/>
      <c r="C208" s="3"/>
      <c r="D208" s="3"/>
      <c r="E208" s="3"/>
      <c r="F208" s="3"/>
      <c r="G208" s="4"/>
      <c r="H208" s="43">
        <f>((F190*1.01*1.15))</f>
        <v>1161.5</v>
      </c>
      <c r="I208" s="43">
        <f>((SUM(F199,F201)*1.01*1.15))</f>
        <v>33.2913776</v>
      </c>
    </row>
  </sheetData>
  <mergeCells count="272">
    <mergeCell ref="F157:G157"/>
    <mergeCell ref="A159:G159"/>
    <mergeCell ref="F160:G160"/>
    <mergeCell ref="B161:G161"/>
    <mergeCell ref="A162:F162"/>
    <mergeCell ref="A163:A164"/>
    <mergeCell ref="B163:B164"/>
    <mergeCell ref="A165:C165"/>
    <mergeCell ref="A166:C166"/>
    <mergeCell ref="A167:D167"/>
    <mergeCell ref="A168:D168"/>
    <mergeCell ref="A169:D169"/>
    <mergeCell ref="A170:D170"/>
    <mergeCell ref="A171:F171"/>
    <mergeCell ref="A179:D179"/>
    <mergeCell ref="A180:D180"/>
    <mergeCell ref="A181:D181"/>
    <mergeCell ref="A182:G182"/>
    <mergeCell ref="A183:A184"/>
    <mergeCell ref="B183:B184"/>
    <mergeCell ref="F183:G183"/>
    <mergeCell ref="C189:E189"/>
    <mergeCell ref="F189:G189"/>
    <mergeCell ref="C183:E183"/>
    <mergeCell ref="A185:G185"/>
    <mergeCell ref="F186:G186"/>
    <mergeCell ref="B187:G187"/>
    <mergeCell ref="A188:F188"/>
    <mergeCell ref="A189:A190"/>
    <mergeCell ref="B189:B190"/>
    <mergeCell ref="C198:E198"/>
    <mergeCell ref="F198:G198"/>
    <mergeCell ref="C200:E200"/>
    <mergeCell ref="F200:G200"/>
    <mergeCell ref="A191:C191"/>
    <mergeCell ref="A192:C192"/>
    <mergeCell ref="A193:D193"/>
    <mergeCell ref="A194:D194"/>
    <mergeCell ref="A195:D195"/>
    <mergeCell ref="A196:D196"/>
    <mergeCell ref="A197:F197"/>
    <mergeCell ref="A205:D205"/>
    <mergeCell ref="A206:D206"/>
    <mergeCell ref="A207:D207"/>
    <mergeCell ref="A208:G208"/>
    <mergeCell ref="A198:A199"/>
    <mergeCell ref="B198:B199"/>
    <mergeCell ref="A200:A201"/>
    <mergeCell ref="B200:B201"/>
    <mergeCell ref="A202:C202"/>
    <mergeCell ref="A203:C203"/>
    <mergeCell ref="A204:D204"/>
    <mergeCell ref="A139:C139"/>
    <mergeCell ref="A140:C140"/>
    <mergeCell ref="A141:D141"/>
    <mergeCell ref="A142:D142"/>
    <mergeCell ref="A143:D143"/>
    <mergeCell ref="A144:D144"/>
    <mergeCell ref="A145:F145"/>
    <mergeCell ref="A146:A147"/>
    <mergeCell ref="B146:B147"/>
    <mergeCell ref="A148:A149"/>
    <mergeCell ref="B148:B149"/>
    <mergeCell ref="C148:E148"/>
    <mergeCell ref="F148:G148"/>
    <mergeCell ref="A150:C150"/>
    <mergeCell ref="B157:B158"/>
    <mergeCell ref="C157:E157"/>
    <mergeCell ref="A151:C151"/>
    <mergeCell ref="A152:D152"/>
    <mergeCell ref="A153:D153"/>
    <mergeCell ref="A154:D154"/>
    <mergeCell ref="A155:D155"/>
    <mergeCell ref="A156:G156"/>
    <mergeCell ref="A157:A158"/>
    <mergeCell ref="C163:E163"/>
    <mergeCell ref="F163:G163"/>
    <mergeCell ref="C172:E172"/>
    <mergeCell ref="F172:G172"/>
    <mergeCell ref="C174:E174"/>
    <mergeCell ref="F174:G174"/>
    <mergeCell ref="A172:A173"/>
    <mergeCell ref="B172:B173"/>
    <mergeCell ref="A174:A175"/>
    <mergeCell ref="B174:B175"/>
    <mergeCell ref="A176:C176"/>
    <mergeCell ref="A177:C177"/>
    <mergeCell ref="A178:D178"/>
    <mergeCell ref="A23:D23"/>
    <mergeCell ref="A24:D24"/>
    <mergeCell ref="A25:D25"/>
    <mergeCell ref="A26:G26"/>
    <mergeCell ref="A27:A28"/>
    <mergeCell ref="B27:B28"/>
    <mergeCell ref="F27:G27"/>
    <mergeCell ref="C27:E27"/>
    <mergeCell ref="A29:G29"/>
    <mergeCell ref="F30:G30"/>
    <mergeCell ref="B31:G31"/>
    <mergeCell ref="A32:F32"/>
    <mergeCell ref="A33:A34"/>
    <mergeCell ref="B33:B34"/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  <mergeCell ref="A9:C9"/>
    <mergeCell ref="A10:C10"/>
    <mergeCell ref="A11:D11"/>
    <mergeCell ref="A12:D12"/>
    <mergeCell ref="A13:D13"/>
    <mergeCell ref="A14:D14"/>
    <mergeCell ref="A15:F15"/>
    <mergeCell ref="A16:A17"/>
    <mergeCell ref="B16:B17"/>
    <mergeCell ref="C16:E16"/>
    <mergeCell ref="F16:G16"/>
    <mergeCell ref="A18:A19"/>
    <mergeCell ref="B18:B19"/>
    <mergeCell ref="C18:E18"/>
    <mergeCell ref="F18:G18"/>
    <mergeCell ref="A20:C20"/>
    <mergeCell ref="A21:C21"/>
    <mergeCell ref="A22:D22"/>
    <mergeCell ref="C33:E33"/>
    <mergeCell ref="F33:G33"/>
    <mergeCell ref="C42:E42"/>
    <mergeCell ref="F42:G42"/>
    <mergeCell ref="F53:G53"/>
    <mergeCell ref="A55:G55"/>
    <mergeCell ref="F56:G56"/>
    <mergeCell ref="B57:G57"/>
    <mergeCell ref="A58:F58"/>
    <mergeCell ref="A59:A60"/>
    <mergeCell ref="B59:B60"/>
    <mergeCell ref="A61:C61"/>
    <mergeCell ref="A62:C62"/>
    <mergeCell ref="A63:D63"/>
    <mergeCell ref="A64:D64"/>
    <mergeCell ref="A65:D65"/>
    <mergeCell ref="A66:D66"/>
    <mergeCell ref="A67:F67"/>
    <mergeCell ref="A35:C35"/>
    <mergeCell ref="A36:C36"/>
    <mergeCell ref="A37:D37"/>
    <mergeCell ref="A38:D38"/>
    <mergeCell ref="A39:D39"/>
    <mergeCell ref="A40:D40"/>
    <mergeCell ref="A41:F41"/>
    <mergeCell ref="A42:A43"/>
    <mergeCell ref="B42:B43"/>
    <mergeCell ref="A44:A45"/>
    <mergeCell ref="B44:B45"/>
    <mergeCell ref="C44:E44"/>
    <mergeCell ref="F44:G44"/>
    <mergeCell ref="A46:C46"/>
    <mergeCell ref="B53:B54"/>
    <mergeCell ref="C53:E53"/>
    <mergeCell ref="A47:C47"/>
    <mergeCell ref="A48:D48"/>
    <mergeCell ref="A49:D49"/>
    <mergeCell ref="A50:D50"/>
    <mergeCell ref="A51:D51"/>
    <mergeCell ref="A52:G52"/>
    <mergeCell ref="A53:A54"/>
    <mergeCell ref="C59:E59"/>
    <mergeCell ref="F59:G59"/>
    <mergeCell ref="C68:E68"/>
    <mergeCell ref="F68:G68"/>
    <mergeCell ref="C70:E70"/>
    <mergeCell ref="F70:G70"/>
    <mergeCell ref="A68:A69"/>
    <mergeCell ref="B68:B69"/>
    <mergeCell ref="A70:A71"/>
    <mergeCell ref="B70:B71"/>
    <mergeCell ref="A72:C72"/>
    <mergeCell ref="A73:C73"/>
    <mergeCell ref="A74:D74"/>
    <mergeCell ref="A75:D75"/>
    <mergeCell ref="A76:D76"/>
    <mergeCell ref="A77:D77"/>
    <mergeCell ref="A78:G78"/>
    <mergeCell ref="A79:A80"/>
    <mergeCell ref="B79:B80"/>
    <mergeCell ref="F79:G79"/>
    <mergeCell ref="C85:E85"/>
    <mergeCell ref="F85:G85"/>
    <mergeCell ref="C79:E79"/>
    <mergeCell ref="A81:G81"/>
    <mergeCell ref="F82:G82"/>
    <mergeCell ref="B83:G83"/>
    <mergeCell ref="A84:F84"/>
    <mergeCell ref="A85:A86"/>
    <mergeCell ref="B85:B86"/>
    <mergeCell ref="C94:E94"/>
    <mergeCell ref="F94:G94"/>
    <mergeCell ref="C96:E96"/>
    <mergeCell ref="F96:G96"/>
    <mergeCell ref="A87:C87"/>
    <mergeCell ref="A88:C88"/>
    <mergeCell ref="A89:D89"/>
    <mergeCell ref="A90:D90"/>
    <mergeCell ref="A91:D91"/>
    <mergeCell ref="A92:D92"/>
    <mergeCell ref="A93:F93"/>
    <mergeCell ref="A94:A95"/>
    <mergeCell ref="B94:B95"/>
    <mergeCell ref="A96:A97"/>
    <mergeCell ref="B96:B97"/>
    <mergeCell ref="A98:C98"/>
    <mergeCell ref="A99:C99"/>
    <mergeCell ref="A100:D100"/>
    <mergeCell ref="C111:E111"/>
    <mergeCell ref="F111:G111"/>
    <mergeCell ref="A127:D127"/>
    <mergeCell ref="A128:D128"/>
    <mergeCell ref="A129:D129"/>
    <mergeCell ref="A130:G130"/>
    <mergeCell ref="A131:A132"/>
    <mergeCell ref="B131:B132"/>
    <mergeCell ref="F131:G131"/>
    <mergeCell ref="C131:E131"/>
    <mergeCell ref="A133:G133"/>
    <mergeCell ref="F134:G134"/>
    <mergeCell ref="B135:G135"/>
    <mergeCell ref="A136:F136"/>
    <mergeCell ref="A137:A138"/>
    <mergeCell ref="B137:B138"/>
    <mergeCell ref="A101:D101"/>
    <mergeCell ref="A102:D102"/>
    <mergeCell ref="A103:D103"/>
    <mergeCell ref="A104:G104"/>
    <mergeCell ref="A105:A106"/>
    <mergeCell ref="B105:B106"/>
    <mergeCell ref="F105:G105"/>
    <mergeCell ref="C105:E105"/>
    <mergeCell ref="A107:G107"/>
    <mergeCell ref="F108:G108"/>
    <mergeCell ref="B109:G109"/>
    <mergeCell ref="A110:F110"/>
    <mergeCell ref="A111:A112"/>
    <mergeCell ref="B111:B112"/>
    <mergeCell ref="C120:E120"/>
    <mergeCell ref="F120:G120"/>
    <mergeCell ref="C122:E122"/>
    <mergeCell ref="F122:G122"/>
    <mergeCell ref="A113:C113"/>
    <mergeCell ref="A114:C114"/>
    <mergeCell ref="A115:D115"/>
    <mergeCell ref="A116:D116"/>
    <mergeCell ref="A117:D117"/>
    <mergeCell ref="A118:D118"/>
    <mergeCell ref="A119:F119"/>
    <mergeCell ref="A120:A121"/>
    <mergeCell ref="B120:B121"/>
    <mergeCell ref="A122:A123"/>
    <mergeCell ref="B122:B123"/>
    <mergeCell ref="A124:C124"/>
    <mergeCell ref="A125:C125"/>
    <mergeCell ref="A126:D126"/>
    <mergeCell ref="C137:E137"/>
    <mergeCell ref="F137:G137"/>
    <mergeCell ref="C146:E146"/>
    <mergeCell ref="F146:G146"/>
  </mergeCells>
  <drawing r:id="rId1"/>
</worksheet>
</file>