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nel Board GWD" sheetId="1" r:id="rId4"/>
  </sheets>
  <definedNames/>
  <calcPr/>
</workbook>
</file>

<file path=xl/sharedStrings.xml><?xml version="1.0" encoding="utf-8"?>
<sst xmlns="http://schemas.openxmlformats.org/spreadsheetml/2006/main" count="275" uniqueCount="45">
  <si>
    <t>Sor/Spec Code</t>
  </si>
  <si>
    <t>MR Code</t>
  </si>
  <si>
    <t>Description</t>
  </si>
  <si>
    <t>Remarks</t>
  </si>
  <si>
    <t>Unit</t>
  </si>
  <si>
    <t>Quantity</t>
  </si>
  <si>
    <t>Rate (₹)</t>
  </si>
  <si>
    <t>Amount</t>
  </si>
  <si>
    <t>Label</t>
  </si>
  <si>
    <t>S &amp; F Motor starters of the following ratings Submersible pump controllers with ammeter,DPMCB for single phase 2.5HP submersible motor pumps (DOL)</t>
  </si>
  <si>
    <t>Header Unit</t>
  </si>
  <si>
    <t>each</t>
  </si>
  <si>
    <t>Header Quantity</t>
  </si>
  <si>
    <t>Header Details</t>
  </si>
  <si>
    <t>COST FOR 1 EACH A1 MATERIALS</t>
  </si>
  <si>
    <t>Material (M), Labour (L), Additional Charges (A)</t>
  </si>
  <si>
    <t>D</t>
  </si>
  <si>
    <t>Submersible pump controllers with ammeter,DPMCB for single phase 2.5HP submersible motor pumps (DOL)</t>
  </si>
  <si>
    <t>M1</t>
  </si>
  <si>
    <t>MR704</t>
  </si>
  <si>
    <t>Man Mazdoor</t>
  </si>
  <si>
    <t>Day</t>
  </si>
  <si>
    <t>L2</t>
  </si>
  <si>
    <t>tcode</t>
  </si>
  <si>
    <t>Other Charge @ .5% of :(M1+L2)
 Add Hire charges for T&amp;P @ 0.5%</t>
  </si>
  <si>
    <t>LS</t>
  </si>
  <si>
    <t>A1</t>
  </si>
  <si>
    <t>TOTAL</t>
  </si>
  <si>
    <t>UNIT TOTAL</t>
  </si>
  <si>
    <t>Cartage@ 1.00 %</t>
  </si>
  <si>
    <t>Contractors Profit &amp; Overhead@ 15.00 %</t>
  </si>
  <si>
    <t>Iron screws, 35 mm X 6 mm</t>
  </si>
  <si>
    <t>M2</t>
  </si>
  <si>
    <t>Fitter, Grade 2</t>
  </si>
  <si>
    <t>L1</t>
  </si>
  <si>
    <t>Other Charge @ .5% of :(M2+L1)
 Add Hire charges for T&amp;P @ 0.5%</t>
  </si>
  <si>
    <t>A2</t>
  </si>
  <si>
    <t>/E</t>
  </si>
  <si>
    <t>S &amp; F Motor starters of the following ratings Submersible pump controllers with ammeter,DPMCB for single phase 3HP submersible motor pumps (DOL)</t>
  </si>
  <si>
    <t>Submersible pump controllers with ammeter,DPMCB for single phase 3HP submersible motor pumps (DOL)</t>
  </si>
  <si>
    <t>S &amp; F Motor starters of the following ratings Submersible pump controllers with ammeter,DPMCB for single phase 3.5HP submersible motor pumps (DOL)</t>
  </si>
  <si>
    <t>S &amp; F Motor starters of the following ratings Submersible pump controllers with ammeter,TPMCB for three phase 4HP submersible motor pumps (DOL)</t>
  </si>
  <si>
    <t>Submersible pump controllers with ammeter,DPMCB for single phase 4HP submersible motor pumps (DOL)</t>
  </si>
  <si>
    <t>S &amp; F Motor starters of the following ratings Submersible pump controllers with ammeter,TPMCB for three phase 4.5HP submersible motor pumps (DOL)</t>
  </si>
  <si>
    <t>Submersible pump controllers with ammeter,DPMCB for single phase 4.5HP submersible motor pumps (DOL)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</si>
</sst>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0"/>
      <name val="Merriweather"/>
    </font>
    <font/>
    <font>
      <sz val="12.0"/>
      <color rgb="FFFF0000"/>
      <name val="Merriweather"/>
    </font>
    <font>
      <b/>
      <sz val="11.0"/>
      <color theme="1"/>
      <name val="Merriweather"/>
    </font>
    <font>
      <sz val="11.0"/>
      <color theme="1"/>
      <name val="Merriweather"/>
    </font>
    <font>
      <sz val="11.0"/>
      <color rgb="FF000000"/>
      <name val="Merriweather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EE2E6"/>
        <bgColor rgb="FFDEE2E6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3" numFmtId="2" xfId="0" applyAlignment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2" fontId="1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readingOrder="0" shrinkToFit="0" vertical="center" wrapText="1"/>
    </xf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readingOrder="0" shrinkToFit="0" vertical="center" wrapText="1"/>
    </xf>
    <xf borderId="2" fillId="3" fontId="5" numFmtId="0" xfId="0" applyAlignment="1" applyBorder="1" applyFont="1">
      <alignment shrinkToFit="0" vertical="center" wrapText="1"/>
    </xf>
    <xf borderId="6" fillId="3" fontId="5" numFmtId="0" xfId="0" applyAlignment="1" applyBorder="1" applyFont="1">
      <alignment readingOrder="0" shrinkToFit="0" vertical="center" wrapText="1"/>
    </xf>
    <xf borderId="2" fillId="3" fontId="6" numFmtId="0" xfId="0" applyAlignment="1" applyBorder="1" applyFont="1">
      <alignment readingOrder="0" shrinkToFit="0" vertical="center" wrapText="1"/>
    </xf>
    <xf borderId="6" fillId="3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readingOrder="0" shrinkToFit="0" vertical="center" wrapText="1"/>
    </xf>
    <xf borderId="6" fillId="0" fontId="5" numFmtId="0" xfId="0" applyAlignment="1" applyBorder="1" applyFont="1">
      <alignment shrinkToFit="0" vertical="center" wrapText="1"/>
    </xf>
    <xf borderId="6" fillId="0" fontId="4" numFmtId="0" xfId="0" applyAlignment="1" applyBorder="1" applyFont="1">
      <alignment readingOrder="0" shrinkToFit="0" vertical="center" wrapText="1"/>
    </xf>
    <xf borderId="2" fillId="4" fontId="4" numFmtId="0" xfId="0" applyAlignment="1" applyBorder="1" applyFill="1" applyFont="1">
      <alignment horizontal="center" readingOrder="0" shrinkToFit="0" vertical="center" wrapText="1"/>
    </xf>
    <xf borderId="6" fillId="4" fontId="4" numFmtId="0" xfId="0" applyAlignment="1" applyBorder="1" applyFont="1">
      <alignment readingOrder="0" shrinkToFit="0" vertical="center" wrapText="1"/>
    </xf>
    <xf borderId="0" fillId="5" fontId="3" numFmtId="2" xfId="0" applyAlignment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hidden="1" min="8" max="9" width="12.63"/>
  </cols>
  <sheetData>
    <row r="1">
      <c r="A1" s="1" t="s">
        <v>0</v>
      </c>
      <c r="B1" s="1" t="s">
        <v>1</v>
      </c>
      <c r="C1" s="2" t="s">
        <v>2</v>
      </c>
      <c r="D1" s="3"/>
      <c r="E1" s="4"/>
      <c r="F1" s="2" t="s">
        <v>3</v>
      </c>
      <c r="G1" s="4"/>
      <c r="H1" s="5"/>
      <c r="I1" s="5"/>
    </row>
    <row r="2">
      <c r="A2" s="6"/>
      <c r="B2" s="6"/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5"/>
      <c r="I2" s="5"/>
    </row>
    <row r="3">
      <c r="A3" s="8" t="s">
        <v>9</v>
      </c>
      <c r="B3" s="3"/>
      <c r="C3" s="3"/>
      <c r="D3" s="3"/>
      <c r="E3" s="3"/>
      <c r="F3" s="3"/>
      <c r="G3" s="4"/>
      <c r="H3" s="5"/>
      <c r="I3" s="5"/>
    </row>
    <row r="4">
      <c r="A4" s="9"/>
      <c r="B4" s="9" t="s">
        <v>10</v>
      </c>
      <c r="C4" s="9" t="s">
        <v>11</v>
      </c>
      <c r="D4" s="9" t="s">
        <v>12</v>
      </c>
      <c r="E4" s="9">
        <v>1.0</v>
      </c>
      <c r="F4" s="9"/>
      <c r="G4" s="9"/>
      <c r="H4" s="5"/>
      <c r="I4" s="5"/>
    </row>
    <row r="5">
      <c r="A5" s="9" t="s">
        <v>13</v>
      </c>
      <c r="B5" s="10" t="s">
        <v>14</v>
      </c>
      <c r="C5" s="3"/>
      <c r="D5" s="3"/>
      <c r="E5" s="3"/>
      <c r="F5" s="3"/>
      <c r="G5" s="4"/>
      <c r="H5" s="5"/>
      <c r="I5" s="5"/>
    </row>
    <row r="6">
      <c r="A6" s="10" t="s">
        <v>15</v>
      </c>
      <c r="B6" s="3"/>
      <c r="C6" s="3"/>
      <c r="D6" s="3"/>
      <c r="E6" s="3"/>
      <c r="F6" s="3"/>
      <c r="G6" s="4"/>
      <c r="H6" s="5"/>
      <c r="I6" s="5"/>
    </row>
    <row r="7">
      <c r="A7" s="11"/>
      <c r="B7" s="12" t="s">
        <v>16</v>
      </c>
      <c r="C7" s="13" t="s">
        <v>17</v>
      </c>
      <c r="D7" s="3"/>
      <c r="E7" s="4"/>
      <c r="F7" s="14"/>
      <c r="G7" s="4"/>
      <c r="H7" s="5"/>
      <c r="I7" s="5"/>
    </row>
    <row r="8">
      <c r="A8" s="6"/>
      <c r="B8" s="6"/>
      <c r="C8" s="15" t="s">
        <v>11</v>
      </c>
      <c r="D8" s="15">
        <v>1.0</v>
      </c>
      <c r="E8" s="15">
        <v>1850.0</v>
      </c>
      <c r="F8" s="15">
        <f>D8*E8</f>
        <v>1850</v>
      </c>
      <c r="G8" s="15" t="s">
        <v>18</v>
      </c>
      <c r="H8" s="5"/>
      <c r="I8" s="5"/>
    </row>
    <row r="9">
      <c r="A9" s="11"/>
      <c r="B9" s="12" t="s">
        <v>19</v>
      </c>
      <c r="C9" s="13" t="s">
        <v>20</v>
      </c>
      <c r="D9" s="3"/>
      <c r="E9" s="4"/>
      <c r="F9" s="14"/>
      <c r="G9" s="4"/>
      <c r="H9" s="5"/>
      <c r="I9" s="5"/>
    </row>
    <row r="10">
      <c r="A10" s="6"/>
      <c r="B10" s="6"/>
      <c r="C10" s="15" t="s">
        <v>21</v>
      </c>
      <c r="D10" s="15">
        <v>0.01</v>
      </c>
      <c r="E10" s="15">
        <v>675.0</v>
      </c>
      <c r="F10" s="15">
        <f>D10*E10</f>
        <v>6.75</v>
      </c>
      <c r="G10" s="15" t="s">
        <v>22</v>
      </c>
      <c r="H10" s="5"/>
      <c r="I10" s="5"/>
    </row>
    <row r="11">
      <c r="A11" s="12" t="s">
        <v>23</v>
      </c>
      <c r="B11" s="11"/>
      <c r="C11" s="16" t="s">
        <v>24</v>
      </c>
      <c r="D11" s="3"/>
      <c r="E11" s="4"/>
      <c r="F11" s="14"/>
      <c r="G11" s="4"/>
      <c r="H11" s="5"/>
      <c r="I11" s="5"/>
    </row>
    <row r="12">
      <c r="A12" s="6"/>
      <c r="B12" s="6"/>
      <c r="C12" s="15" t="s">
        <v>25</v>
      </c>
      <c r="D12" s="17"/>
      <c r="E12" s="17"/>
      <c r="F12" s="15">
        <f>(F8+F10)*0.5%</f>
        <v>9.28375</v>
      </c>
      <c r="G12" s="15" t="s">
        <v>26</v>
      </c>
      <c r="H12" s="5"/>
      <c r="I12" s="5"/>
    </row>
    <row r="13">
      <c r="A13" s="10" t="s">
        <v>27</v>
      </c>
      <c r="B13" s="3"/>
      <c r="C13" s="4"/>
      <c r="D13" s="18">
        <v>1.0</v>
      </c>
      <c r="E13" s="18" t="s">
        <v>11</v>
      </c>
      <c r="F13" s="18">
        <f>F8+F10+F12</f>
        <v>1866.03375</v>
      </c>
      <c r="G13" s="9"/>
      <c r="H13" s="5"/>
      <c r="I13" s="5"/>
    </row>
    <row r="14">
      <c r="A14" s="10" t="s">
        <v>28</v>
      </c>
      <c r="B14" s="3"/>
      <c r="C14" s="4"/>
      <c r="D14" s="18">
        <v>1.0</v>
      </c>
      <c r="E14" s="18" t="s">
        <v>11</v>
      </c>
      <c r="F14" s="18">
        <f>F13/D13</f>
        <v>1866.03375</v>
      </c>
      <c r="G14" s="9"/>
      <c r="H14" s="5"/>
      <c r="I14" s="5"/>
    </row>
    <row r="15">
      <c r="A15" s="10" t="s">
        <v>29</v>
      </c>
      <c r="B15" s="3"/>
      <c r="C15" s="3"/>
      <c r="D15" s="4"/>
      <c r="E15" s="18"/>
      <c r="F15" s="18">
        <f>F14*1%</f>
        <v>18.6603375</v>
      </c>
      <c r="G15" s="9"/>
      <c r="H15" s="5"/>
      <c r="I15" s="5"/>
    </row>
    <row r="16">
      <c r="A16" s="10" t="s">
        <v>27</v>
      </c>
      <c r="B16" s="3"/>
      <c r="C16" s="3"/>
      <c r="D16" s="4"/>
      <c r="E16" s="9"/>
      <c r="F16" s="18">
        <f>F14+F15</f>
        <v>1884.694088</v>
      </c>
      <c r="G16" s="9"/>
      <c r="H16" s="5"/>
      <c r="I16" s="5"/>
    </row>
    <row r="17">
      <c r="A17" s="10" t="s">
        <v>30</v>
      </c>
      <c r="B17" s="3"/>
      <c r="C17" s="3"/>
      <c r="D17" s="4"/>
      <c r="E17" s="18"/>
      <c r="F17" s="18">
        <f>F16*15%</f>
        <v>282.7041131</v>
      </c>
      <c r="G17" s="9"/>
      <c r="H17" s="5"/>
      <c r="I17" s="5"/>
    </row>
    <row r="18">
      <c r="A18" s="19" t="s">
        <v>27</v>
      </c>
      <c r="B18" s="3"/>
      <c r="C18" s="3"/>
      <c r="D18" s="4"/>
      <c r="E18" s="20"/>
      <c r="F18" s="21">
        <f>round(F16+F17,2)</f>
        <v>2167.4</v>
      </c>
      <c r="G18" s="9"/>
      <c r="H18" s="5"/>
      <c r="I18" s="5"/>
    </row>
    <row r="19">
      <c r="A19" s="11">
        <v>2852.0</v>
      </c>
      <c r="B19" s="12"/>
      <c r="C19" s="13" t="s">
        <v>31</v>
      </c>
      <c r="D19" s="3"/>
      <c r="E19" s="4"/>
      <c r="F19" s="14"/>
      <c r="G19" s="4"/>
      <c r="H19" s="5"/>
      <c r="I19" s="5"/>
    </row>
    <row r="20">
      <c r="A20" s="6"/>
      <c r="B20" s="6"/>
      <c r="C20" s="15" t="s">
        <v>11</v>
      </c>
      <c r="D20" s="15">
        <v>4.0</v>
      </c>
      <c r="E20" s="15">
        <v>1.8</v>
      </c>
      <c r="F20" s="15">
        <f>D20*E20</f>
        <v>7.2</v>
      </c>
      <c r="G20" s="15" t="s">
        <v>32</v>
      </c>
      <c r="H20" s="5"/>
      <c r="I20" s="5"/>
    </row>
    <row r="21">
      <c r="A21" s="11">
        <v>1005.0</v>
      </c>
      <c r="B21" s="12"/>
      <c r="C21" s="13" t="s">
        <v>33</v>
      </c>
      <c r="D21" s="3"/>
      <c r="E21" s="4"/>
      <c r="F21" s="14"/>
      <c r="G21" s="4"/>
      <c r="H21" s="5"/>
      <c r="I21" s="5"/>
    </row>
    <row r="22">
      <c r="A22" s="6"/>
      <c r="B22" s="6"/>
      <c r="C22" s="15" t="s">
        <v>21</v>
      </c>
      <c r="D22" s="15">
        <v>0.01</v>
      </c>
      <c r="E22" s="15">
        <v>734.0</v>
      </c>
      <c r="F22" s="15">
        <f>D22*E22</f>
        <v>7.34</v>
      </c>
      <c r="G22" s="15" t="s">
        <v>34</v>
      </c>
      <c r="H22" s="5"/>
      <c r="I22" s="5"/>
    </row>
    <row r="23">
      <c r="A23" s="12" t="s">
        <v>23</v>
      </c>
      <c r="B23" s="11"/>
      <c r="C23" s="16" t="s">
        <v>35</v>
      </c>
      <c r="D23" s="3"/>
      <c r="E23" s="4"/>
      <c r="F23" s="14"/>
      <c r="G23" s="4"/>
      <c r="H23" s="5"/>
      <c r="I23" s="5"/>
    </row>
    <row r="24">
      <c r="A24" s="6"/>
      <c r="B24" s="6"/>
      <c r="C24" s="15" t="s">
        <v>25</v>
      </c>
      <c r="D24" s="17"/>
      <c r="E24" s="17"/>
      <c r="F24" s="15">
        <f>(F20+F22)*0.5%</f>
        <v>0.0727</v>
      </c>
      <c r="G24" s="15" t="s">
        <v>36</v>
      </c>
      <c r="H24" s="5"/>
      <c r="I24" s="5"/>
    </row>
    <row r="25">
      <c r="A25" s="10" t="s">
        <v>27</v>
      </c>
      <c r="B25" s="3"/>
      <c r="C25" s="4"/>
      <c r="D25" s="18">
        <v>1.0</v>
      </c>
      <c r="E25" s="18" t="s">
        <v>11</v>
      </c>
      <c r="F25" s="18">
        <f>F20+F22+F24</f>
        <v>14.6127</v>
      </c>
      <c r="G25" s="20"/>
      <c r="H25" s="5"/>
      <c r="I25" s="5"/>
    </row>
    <row r="26">
      <c r="A26" s="10" t="s">
        <v>28</v>
      </c>
      <c r="B26" s="3"/>
      <c r="C26" s="4"/>
      <c r="D26" s="18">
        <v>1.0</v>
      </c>
      <c r="E26" s="18" t="s">
        <v>11</v>
      </c>
      <c r="F26" s="18">
        <f>F25/D25</f>
        <v>14.6127</v>
      </c>
      <c r="G26" s="20"/>
      <c r="H26" s="5"/>
      <c r="I26" s="5"/>
    </row>
    <row r="27">
      <c r="A27" s="10" t="s">
        <v>29</v>
      </c>
      <c r="B27" s="3"/>
      <c r="C27" s="3"/>
      <c r="D27" s="4"/>
      <c r="E27" s="18"/>
      <c r="F27" s="18">
        <f>F26*1%</f>
        <v>0.146127</v>
      </c>
      <c r="G27" s="20"/>
      <c r="H27" s="5"/>
      <c r="I27" s="5"/>
    </row>
    <row r="28">
      <c r="A28" s="10" t="s">
        <v>27</v>
      </c>
      <c r="B28" s="3"/>
      <c r="C28" s="3"/>
      <c r="D28" s="4"/>
      <c r="E28" s="9"/>
      <c r="F28" s="18">
        <f>F26+F27</f>
        <v>14.758827</v>
      </c>
      <c r="G28" s="20"/>
      <c r="H28" s="5"/>
      <c r="I28" s="5"/>
    </row>
    <row r="29">
      <c r="A29" s="10" t="s">
        <v>30</v>
      </c>
      <c r="B29" s="3"/>
      <c r="C29" s="3"/>
      <c r="D29" s="4"/>
      <c r="E29" s="18"/>
      <c r="F29" s="18">
        <f>F28*15%</f>
        <v>2.21382405</v>
      </c>
      <c r="G29" s="20"/>
      <c r="H29" s="5"/>
      <c r="I29" s="5"/>
    </row>
    <row r="30">
      <c r="A30" s="19" t="s">
        <v>27</v>
      </c>
      <c r="B30" s="3"/>
      <c r="C30" s="3"/>
      <c r="D30" s="4"/>
      <c r="E30" s="20"/>
      <c r="F30" s="21">
        <f>round(F28+F29,2)</f>
        <v>16.97</v>
      </c>
      <c r="G30" s="9"/>
      <c r="H30" s="5"/>
      <c r="I30" s="5"/>
    </row>
    <row r="31">
      <c r="A31" s="22" t="str">
        <f>CONCATENATE("Say ₹ ",F18," + ",F30," x Cost Index")                                           </f>
        <v>Say ₹ 2167.4 + 16.97 x Cost Index</v>
      </c>
      <c r="B31" s="3"/>
      <c r="C31" s="3"/>
      <c r="D31" s="3"/>
      <c r="E31" s="3"/>
      <c r="F31" s="4"/>
      <c r="G31" s="23" t="s">
        <v>37</v>
      </c>
      <c r="H31" s="24">
        <f>(F8+F10)*1.005*1.01*1.15</f>
        <v>2167.398201</v>
      </c>
      <c r="I31" s="24">
        <f>(F20+F22)*1.005*1.01*1.15</f>
        <v>16.97265105</v>
      </c>
    </row>
    <row r="32">
      <c r="A32" s="1" t="s">
        <v>0</v>
      </c>
      <c r="B32" s="1" t="s">
        <v>1</v>
      </c>
      <c r="C32" s="2" t="s">
        <v>2</v>
      </c>
      <c r="D32" s="3"/>
      <c r="E32" s="4"/>
      <c r="F32" s="2" t="s">
        <v>3</v>
      </c>
      <c r="G32" s="4"/>
      <c r="H32" s="5"/>
      <c r="I32" s="5"/>
    </row>
    <row r="33">
      <c r="A33" s="6"/>
      <c r="B33" s="6"/>
      <c r="C33" s="7" t="s">
        <v>4</v>
      </c>
      <c r="D33" s="7" t="s">
        <v>5</v>
      </c>
      <c r="E33" s="7" t="s">
        <v>6</v>
      </c>
      <c r="F33" s="7" t="s">
        <v>7</v>
      </c>
      <c r="G33" s="7" t="s">
        <v>8</v>
      </c>
      <c r="H33" s="5"/>
      <c r="I33" s="5"/>
    </row>
    <row r="34">
      <c r="A34" s="8" t="s">
        <v>38</v>
      </c>
      <c r="B34" s="3"/>
      <c r="C34" s="3"/>
      <c r="D34" s="3"/>
      <c r="E34" s="3"/>
      <c r="F34" s="3"/>
      <c r="G34" s="4"/>
      <c r="H34" s="5"/>
      <c r="I34" s="5"/>
    </row>
    <row r="35">
      <c r="A35" s="9"/>
      <c r="B35" s="9" t="s">
        <v>10</v>
      </c>
      <c r="C35" s="9" t="s">
        <v>11</v>
      </c>
      <c r="D35" s="9" t="s">
        <v>12</v>
      </c>
      <c r="E35" s="9">
        <v>1.0</v>
      </c>
      <c r="F35" s="9"/>
      <c r="G35" s="9"/>
      <c r="H35" s="5"/>
      <c r="I35" s="5"/>
    </row>
    <row r="36">
      <c r="A36" s="9" t="s">
        <v>13</v>
      </c>
      <c r="B36" s="10" t="s">
        <v>14</v>
      </c>
      <c r="C36" s="3"/>
      <c r="D36" s="3"/>
      <c r="E36" s="3"/>
      <c r="F36" s="3"/>
      <c r="G36" s="4"/>
      <c r="H36" s="5"/>
      <c r="I36" s="5"/>
    </row>
    <row r="37">
      <c r="A37" s="10" t="s">
        <v>15</v>
      </c>
      <c r="B37" s="3"/>
      <c r="C37" s="3"/>
      <c r="D37" s="3"/>
      <c r="E37" s="3"/>
      <c r="F37" s="3"/>
      <c r="G37" s="4"/>
      <c r="H37" s="5"/>
      <c r="I37" s="5"/>
    </row>
    <row r="38">
      <c r="A38" s="11"/>
      <c r="B38" s="12" t="s">
        <v>16</v>
      </c>
      <c r="C38" s="13" t="s">
        <v>39</v>
      </c>
      <c r="D38" s="3"/>
      <c r="E38" s="4"/>
      <c r="F38" s="14"/>
      <c r="G38" s="4"/>
      <c r="H38" s="5"/>
      <c r="I38" s="5"/>
    </row>
    <row r="39">
      <c r="A39" s="6"/>
      <c r="B39" s="6"/>
      <c r="C39" s="15" t="s">
        <v>11</v>
      </c>
      <c r="D39" s="15">
        <v>1.0</v>
      </c>
      <c r="E39" s="15">
        <v>2100.0</v>
      </c>
      <c r="F39" s="15">
        <f>D39*E39</f>
        <v>2100</v>
      </c>
      <c r="G39" s="15" t="s">
        <v>18</v>
      </c>
      <c r="H39" s="5"/>
      <c r="I39" s="5"/>
    </row>
    <row r="40">
      <c r="A40" s="11"/>
      <c r="B40" s="12" t="s">
        <v>19</v>
      </c>
      <c r="C40" s="13" t="s">
        <v>20</v>
      </c>
      <c r="D40" s="3"/>
      <c r="E40" s="4"/>
      <c r="F40" s="14"/>
      <c r="G40" s="4"/>
      <c r="H40" s="5"/>
      <c r="I40" s="5"/>
    </row>
    <row r="41">
      <c r="A41" s="6"/>
      <c r="B41" s="6"/>
      <c r="C41" s="15" t="s">
        <v>21</v>
      </c>
      <c r="D41" s="15">
        <v>0.01</v>
      </c>
      <c r="E41" s="15">
        <v>675.0</v>
      </c>
      <c r="F41" s="15">
        <f>D41*E41</f>
        <v>6.75</v>
      </c>
      <c r="G41" s="15" t="s">
        <v>22</v>
      </c>
      <c r="H41" s="5"/>
      <c r="I41" s="5"/>
    </row>
    <row r="42">
      <c r="A42" s="12" t="s">
        <v>23</v>
      </c>
      <c r="B42" s="11"/>
      <c r="C42" s="16" t="s">
        <v>24</v>
      </c>
      <c r="D42" s="3"/>
      <c r="E42" s="4"/>
      <c r="F42" s="14"/>
      <c r="G42" s="4"/>
      <c r="H42" s="5"/>
      <c r="I42" s="5"/>
    </row>
    <row r="43">
      <c r="A43" s="6"/>
      <c r="B43" s="6"/>
      <c r="C43" s="15" t="s">
        <v>25</v>
      </c>
      <c r="D43" s="17"/>
      <c r="E43" s="17"/>
      <c r="F43" s="15">
        <f>(F39+F41)*0.5%</f>
        <v>10.53375</v>
      </c>
      <c r="G43" s="15" t="s">
        <v>26</v>
      </c>
      <c r="H43" s="5"/>
      <c r="I43" s="5"/>
    </row>
    <row r="44">
      <c r="A44" s="10" t="s">
        <v>27</v>
      </c>
      <c r="B44" s="3"/>
      <c r="C44" s="4"/>
      <c r="D44" s="18">
        <v>1.0</v>
      </c>
      <c r="E44" s="18" t="s">
        <v>11</v>
      </c>
      <c r="F44" s="18">
        <f>F39+F41+F43</f>
        <v>2117.28375</v>
      </c>
      <c r="G44" s="9"/>
      <c r="H44" s="5"/>
      <c r="I44" s="5"/>
    </row>
    <row r="45">
      <c r="A45" s="10" t="s">
        <v>28</v>
      </c>
      <c r="B45" s="3"/>
      <c r="C45" s="4"/>
      <c r="D45" s="18">
        <v>1.0</v>
      </c>
      <c r="E45" s="18" t="s">
        <v>11</v>
      </c>
      <c r="F45" s="18">
        <f>F44/D44</f>
        <v>2117.28375</v>
      </c>
      <c r="G45" s="9"/>
      <c r="H45" s="5"/>
      <c r="I45" s="5"/>
    </row>
    <row r="46">
      <c r="A46" s="10" t="s">
        <v>29</v>
      </c>
      <c r="B46" s="3"/>
      <c r="C46" s="3"/>
      <c r="D46" s="4"/>
      <c r="E46" s="18"/>
      <c r="F46" s="18">
        <f>F45*1%</f>
        <v>21.1728375</v>
      </c>
      <c r="G46" s="9"/>
      <c r="H46" s="5"/>
      <c r="I46" s="5"/>
    </row>
    <row r="47">
      <c r="A47" s="10" t="s">
        <v>27</v>
      </c>
      <c r="B47" s="3"/>
      <c r="C47" s="3"/>
      <c r="D47" s="4"/>
      <c r="E47" s="9"/>
      <c r="F47" s="18">
        <f>F45+F46</f>
        <v>2138.456588</v>
      </c>
      <c r="G47" s="9"/>
      <c r="H47" s="5"/>
      <c r="I47" s="5"/>
    </row>
    <row r="48">
      <c r="A48" s="10" t="s">
        <v>30</v>
      </c>
      <c r="B48" s="3"/>
      <c r="C48" s="3"/>
      <c r="D48" s="4"/>
      <c r="E48" s="18"/>
      <c r="F48" s="18">
        <f>F47*15%</f>
        <v>320.7684881</v>
      </c>
      <c r="G48" s="9"/>
      <c r="H48" s="5"/>
      <c r="I48" s="5"/>
    </row>
    <row r="49">
      <c r="A49" s="19" t="s">
        <v>27</v>
      </c>
      <c r="B49" s="3"/>
      <c r="C49" s="3"/>
      <c r="D49" s="4"/>
      <c r="E49" s="20"/>
      <c r="F49" s="21">
        <f>round(F47+F48,2)</f>
        <v>2459.23</v>
      </c>
      <c r="G49" s="9"/>
      <c r="H49" s="5"/>
      <c r="I49" s="5"/>
    </row>
    <row r="50">
      <c r="A50" s="11">
        <v>2852.0</v>
      </c>
      <c r="B50" s="12"/>
      <c r="C50" s="13" t="s">
        <v>31</v>
      </c>
      <c r="D50" s="3"/>
      <c r="E50" s="4"/>
      <c r="F50" s="14"/>
      <c r="G50" s="4"/>
      <c r="H50" s="5"/>
      <c r="I50" s="5"/>
    </row>
    <row r="51">
      <c r="A51" s="6"/>
      <c r="B51" s="6"/>
      <c r="C51" s="15" t="s">
        <v>11</v>
      </c>
      <c r="D51" s="15">
        <v>4.0</v>
      </c>
      <c r="E51" s="15">
        <v>1.8</v>
      </c>
      <c r="F51" s="15">
        <f>D51*E51</f>
        <v>7.2</v>
      </c>
      <c r="G51" s="15" t="s">
        <v>32</v>
      </c>
      <c r="H51" s="5"/>
      <c r="I51" s="5"/>
    </row>
    <row r="52">
      <c r="A52" s="11">
        <v>1005.0</v>
      </c>
      <c r="B52" s="12"/>
      <c r="C52" s="13" t="s">
        <v>33</v>
      </c>
      <c r="D52" s="3"/>
      <c r="E52" s="4"/>
      <c r="F52" s="14"/>
      <c r="G52" s="4"/>
      <c r="H52" s="5"/>
      <c r="I52" s="5"/>
    </row>
    <row r="53">
      <c r="A53" s="6"/>
      <c r="B53" s="6"/>
      <c r="C53" s="15" t="s">
        <v>21</v>
      </c>
      <c r="D53" s="15">
        <v>0.01</v>
      </c>
      <c r="E53" s="15">
        <v>734.0</v>
      </c>
      <c r="F53" s="15">
        <f>D53*E53</f>
        <v>7.34</v>
      </c>
      <c r="G53" s="15" t="s">
        <v>34</v>
      </c>
      <c r="H53" s="5"/>
      <c r="I53" s="5"/>
    </row>
    <row r="54">
      <c r="A54" s="12" t="s">
        <v>23</v>
      </c>
      <c r="B54" s="11"/>
      <c r="C54" s="16" t="s">
        <v>35</v>
      </c>
      <c r="D54" s="3"/>
      <c r="E54" s="4"/>
      <c r="F54" s="14"/>
      <c r="G54" s="4"/>
      <c r="H54" s="5"/>
      <c r="I54" s="5"/>
    </row>
    <row r="55">
      <c r="A55" s="6"/>
      <c r="B55" s="6"/>
      <c r="C55" s="15" t="s">
        <v>25</v>
      </c>
      <c r="D55" s="17"/>
      <c r="E55" s="17"/>
      <c r="F55" s="15">
        <f>(F51+F53)*0.5%</f>
        <v>0.0727</v>
      </c>
      <c r="G55" s="15" t="s">
        <v>36</v>
      </c>
      <c r="H55" s="5"/>
      <c r="I55" s="5"/>
    </row>
    <row r="56">
      <c r="A56" s="10" t="s">
        <v>27</v>
      </c>
      <c r="B56" s="3"/>
      <c r="C56" s="4"/>
      <c r="D56" s="18">
        <v>1.0</v>
      </c>
      <c r="E56" s="18" t="s">
        <v>11</v>
      </c>
      <c r="F56" s="18">
        <f>F51+F53+F55</f>
        <v>14.6127</v>
      </c>
      <c r="G56" s="20"/>
      <c r="H56" s="5"/>
      <c r="I56" s="5"/>
    </row>
    <row r="57">
      <c r="A57" s="10" t="s">
        <v>28</v>
      </c>
      <c r="B57" s="3"/>
      <c r="C57" s="4"/>
      <c r="D57" s="18">
        <v>1.0</v>
      </c>
      <c r="E57" s="18" t="s">
        <v>11</v>
      </c>
      <c r="F57" s="18">
        <f>F56/D56</f>
        <v>14.6127</v>
      </c>
      <c r="G57" s="20"/>
      <c r="H57" s="5"/>
      <c r="I57" s="5"/>
    </row>
    <row r="58">
      <c r="A58" s="10" t="s">
        <v>29</v>
      </c>
      <c r="B58" s="3"/>
      <c r="C58" s="3"/>
      <c r="D58" s="4"/>
      <c r="E58" s="18"/>
      <c r="F58" s="18">
        <f>F57*1%</f>
        <v>0.146127</v>
      </c>
      <c r="G58" s="20"/>
      <c r="H58" s="5"/>
      <c r="I58" s="5"/>
    </row>
    <row r="59">
      <c r="A59" s="10" t="s">
        <v>27</v>
      </c>
      <c r="B59" s="3"/>
      <c r="C59" s="3"/>
      <c r="D59" s="4"/>
      <c r="E59" s="9"/>
      <c r="F59" s="18">
        <f>F57+F58</f>
        <v>14.758827</v>
      </c>
      <c r="G59" s="20"/>
      <c r="H59" s="5"/>
      <c r="I59" s="5"/>
    </row>
    <row r="60">
      <c r="A60" s="10" t="s">
        <v>30</v>
      </c>
      <c r="B60" s="3"/>
      <c r="C60" s="3"/>
      <c r="D60" s="4"/>
      <c r="E60" s="18"/>
      <c r="F60" s="18">
        <f>F59*15%</f>
        <v>2.21382405</v>
      </c>
      <c r="G60" s="20"/>
      <c r="H60" s="5"/>
      <c r="I60" s="5"/>
    </row>
    <row r="61">
      <c r="A61" s="19" t="s">
        <v>27</v>
      </c>
      <c r="B61" s="3"/>
      <c r="C61" s="3"/>
      <c r="D61" s="4"/>
      <c r="E61" s="20"/>
      <c r="F61" s="21">
        <f>round(F59+F60,2)</f>
        <v>16.97</v>
      </c>
      <c r="G61" s="9"/>
      <c r="H61" s="5"/>
      <c r="I61" s="5"/>
    </row>
    <row r="62">
      <c r="A62" s="22" t="str">
        <f>CONCATENATE("Say ₹ ",F49," + ",F61," x Cost Index")                                           </f>
        <v>Say ₹ 2459.23 + 16.97 x Cost Index</v>
      </c>
      <c r="B62" s="3"/>
      <c r="C62" s="3"/>
      <c r="D62" s="3"/>
      <c r="E62" s="3"/>
      <c r="F62" s="4"/>
      <c r="G62" s="23" t="s">
        <v>37</v>
      </c>
      <c r="H62" s="24">
        <f>(F39+F41)*1.005*1.01*1.15</f>
        <v>2459.225076</v>
      </c>
      <c r="I62" s="24">
        <f>(F51+F53)*1.005*1.01*1.15</f>
        <v>16.97265105</v>
      </c>
    </row>
    <row r="63">
      <c r="A63" s="1" t="s">
        <v>0</v>
      </c>
      <c r="B63" s="1" t="s">
        <v>1</v>
      </c>
      <c r="C63" s="2" t="s">
        <v>2</v>
      </c>
      <c r="D63" s="3"/>
      <c r="E63" s="4"/>
      <c r="F63" s="2" t="s">
        <v>3</v>
      </c>
      <c r="G63" s="4"/>
      <c r="H63" s="5"/>
      <c r="I63" s="5"/>
    </row>
    <row r="64">
      <c r="A64" s="6"/>
      <c r="B64" s="6"/>
      <c r="C64" s="7" t="s">
        <v>4</v>
      </c>
      <c r="D64" s="7" t="s">
        <v>5</v>
      </c>
      <c r="E64" s="7" t="s">
        <v>6</v>
      </c>
      <c r="F64" s="7" t="s">
        <v>7</v>
      </c>
      <c r="G64" s="7" t="s">
        <v>8</v>
      </c>
      <c r="H64" s="5"/>
      <c r="I64" s="5"/>
    </row>
    <row r="65">
      <c r="A65" s="8" t="s">
        <v>40</v>
      </c>
      <c r="B65" s="3"/>
      <c r="C65" s="3"/>
      <c r="D65" s="3"/>
      <c r="E65" s="3"/>
      <c r="F65" s="3"/>
      <c r="G65" s="4"/>
      <c r="H65" s="5"/>
      <c r="I65" s="5"/>
    </row>
    <row r="66">
      <c r="A66" s="9"/>
      <c r="B66" s="9" t="s">
        <v>10</v>
      </c>
      <c r="C66" s="9" t="s">
        <v>11</v>
      </c>
      <c r="D66" s="9" t="s">
        <v>12</v>
      </c>
      <c r="E66" s="9">
        <v>1.0</v>
      </c>
      <c r="F66" s="9"/>
      <c r="G66" s="9"/>
      <c r="H66" s="5"/>
      <c r="I66" s="5"/>
    </row>
    <row r="67">
      <c r="A67" s="9" t="s">
        <v>13</v>
      </c>
      <c r="B67" s="10" t="s">
        <v>14</v>
      </c>
      <c r="C67" s="3"/>
      <c r="D67" s="3"/>
      <c r="E67" s="3"/>
      <c r="F67" s="3"/>
      <c r="G67" s="4"/>
      <c r="H67" s="5"/>
      <c r="I67" s="5"/>
    </row>
    <row r="68">
      <c r="A68" s="10" t="s">
        <v>15</v>
      </c>
      <c r="B68" s="3"/>
      <c r="C68" s="3"/>
      <c r="D68" s="3"/>
      <c r="E68" s="3"/>
      <c r="F68" s="3"/>
      <c r="G68" s="4"/>
      <c r="H68" s="5"/>
      <c r="I68" s="5"/>
    </row>
    <row r="69">
      <c r="A69" s="11"/>
      <c r="B69" s="12" t="s">
        <v>16</v>
      </c>
      <c r="C69" s="13" t="s">
        <v>39</v>
      </c>
      <c r="D69" s="3"/>
      <c r="E69" s="4"/>
      <c r="F69" s="14"/>
      <c r="G69" s="4"/>
      <c r="H69" s="5"/>
      <c r="I69" s="5"/>
    </row>
    <row r="70">
      <c r="A70" s="6"/>
      <c r="B70" s="6"/>
      <c r="C70" s="15" t="s">
        <v>11</v>
      </c>
      <c r="D70" s="15">
        <v>1.0</v>
      </c>
      <c r="E70" s="15">
        <v>2400.0</v>
      </c>
      <c r="F70" s="15">
        <f>D70*E70</f>
        <v>2400</v>
      </c>
      <c r="G70" s="15" t="s">
        <v>18</v>
      </c>
      <c r="H70" s="5"/>
      <c r="I70" s="5"/>
    </row>
    <row r="71">
      <c r="A71" s="11"/>
      <c r="B71" s="12" t="s">
        <v>19</v>
      </c>
      <c r="C71" s="13" t="s">
        <v>20</v>
      </c>
      <c r="D71" s="3"/>
      <c r="E71" s="4"/>
      <c r="F71" s="14"/>
      <c r="G71" s="4"/>
      <c r="H71" s="5"/>
      <c r="I71" s="5"/>
    </row>
    <row r="72">
      <c r="A72" s="6"/>
      <c r="B72" s="6"/>
      <c r="C72" s="15" t="s">
        <v>21</v>
      </c>
      <c r="D72" s="15">
        <v>0.01</v>
      </c>
      <c r="E72" s="15">
        <v>675.0</v>
      </c>
      <c r="F72" s="15">
        <f>D72*E72</f>
        <v>6.75</v>
      </c>
      <c r="G72" s="15" t="s">
        <v>22</v>
      </c>
      <c r="H72" s="5"/>
      <c r="I72" s="5"/>
    </row>
    <row r="73">
      <c r="A73" s="12" t="s">
        <v>23</v>
      </c>
      <c r="B73" s="11"/>
      <c r="C73" s="16" t="s">
        <v>24</v>
      </c>
      <c r="D73" s="3"/>
      <c r="E73" s="4"/>
      <c r="F73" s="14"/>
      <c r="G73" s="4"/>
      <c r="H73" s="5"/>
      <c r="I73" s="5"/>
    </row>
    <row r="74">
      <c r="A74" s="6"/>
      <c r="B74" s="6"/>
      <c r="C74" s="15" t="s">
        <v>25</v>
      </c>
      <c r="D74" s="17"/>
      <c r="E74" s="17"/>
      <c r="F74" s="15">
        <f>(F70+F72)*0.5%</f>
        <v>12.03375</v>
      </c>
      <c r="G74" s="15" t="s">
        <v>26</v>
      </c>
      <c r="H74" s="5"/>
      <c r="I74" s="5"/>
    </row>
    <row r="75">
      <c r="A75" s="10" t="s">
        <v>27</v>
      </c>
      <c r="B75" s="3"/>
      <c r="C75" s="4"/>
      <c r="D75" s="18">
        <v>1.0</v>
      </c>
      <c r="E75" s="18" t="s">
        <v>11</v>
      </c>
      <c r="F75" s="18">
        <f>F70+F72+F74</f>
        <v>2418.78375</v>
      </c>
      <c r="G75" s="9"/>
      <c r="H75" s="5"/>
      <c r="I75" s="5"/>
    </row>
    <row r="76">
      <c r="A76" s="10" t="s">
        <v>28</v>
      </c>
      <c r="B76" s="3"/>
      <c r="C76" s="4"/>
      <c r="D76" s="18">
        <v>1.0</v>
      </c>
      <c r="E76" s="18" t="s">
        <v>11</v>
      </c>
      <c r="F76" s="18">
        <f>F75/D75</f>
        <v>2418.78375</v>
      </c>
      <c r="G76" s="9"/>
      <c r="H76" s="5"/>
      <c r="I76" s="5"/>
    </row>
    <row r="77">
      <c r="A77" s="10" t="s">
        <v>29</v>
      </c>
      <c r="B77" s="3"/>
      <c r="C77" s="3"/>
      <c r="D77" s="4"/>
      <c r="E77" s="18"/>
      <c r="F77" s="18">
        <f>F76*1%</f>
        <v>24.1878375</v>
      </c>
      <c r="G77" s="9"/>
      <c r="H77" s="5"/>
      <c r="I77" s="5"/>
    </row>
    <row r="78">
      <c r="A78" s="10" t="s">
        <v>27</v>
      </c>
      <c r="B78" s="3"/>
      <c r="C78" s="3"/>
      <c r="D78" s="4"/>
      <c r="E78" s="9"/>
      <c r="F78" s="18">
        <f>F76+F77</f>
        <v>2442.971588</v>
      </c>
      <c r="G78" s="9"/>
      <c r="H78" s="5"/>
      <c r="I78" s="5"/>
    </row>
    <row r="79">
      <c r="A79" s="10" t="s">
        <v>30</v>
      </c>
      <c r="B79" s="3"/>
      <c r="C79" s="3"/>
      <c r="D79" s="4"/>
      <c r="E79" s="18"/>
      <c r="F79" s="18">
        <f>F78*15%</f>
        <v>366.4457381</v>
      </c>
      <c r="G79" s="9"/>
      <c r="H79" s="5"/>
      <c r="I79" s="5"/>
    </row>
    <row r="80">
      <c r="A80" s="19" t="s">
        <v>27</v>
      </c>
      <c r="B80" s="3"/>
      <c r="C80" s="3"/>
      <c r="D80" s="4"/>
      <c r="E80" s="20"/>
      <c r="F80" s="21">
        <f>round(F78+F79,2)</f>
        <v>2809.42</v>
      </c>
      <c r="G80" s="9"/>
      <c r="H80" s="5"/>
      <c r="I80" s="5"/>
    </row>
    <row r="81">
      <c r="A81" s="11">
        <v>2852.0</v>
      </c>
      <c r="B81" s="12"/>
      <c r="C81" s="13" t="s">
        <v>31</v>
      </c>
      <c r="D81" s="3"/>
      <c r="E81" s="4"/>
      <c r="F81" s="14"/>
      <c r="G81" s="4"/>
      <c r="H81" s="5"/>
      <c r="I81" s="5"/>
    </row>
    <row r="82">
      <c r="A82" s="6"/>
      <c r="B82" s="6"/>
      <c r="C82" s="15" t="s">
        <v>11</v>
      </c>
      <c r="D82" s="15">
        <v>4.0</v>
      </c>
      <c r="E82" s="15">
        <v>1.8</v>
      </c>
      <c r="F82" s="15">
        <f>D82*E82</f>
        <v>7.2</v>
      </c>
      <c r="G82" s="15" t="s">
        <v>32</v>
      </c>
      <c r="H82" s="5"/>
      <c r="I82" s="5"/>
    </row>
    <row r="83">
      <c r="A83" s="11">
        <v>1005.0</v>
      </c>
      <c r="B83" s="12"/>
      <c r="C83" s="13" t="s">
        <v>33</v>
      </c>
      <c r="D83" s="3"/>
      <c r="E83" s="4"/>
      <c r="F83" s="14"/>
      <c r="G83" s="4"/>
      <c r="H83" s="5"/>
      <c r="I83" s="5"/>
    </row>
    <row r="84">
      <c r="A84" s="6"/>
      <c r="B84" s="6"/>
      <c r="C84" s="15" t="s">
        <v>21</v>
      </c>
      <c r="D84" s="15">
        <v>0.01</v>
      </c>
      <c r="E84" s="15">
        <v>734.0</v>
      </c>
      <c r="F84" s="15">
        <f>D84*E84</f>
        <v>7.34</v>
      </c>
      <c r="G84" s="15" t="s">
        <v>34</v>
      </c>
      <c r="H84" s="5"/>
      <c r="I84" s="5"/>
    </row>
    <row r="85">
      <c r="A85" s="12" t="s">
        <v>23</v>
      </c>
      <c r="B85" s="11"/>
      <c r="C85" s="16" t="s">
        <v>35</v>
      </c>
      <c r="D85" s="3"/>
      <c r="E85" s="4"/>
      <c r="F85" s="14"/>
      <c r="G85" s="4"/>
      <c r="H85" s="5"/>
      <c r="I85" s="5"/>
    </row>
    <row r="86">
      <c r="A86" s="6"/>
      <c r="B86" s="6"/>
      <c r="C86" s="15" t="s">
        <v>25</v>
      </c>
      <c r="D86" s="17"/>
      <c r="E86" s="17"/>
      <c r="F86" s="15">
        <f>(F82+F84)*0.5%</f>
        <v>0.0727</v>
      </c>
      <c r="G86" s="15" t="s">
        <v>36</v>
      </c>
      <c r="H86" s="5"/>
      <c r="I86" s="5"/>
    </row>
    <row r="87">
      <c r="A87" s="10" t="s">
        <v>27</v>
      </c>
      <c r="B87" s="3"/>
      <c r="C87" s="4"/>
      <c r="D87" s="18">
        <v>1.0</v>
      </c>
      <c r="E87" s="18" t="s">
        <v>11</v>
      </c>
      <c r="F87" s="18">
        <f>F82+F84+F86</f>
        <v>14.6127</v>
      </c>
      <c r="G87" s="20"/>
      <c r="H87" s="5"/>
      <c r="I87" s="5"/>
    </row>
    <row r="88">
      <c r="A88" s="10" t="s">
        <v>28</v>
      </c>
      <c r="B88" s="3"/>
      <c r="C88" s="4"/>
      <c r="D88" s="18">
        <v>1.0</v>
      </c>
      <c r="E88" s="18" t="s">
        <v>11</v>
      </c>
      <c r="F88" s="18">
        <f>F87/D87</f>
        <v>14.6127</v>
      </c>
      <c r="G88" s="20"/>
      <c r="H88" s="5"/>
      <c r="I88" s="5"/>
    </row>
    <row r="89">
      <c r="A89" s="10" t="s">
        <v>29</v>
      </c>
      <c r="B89" s="3"/>
      <c r="C89" s="3"/>
      <c r="D89" s="4"/>
      <c r="E89" s="18"/>
      <c r="F89" s="18">
        <f>F88*1%</f>
        <v>0.146127</v>
      </c>
      <c r="G89" s="20"/>
      <c r="H89" s="5"/>
      <c r="I89" s="5"/>
    </row>
    <row r="90">
      <c r="A90" s="10" t="s">
        <v>27</v>
      </c>
      <c r="B90" s="3"/>
      <c r="C90" s="3"/>
      <c r="D90" s="4"/>
      <c r="E90" s="9"/>
      <c r="F90" s="18">
        <f>F88+F89</f>
        <v>14.758827</v>
      </c>
      <c r="G90" s="20"/>
      <c r="H90" s="5"/>
      <c r="I90" s="5"/>
    </row>
    <row r="91">
      <c r="A91" s="10" t="s">
        <v>30</v>
      </c>
      <c r="B91" s="3"/>
      <c r="C91" s="3"/>
      <c r="D91" s="4"/>
      <c r="E91" s="18"/>
      <c r="F91" s="18">
        <f>F90*15%</f>
        <v>2.21382405</v>
      </c>
      <c r="G91" s="20"/>
      <c r="H91" s="5"/>
      <c r="I91" s="5"/>
    </row>
    <row r="92">
      <c r="A92" s="19" t="s">
        <v>27</v>
      </c>
      <c r="B92" s="3"/>
      <c r="C92" s="3"/>
      <c r="D92" s="4"/>
      <c r="E92" s="20"/>
      <c r="F92" s="21">
        <f>round(F90+F91,2)</f>
        <v>16.97</v>
      </c>
      <c r="G92" s="9"/>
      <c r="H92" s="5"/>
      <c r="I92" s="5"/>
    </row>
    <row r="93">
      <c r="A93" s="22" t="str">
        <f>CONCATENATE("Say ₹ ",F80," + ",F92," x Cost Index")                                           </f>
        <v>Say ₹ 2809.42 + 16.97 x Cost Index</v>
      </c>
      <c r="B93" s="3"/>
      <c r="C93" s="3"/>
      <c r="D93" s="3"/>
      <c r="E93" s="3"/>
      <c r="F93" s="4"/>
      <c r="G93" s="23" t="s">
        <v>37</v>
      </c>
      <c r="H93" s="24">
        <f>(F70+F72)*1.005*1.01*1.15</f>
        <v>2809.417326</v>
      </c>
      <c r="I93" s="24">
        <f>(F82+F84)*1.005*1.01*1.15</f>
        <v>16.97265105</v>
      </c>
    </row>
    <row r="94">
      <c r="A94" s="1" t="s">
        <v>0</v>
      </c>
      <c r="B94" s="1" t="s">
        <v>1</v>
      </c>
      <c r="C94" s="2" t="s">
        <v>2</v>
      </c>
      <c r="D94" s="3"/>
      <c r="E94" s="4"/>
      <c r="F94" s="2" t="s">
        <v>3</v>
      </c>
      <c r="G94" s="4"/>
      <c r="H94" s="5"/>
      <c r="I94" s="5"/>
    </row>
    <row r="95">
      <c r="A95" s="6"/>
      <c r="B95" s="6"/>
      <c r="C95" s="7" t="s">
        <v>4</v>
      </c>
      <c r="D95" s="7" t="s">
        <v>5</v>
      </c>
      <c r="E95" s="7" t="s">
        <v>6</v>
      </c>
      <c r="F95" s="7" t="s">
        <v>7</v>
      </c>
      <c r="G95" s="7" t="s">
        <v>8</v>
      </c>
      <c r="H95" s="5"/>
      <c r="I95" s="5"/>
    </row>
    <row r="96">
      <c r="A96" s="8" t="s">
        <v>41</v>
      </c>
      <c r="B96" s="3"/>
      <c r="C96" s="3"/>
      <c r="D96" s="3"/>
      <c r="E96" s="3"/>
      <c r="F96" s="3"/>
      <c r="G96" s="4"/>
      <c r="H96" s="5"/>
      <c r="I96" s="5"/>
    </row>
    <row r="97">
      <c r="A97" s="9"/>
      <c r="B97" s="9" t="s">
        <v>10</v>
      </c>
      <c r="C97" s="9" t="s">
        <v>11</v>
      </c>
      <c r="D97" s="9" t="s">
        <v>12</v>
      </c>
      <c r="E97" s="9">
        <v>1.0</v>
      </c>
      <c r="F97" s="9"/>
      <c r="G97" s="9"/>
      <c r="H97" s="5"/>
      <c r="I97" s="5"/>
    </row>
    <row r="98">
      <c r="A98" s="9" t="s">
        <v>13</v>
      </c>
      <c r="B98" s="10" t="s">
        <v>14</v>
      </c>
      <c r="C98" s="3"/>
      <c r="D98" s="3"/>
      <c r="E98" s="3"/>
      <c r="F98" s="3"/>
      <c r="G98" s="4"/>
      <c r="H98" s="5"/>
      <c r="I98" s="5"/>
    </row>
    <row r="99">
      <c r="A99" s="10" t="s">
        <v>15</v>
      </c>
      <c r="B99" s="3"/>
      <c r="C99" s="3"/>
      <c r="D99" s="3"/>
      <c r="E99" s="3"/>
      <c r="F99" s="3"/>
      <c r="G99" s="4"/>
      <c r="H99" s="5"/>
      <c r="I99" s="5"/>
    </row>
    <row r="100">
      <c r="A100" s="11"/>
      <c r="B100" s="12" t="s">
        <v>16</v>
      </c>
      <c r="C100" s="13" t="s">
        <v>42</v>
      </c>
      <c r="D100" s="3"/>
      <c r="E100" s="4"/>
      <c r="F100" s="14"/>
      <c r="G100" s="4"/>
      <c r="H100" s="5"/>
      <c r="I100" s="5"/>
    </row>
    <row r="101">
      <c r="A101" s="6"/>
      <c r="B101" s="6"/>
      <c r="C101" s="15" t="s">
        <v>11</v>
      </c>
      <c r="D101" s="15">
        <v>1.0</v>
      </c>
      <c r="E101" s="15">
        <v>2750.0</v>
      </c>
      <c r="F101" s="15">
        <f>D101*E101</f>
        <v>2750</v>
      </c>
      <c r="G101" s="15" t="s">
        <v>18</v>
      </c>
      <c r="H101" s="5"/>
      <c r="I101" s="5"/>
    </row>
    <row r="102">
      <c r="A102" s="11"/>
      <c r="B102" s="12" t="s">
        <v>19</v>
      </c>
      <c r="C102" s="13" t="s">
        <v>20</v>
      </c>
      <c r="D102" s="3"/>
      <c r="E102" s="4"/>
      <c r="F102" s="14"/>
      <c r="G102" s="4"/>
      <c r="H102" s="5"/>
      <c r="I102" s="5"/>
    </row>
    <row r="103">
      <c r="A103" s="6"/>
      <c r="B103" s="6"/>
      <c r="C103" s="15" t="s">
        <v>21</v>
      </c>
      <c r="D103" s="15">
        <v>0.01</v>
      </c>
      <c r="E103" s="15">
        <v>675.0</v>
      </c>
      <c r="F103" s="15">
        <f>D103*E103</f>
        <v>6.75</v>
      </c>
      <c r="G103" s="15" t="s">
        <v>22</v>
      </c>
      <c r="H103" s="5"/>
      <c r="I103" s="5"/>
    </row>
    <row r="104">
      <c r="A104" s="12" t="s">
        <v>23</v>
      </c>
      <c r="B104" s="11"/>
      <c r="C104" s="16" t="s">
        <v>24</v>
      </c>
      <c r="D104" s="3"/>
      <c r="E104" s="4"/>
      <c r="F104" s="14"/>
      <c r="G104" s="4"/>
      <c r="H104" s="5"/>
      <c r="I104" s="5"/>
    </row>
    <row r="105">
      <c r="A105" s="6"/>
      <c r="B105" s="6"/>
      <c r="C105" s="15" t="s">
        <v>25</v>
      </c>
      <c r="D105" s="17"/>
      <c r="E105" s="17"/>
      <c r="F105" s="15">
        <f>(F101+F103)*0.5%</f>
        <v>13.78375</v>
      </c>
      <c r="G105" s="15" t="s">
        <v>26</v>
      </c>
      <c r="H105" s="5"/>
      <c r="I105" s="5"/>
    </row>
    <row r="106">
      <c r="A106" s="10" t="s">
        <v>27</v>
      </c>
      <c r="B106" s="3"/>
      <c r="C106" s="4"/>
      <c r="D106" s="18">
        <v>1.0</v>
      </c>
      <c r="E106" s="18" t="s">
        <v>11</v>
      </c>
      <c r="F106" s="18">
        <f>F101+F103+F105</f>
        <v>2770.53375</v>
      </c>
      <c r="G106" s="9"/>
      <c r="H106" s="5"/>
      <c r="I106" s="5"/>
    </row>
    <row r="107">
      <c r="A107" s="10" t="s">
        <v>28</v>
      </c>
      <c r="B107" s="3"/>
      <c r="C107" s="4"/>
      <c r="D107" s="18">
        <v>1.0</v>
      </c>
      <c r="E107" s="18" t="s">
        <v>11</v>
      </c>
      <c r="F107" s="18">
        <f>F106/D106</f>
        <v>2770.53375</v>
      </c>
      <c r="G107" s="9"/>
      <c r="H107" s="5"/>
      <c r="I107" s="5"/>
    </row>
    <row r="108">
      <c r="A108" s="10" t="s">
        <v>29</v>
      </c>
      <c r="B108" s="3"/>
      <c r="C108" s="3"/>
      <c r="D108" s="4"/>
      <c r="E108" s="18"/>
      <c r="F108" s="18">
        <f>F107*1%</f>
        <v>27.7053375</v>
      </c>
      <c r="G108" s="9"/>
      <c r="H108" s="5"/>
      <c r="I108" s="5"/>
    </row>
    <row r="109">
      <c r="A109" s="10" t="s">
        <v>27</v>
      </c>
      <c r="B109" s="3"/>
      <c r="C109" s="3"/>
      <c r="D109" s="4"/>
      <c r="E109" s="9"/>
      <c r="F109" s="18">
        <f>F107+F108</f>
        <v>2798.239088</v>
      </c>
      <c r="G109" s="9"/>
      <c r="H109" s="5"/>
      <c r="I109" s="5"/>
    </row>
    <row r="110">
      <c r="A110" s="10" t="s">
        <v>30</v>
      </c>
      <c r="B110" s="3"/>
      <c r="C110" s="3"/>
      <c r="D110" s="4"/>
      <c r="E110" s="18"/>
      <c r="F110" s="18">
        <f>F109*15%</f>
        <v>419.7358631</v>
      </c>
      <c r="G110" s="9"/>
      <c r="H110" s="5"/>
      <c r="I110" s="5"/>
    </row>
    <row r="111">
      <c r="A111" s="19" t="s">
        <v>27</v>
      </c>
      <c r="B111" s="3"/>
      <c r="C111" s="3"/>
      <c r="D111" s="4"/>
      <c r="E111" s="20"/>
      <c r="F111" s="21">
        <f>round(F109+F110,2)</f>
        <v>3217.97</v>
      </c>
      <c r="G111" s="9"/>
      <c r="H111" s="5"/>
      <c r="I111" s="5"/>
    </row>
    <row r="112">
      <c r="A112" s="11">
        <v>2852.0</v>
      </c>
      <c r="B112" s="12"/>
      <c r="C112" s="13" t="s">
        <v>31</v>
      </c>
      <c r="D112" s="3"/>
      <c r="E112" s="4"/>
      <c r="F112" s="14"/>
      <c r="G112" s="4"/>
      <c r="H112" s="5"/>
      <c r="I112" s="5"/>
    </row>
    <row r="113">
      <c r="A113" s="6"/>
      <c r="B113" s="6"/>
      <c r="C113" s="15" t="s">
        <v>11</v>
      </c>
      <c r="D113" s="15">
        <v>4.0</v>
      </c>
      <c r="E113" s="15">
        <v>1.8</v>
      </c>
      <c r="F113" s="15">
        <f>D113*E113</f>
        <v>7.2</v>
      </c>
      <c r="G113" s="15" t="s">
        <v>32</v>
      </c>
      <c r="H113" s="5"/>
      <c r="I113" s="5"/>
    </row>
    <row r="114">
      <c r="A114" s="11">
        <v>1005.0</v>
      </c>
      <c r="B114" s="12"/>
      <c r="C114" s="13" t="s">
        <v>33</v>
      </c>
      <c r="D114" s="3"/>
      <c r="E114" s="4"/>
      <c r="F114" s="14"/>
      <c r="G114" s="4"/>
      <c r="H114" s="5"/>
      <c r="I114" s="5"/>
    </row>
    <row r="115">
      <c r="A115" s="6"/>
      <c r="B115" s="6"/>
      <c r="C115" s="15" t="s">
        <v>21</v>
      </c>
      <c r="D115" s="15">
        <v>0.01</v>
      </c>
      <c r="E115" s="15">
        <v>734.0</v>
      </c>
      <c r="F115" s="15">
        <f>D115*E115</f>
        <v>7.34</v>
      </c>
      <c r="G115" s="15" t="s">
        <v>34</v>
      </c>
      <c r="H115" s="5"/>
      <c r="I115" s="5"/>
    </row>
    <row r="116">
      <c r="A116" s="12" t="s">
        <v>23</v>
      </c>
      <c r="B116" s="11"/>
      <c r="C116" s="16" t="s">
        <v>35</v>
      </c>
      <c r="D116" s="3"/>
      <c r="E116" s="4"/>
      <c r="F116" s="14"/>
      <c r="G116" s="4"/>
      <c r="H116" s="5"/>
      <c r="I116" s="5"/>
    </row>
    <row r="117">
      <c r="A117" s="6"/>
      <c r="B117" s="6"/>
      <c r="C117" s="15" t="s">
        <v>25</v>
      </c>
      <c r="D117" s="17"/>
      <c r="E117" s="17"/>
      <c r="F117" s="15">
        <f>(F113+F115)*0.5%</f>
        <v>0.0727</v>
      </c>
      <c r="G117" s="15" t="s">
        <v>36</v>
      </c>
      <c r="H117" s="5"/>
      <c r="I117" s="5"/>
    </row>
    <row r="118">
      <c r="A118" s="10" t="s">
        <v>27</v>
      </c>
      <c r="B118" s="3"/>
      <c r="C118" s="4"/>
      <c r="D118" s="18">
        <v>1.0</v>
      </c>
      <c r="E118" s="18" t="s">
        <v>11</v>
      </c>
      <c r="F118" s="18">
        <f>F113+F115+F117</f>
        <v>14.6127</v>
      </c>
      <c r="G118" s="20"/>
      <c r="H118" s="5"/>
      <c r="I118" s="5"/>
    </row>
    <row r="119">
      <c r="A119" s="10" t="s">
        <v>28</v>
      </c>
      <c r="B119" s="3"/>
      <c r="C119" s="4"/>
      <c r="D119" s="18">
        <v>1.0</v>
      </c>
      <c r="E119" s="18" t="s">
        <v>11</v>
      </c>
      <c r="F119" s="18">
        <f>F118/D118</f>
        <v>14.6127</v>
      </c>
      <c r="G119" s="20"/>
      <c r="H119" s="5"/>
      <c r="I119" s="5"/>
    </row>
    <row r="120">
      <c r="A120" s="10" t="s">
        <v>29</v>
      </c>
      <c r="B120" s="3"/>
      <c r="C120" s="3"/>
      <c r="D120" s="4"/>
      <c r="E120" s="18"/>
      <c r="F120" s="18">
        <f>F119*1%</f>
        <v>0.146127</v>
      </c>
      <c r="G120" s="20"/>
      <c r="H120" s="5"/>
      <c r="I120" s="5"/>
    </row>
    <row r="121">
      <c r="A121" s="10" t="s">
        <v>27</v>
      </c>
      <c r="B121" s="3"/>
      <c r="C121" s="3"/>
      <c r="D121" s="4"/>
      <c r="E121" s="9"/>
      <c r="F121" s="18">
        <f>F119+F120</f>
        <v>14.758827</v>
      </c>
      <c r="G121" s="20"/>
      <c r="H121" s="5"/>
      <c r="I121" s="5"/>
    </row>
    <row r="122">
      <c r="A122" s="10" t="s">
        <v>30</v>
      </c>
      <c r="B122" s="3"/>
      <c r="C122" s="3"/>
      <c r="D122" s="4"/>
      <c r="E122" s="18"/>
      <c r="F122" s="18">
        <f>F121*15%</f>
        <v>2.21382405</v>
      </c>
      <c r="G122" s="20"/>
      <c r="H122" s="5"/>
      <c r="I122" s="5"/>
    </row>
    <row r="123">
      <c r="A123" s="19" t="s">
        <v>27</v>
      </c>
      <c r="B123" s="3"/>
      <c r="C123" s="3"/>
      <c r="D123" s="4"/>
      <c r="E123" s="20"/>
      <c r="F123" s="21">
        <f>round(F121+F122,2)</f>
        <v>16.97</v>
      </c>
      <c r="G123" s="9"/>
      <c r="H123" s="5"/>
      <c r="I123" s="5"/>
    </row>
    <row r="124">
      <c r="A124" s="22" t="str">
        <f>CONCATENATE("Say ₹ ",F111," + ",F123," x Cost Index")                                           </f>
        <v>Say ₹ 3217.97 + 16.97 x Cost Index</v>
      </c>
      <c r="B124" s="3"/>
      <c r="C124" s="3"/>
      <c r="D124" s="3"/>
      <c r="E124" s="3"/>
      <c r="F124" s="4"/>
      <c r="G124" s="23" t="s">
        <v>37</v>
      </c>
      <c r="H124" s="24">
        <f>(F101+F103)*1.005*1.01*1.15</f>
        <v>3217.974951</v>
      </c>
      <c r="I124" s="24">
        <f>(F113+F115)*1.005*1.01*1.15</f>
        <v>16.97265105</v>
      </c>
    </row>
    <row r="125">
      <c r="A125" s="1" t="s">
        <v>0</v>
      </c>
      <c r="B125" s="1" t="s">
        <v>1</v>
      </c>
      <c r="C125" s="2" t="s">
        <v>2</v>
      </c>
      <c r="D125" s="3"/>
      <c r="E125" s="4"/>
      <c r="F125" s="2" t="s">
        <v>3</v>
      </c>
      <c r="G125" s="4"/>
      <c r="H125" s="5"/>
      <c r="I125" s="5"/>
    </row>
    <row r="126">
      <c r="A126" s="6"/>
      <c r="B126" s="6"/>
      <c r="C126" s="7" t="s">
        <v>4</v>
      </c>
      <c r="D126" s="7" t="s">
        <v>5</v>
      </c>
      <c r="E126" s="7" t="s">
        <v>6</v>
      </c>
      <c r="F126" s="7" t="s">
        <v>7</v>
      </c>
      <c r="G126" s="7" t="s">
        <v>8</v>
      </c>
      <c r="H126" s="5"/>
      <c r="I126" s="5"/>
    </row>
    <row r="127">
      <c r="A127" s="8" t="s">
        <v>43</v>
      </c>
      <c r="B127" s="3"/>
      <c r="C127" s="3"/>
      <c r="D127" s="3"/>
      <c r="E127" s="3"/>
      <c r="F127" s="3"/>
      <c r="G127" s="4"/>
      <c r="H127" s="5"/>
      <c r="I127" s="5"/>
    </row>
    <row r="128">
      <c r="A128" s="9"/>
      <c r="B128" s="9" t="s">
        <v>10</v>
      </c>
      <c r="C128" s="9" t="s">
        <v>11</v>
      </c>
      <c r="D128" s="9" t="s">
        <v>12</v>
      </c>
      <c r="E128" s="9">
        <v>1.0</v>
      </c>
      <c r="F128" s="9"/>
      <c r="G128" s="9"/>
      <c r="H128" s="5"/>
      <c r="I128" s="5"/>
    </row>
    <row r="129">
      <c r="A129" s="9" t="s">
        <v>13</v>
      </c>
      <c r="B129" s="10" t="s">
        <v>14</v>
      </c>
      <c r="C129" s="3"/>
      <c r="D129" s="3"/>
      <c r="E129" s="3"/>
      <c r="F129" s="3"/>
      <c r="G129" s="4"/>
      <c r="H129" s="5"/>
      <c r="I129" s="5"/>
    </row>
    <row r="130">
      <c r="A130" s="10" t="s">
        <v>15</v>
      </c>
      <c r="B130" s="3"/>
      <c r="C130" s="3"/>
      <c r="D130" s="3"/>
      <c r="E130" s="3"/>
      <c r="F130" s="3"/>
      <c r="G130" s="4"/>
      <c r="H130" s="5"/>
      <c r="I130" s="5"/>
    </row>
    <row r="131">
      <c r="A131" s="11"/>
      <c r="B131" s="12" t="s">
        <v>16</v>
      </c>
      <c r="C131" s="13" t="s">
        <v>44</v>
      </c>
      <c r="D131" s="3"/>
      <c r="E131" s="4"/>
      <c r="F131" s="14"/>
      <c r="G131" s="4"/>
      <c r="H131" s="5"/>
      <c r="I131" s="5"/>
    </row>
    <row r="132">
      <c r="A132" s="6"/>
      <c r="B132" s="6"/>
      <c r="C132" s="15" t="s">
        <v>11</v>
      </c>
      <c r="D132" s="15">
        <v>1.0</v>
      </c>
      <c r="E132" s="15">
        <v>3150.0</v>
      </c>
      <c r="F132" s="15">
        <f>D132*E132</f>
        <v>3150</v>
      </c>
      <c r="G132" s="15" t="s">
        <v>18</v>
      </c>
      <c r="H132" s="5"/>
      <c r="I132" s="5"/>
    </row>
    <row r="133">
      <c r="A133" s="11"/>
      <c r="B133" s="12" t="s">
        <v>19</v>
      </c>
      <c r="C133" s="13" t="s">
        <v>20</v>
      </c>
      <c r="D133" s="3"/>
      <c r="E133" s="4"/>
      <c r="F133" s="14"/>
      <c r="G133" s="4"/>
      <c r="H133" s="5"/>
      <c r="I133" s="5"/>
    </row>
    <row r="134">
      <c r="A134" s="6"/>
      <c r="B134" s="6"/>
      <c r="C134" s="15" t="s">
        <v>21</v>
      </c>
      <c r="D134" s="15">
        <v>0.01</v>
      </c>
      <c r="E134" s="15">
        <v>675.0</v>
      </c>
      <c r="F134" s="15">
        <f>D134*E134</f>
        <v>6.75</v>
      </c>
      <c r="G134" s="15" t="s">
        <v>22</v>
      </c>
      <c r="H134" s="5"/>
      <c r="I134" s="5"/>
    </row>
    <row r="135">
      <c r="A135" s="12" t="s">
        <v>23</v>
      </c>
      <c r="B135" s="11"/>
      <c r="C135" s="16" t="s">
        <v>24</v>
      </c>
      <c r="D135" s="3"/>
      <c r="E135" s="4"/>
      <c r="F135" s="14"/>
      <c r="G135" s="4"/>
      <c r="H135" s="5"/>
      <c r="I135" s="5"/>
    </row>
    <row r="136">
      <c r="A136" s="6"/>
      <c r="B136" s="6"/>
      <c r="C136" s="15" t="s">
        <v>25</v>
      </c>
      <c r="D136" s="17"/>
      <c r="E136" s="17"/>
      <c r="F136" s="15">
        <f>(F132+F134)*0.5%</f>
        <v>15.78375</v>
      </c>
      <c r="G136" s="15" t="s">
        <v>26</v>
      </c>
      <c r="H136" s="5"/>
      <c r="I136" s="5"/>
    </row>
    <row r="137">
      <c r="A137" s="10" t="s">
        <v>27</v>
      </c>
      <c r="B137" s="3"/>
      <c r="C137" s="4"/>
      <c r="D137" s="18">
        <v>1.0</v>
      </c>
      <c r="E137" s="18" t="s">
        <v>11</v>
      </c>
      <c r="F137" s="18">
        <f>F132+F134+F136</f>
        <v>3172.53375</v>
      </c>
      <c r="G137" s="9"/>
      <c r="H137" s="5"/>
      <c r="I137" s="5"/>
    </row>
    <row r="138">
      <c r="A138" s="10" t="s">
        <v>28</v>
      </c>
      <c r="B138" s="3"/>
      <c r="C138" s="4"/>
      <c r="D138" s="18">
        <v>1.0</v>
      </c>
      <c r="E138" s="18" t="s">
        <v>11</v>
      </c>
      <c r="F138" s="18">
        <f>F137/D137</f>
        <v>3172.53375</v>
      </c>
      <c r="G138" s="9"/>
      <c r="H138" s="5"/>
      <c r="I138" s="5"/>
    </row>
    <row r="139">
      <c r="A139" s="10" t="s">
        <v>29</v>
      </c>
      <c r="B139" s="3"/>
      <c r="C139" s="3"/>
      <c r="D139" s="4"/>
      <c r="E139" s="18"/>
      <c r="F139" s="18">
        <f>F138*1%</f>
        <v>31.7253375</v>
      </c>
      <c r="G139" s="9"/>
      <c r="H139" s="5"/>
      <c r="I139" s="5"/>
    </row>
    <row r="140">
      <c r="A140" s="10" t="s">
        <v>27</v>
      </c>
      <c r="B140" s="3"/>
      <c r="C140" s="3"/>
      <c r="D140" s="4"/>
      <c r="E140" s="9"/>
      <c r="F140" s="18">
        <f>F138+F139</f>
        <v>3204.259088</v>
      </c>
      <c r="G140" s="9"/>
      <c r="H140" s="5"/>
      <c r="I140" s="5"/>
    </row>
    <row r="141">
      <c r="A141" s="10" t="s">
        <v>30</v>
      </c>
      <c r="B141" s="3"/>
      <c r="C141" s="3"/>
      <c r="D141" s="4"/>
      <c r="E141" s="18"/>
      <c r="F141" s="18">
        <f>F140*15%</f>
        <v>480.6388631</v>
      </c>
      <c r="G141" s="9"/>
      <c r="H141" s="5"/>
      <c r="I141" s="5"/>
    </row>
    <row r="142">
      <c r="A142" s="19" t="s">
        <v>27</v>
      </c>
      <c r="B142" s="3"/>
      <c r="C142" s="3"/>
      <c r="D142" s="4"/>
      <c r="E142" s="20"/>
      <c r="F142" s="21">
        <f>round(F140+F141,2)</f>
        <v>3684.9</v>
      </c>
      <c r="G142" s="9"/>
      <c r="H142" s="5"/>
      <c r="I142" s="5"/>
    </row>
    <row r="143">
      <c r="A143" s="11">
        <v>2852.0</v>
      </c>
      <c r="B143" s="12"/>
      <c r="C143" s="13" t="s">
        <v>31</v>
      </c>
      <c r="D143" s="3"/>
      <c r="E143" s="4"/>
      <c r="F143" s="14"/>
      <c r="G143" s="4"/>
      <c r="H143" s="5"/>
      <c r="I143" s="5"/>
    </row>
    <row r="144">
      <c r="A144" s="6"/>
      <c r="B144" s="6"/>
      <c r="C144" s="15" t="s">
        <v>11</v>
      </c>
      <c r="D144" s="15">
        <v>4.0</v>
      </c>
      <c r="E144" s="15">
        <v>1.8</v>
      </c>
      <c r="F144" s="15">
        <f>D144*E144</f>
        <v>7.2</v>
      </c>
      <c r="G144" s="15" t="s">
        <v>32</v>
      </c>
      <c r="H144" s="5"/>
      <c r="I144" s="5"/>
    </row>
    <row r="145">
      <c r="A145" s="11">
        <v>1005.0</v>
      </c>
      <c r="B145" s="12"/>
      <c r="C145" s="13" t="s">
        <v>33</v>
      </c>
      <c r="D145" s="3"/>
      <c r="E145" s="4"/>
      <c r="F145" s="14"/>
      <c r="G145" s="4"/>
      <c r="H145" s="5"/>
      <c r="I145" s="5"/>
    </row>
    <row r="146">
      <c r="A146" s="6"/>
      <c r="B146" s="6"/>
      <c r="C146" s="15" t="s">
        <v>21</v>
      </c>
      <c r="D146" s="15">
        <v>0.01</v>
      </c>
      <c r="E146" s="15">
        <v>734.0</v>
      </c>
      <c r="F146" s="15">
        <f>D146*E146</f>
        <v>7.34</v>
      </c>
      <c r="G146" s="15" t="s">
        <v>34</v>
      </c>
      <c r="H146" s="5"/>
      <c r="I146" s="5"/>
    </row>
    <row r="147">
      <c r="A147" s="12" t="s">
        <v>23</v>
      </c>
      <c r="B147" s="11"/>
      <c r="C147" s="16" t="s">
        <v>35</v>
      </c>
      <c r="D147" s="3"/>
      <c r="E147" s="4"/>
      <c r="F147" s="14"/>
      <c r="G147" s="4"/>
      <c r="H147" s="5"/>
      <c r="I147" s="5"/>
    </row>
    <row r="148">
      <c r="A148" s="6"/>
      <c r="B148" s="6"/>
      <c r="C148" s="15" t="s">
        <v>25</v>
      </c>
      <c r="D148" s="17"/>
      <c r="E148" s="17"/>
      <c r="F148" s="15">
        <f>(F144+F146)*0.5%</f>
        <v>0.0727</v>
      </c>
      <c r="G148" s="15" t="s">
        <v>36</v>
      </c>
      <c r="H148" s="5"/>
      <c r="I148" s="5"/>
    </row>
    <row r="149">
      <c r="A149" s="10" t="s">
        <v>27</v>
      </c>
      <c r="B149" s="3"/>
      <c r="C149" s="4"/>
      <c r="D149" s="18">
        <v>1.0</v>
      </c>
      <c r="E149" s="18" t="s">
        <v>11</v>
      </c>
      <c r="F149" s="18">
        <f>F144+F146+F148</f>
        <v>14.6127</v>
      </c>
      <c r="G149" s="20"/>
      <c r="H149" s="5"/>
      <c r="I149" s="5"/>
    </row>
    <row r="150">
      <c r="A150" s="10" t="s">
        <v>28</v>
      </c>
      <c r="B150" s="3"/>
      <c r="C150" s="4"/>
      <c r="D150" s="18">
        <v>1.0</v>
      </c>
      <c r="E150" s="18" t="s">
        <v>11</v>
      </c>
      <c r="F150" s="18">
        <f>F149/D149</f>
        <v>14.6127</v>
      </c>
      <c r="G150" s="20"/>
      <c r="H150" s="5"/>
      <c r="I150" s="5"/>
    </row>
    <row r="151">
      <c r="A151" s="10" t="s">
        <v>29</v>
      </c>
      <c r="B151" s="3"/>
      <c r="C151" s="3"/>
      <c r="D151" s="4"/>
      <c r="E151" s="18"/>
      <c r="F151" s="18">
        <f>F150*1%</f>
        <v>0.146127</v>
      </c>
      <c r="G151" s="20"/>
      <c r="H151" s="5"/>
      <c r="I151" s="5"/>
    </row>
    <row r="152">
      <c r="A152" s="10" t="s">
        <v>27</v>
      </c>
      <c r="B152" s="3"/>
      <c r="C152" s="3"/>
      <c r="D152" s="4"/>
      <c r="E152" s="9"/>
      <c r="F152" s="18">
        <f>F150+F151</f>
        <v>14.758827</v>
      </c>
      <c r="G152" s="20"/>
      <c r="H152" s="5"/>
      <c r="I152" s="5"/>
    </row>
    <row r="153">
      <c r="A153" s="10" t="s">
        <v>30</v>
      </c>
      <c r="B153" s="3"/>
      <c r="C153" s="3"/>
      <c r="D153" s="4"/>
      <c r="E153" s="18"/>
      <c r="F153" s="18">
        <f>F152*15%</f>
        <v>2.21382405</v>
      </c>
      <c r="G153" s="20"/>
      <c r="H153" s="5"/>
      <c r="I153" s="5"/>
    </row>
    <row r="154">
      <c r="A154" s="19" t="s">
        <v>27</v>
      </c>
      <c r="B154" s="3"/>
      <c r="C154" s="3"/>
      <c r="D154" s="4"/>
      <c r="E154" s="20"/>
      <c r="F154" s="21">
        <f>round(F152+F153,2)</f>
        <v>16.97</v>
      </c>
      <c r="G154" s="9"/>
      <c r="H154" s="5"/>
      <c r="I154" s="5"/>
    </row>
    <row r="155">
      <c r="A155" s="22" t="str">
        <f>CONCATENATE("Say ₹ ",F142," + ",F154," x Cost Index")                                           </f>
        <v>Say ₹ 3684.9 + 16.97 x Cost Index</v>
      </c>
      <c r="B155" s="3"/>
      <c r="C155" s="3"/>
      <c r="D155" s="3"/>
      <c r="E155" s="3"/>
      <c r="F155" s="4"/>
      <c r="G155" s="23" t="s">
        <v>37</v>
      </c>
      <c r="H155" s="24">
        <f>(F132+F134)*1.005*1.01*1.15</f>
        <v>3684.897951</v>
      </c>
      <c r="I155" s="24">
        <f>(F144+F146)*1.005*1.01*1.15</f>
        <v>16.97265105</v>
      </c>
    </row>
  </sheetData>
  <mergeCells count="220">
    <mergeCell ref="A1:A2"/>
    <mergeCell ref="B1:B2"/>
    <mergeCell ref="C1:E1"/>
    <mergeCell ref="F1:G1"/>
    <mergeCell ref="A3:G3"/>
    <mergeCell ref="B5:G5"/>
    <mergeCell ref="A6:G6"/>
    <mergeCell ref="C11:E11"/>
    <mergeCell ref="F11:G11"/>
    <mergeCell ref="A7:A8"/>
    <mergeCell ref="B7:B8"/>
    <mergeCell ref="C7:E7"/>
    <mergeCell ref="F7:G7"/>
    <mergeCell ref="B9:B10"/>
    <mergeCell ref="C9:E9"/>
    <mergeCell ref="F9:G9"/>
    <mergeCell ref="A9:A10"/>
    <mergeCell ref="A11:A12"/>
    <mergeCell ref="B11:B12"/>
    <mergeCell ref="A13:C13"/>
    <mergeCell ref="A14:C14"/>
    <mergeCell ref="A15:D15"/>
    <mergeCell ref="A16:D16"/>
    <mergeCell ref="F21:G21"/>
    <mergeCell ref="F23:G23"/>
    <mergeCell ref="A17:D17"/>
    <mergeCell ref="A18:D18"/>
    <mergeCell ref="A19:A20"/>
    <mergeCell ref="B19:B20"/>
    <mergeCell ref="C19:E19"/>
    <mergeCell ref="F19:G19"/>
    <mergeCell ref="A21:A22"/>
    <mergeCell ref="B21:B22"/>
    <mergeCell ref="C21:E21"/>
    <mergeCell ref="A23:A24"/>
    <mergeCell ref="B23:B24"/>
    <mergeCell ref="C23:E23"/>
    <mergeCell ref="A25:C25"/>
    <mergeCell ref="A26:C26"/>
    <mergeCell ref="C32:E32"/>
    <mergeCell ref="F32:G32"/>
    <mergeCell ref="A27:D27"/>
    <mergeCell ref="A28:D28"/>
    <mergeCell ref="A29:D29"/>
    <mergeCell ref="A30:D30"/>
    <mergeCell ref="A31:F31"/>
    <mergeCell ref="A32:A33"/>
    <mergeCell ref="B32:B33"/>
    <mergeCell ref="A34:G34"/>
    <mergeCell ref="B36:G36"/>
    <mergeCell ref="A37:G37"/>
    <mergeCell ref="A38:A39"/>
    <mergeCell ref="B38:B39"/>
    <mergeCell ref="C38:E38"/>
    <mergeCell ref="F38:G38"/>
    <mergeCell ref="A40:A41"/>
    <mergeCell ref="B40:B41"/>
    <mergeCell ref="C40:E40"/>
    <mergeCell ref="F40:G40"/>
    <mergeCell ref="A42:A43"/>
    <mergeCell ref="C42:E42"/>
    <mergeCell ref="F42:G42"/>
    <mergeCell ref="B42:B43"/>
    <mergeCell ref="A44:C44"/>
    <mergeCell ref="A45:C45"/>
    <mergeCell ref="A46:D46"/>
    <mergeCell ref="A47:D47"/>
    <mergeCell ref="A48:D48"/>
    <mergeCell ref="A49:D49"/>
    <mergeCell ref="C54:E54"/>
    <mergeCell ref="F54:G54"/>
    <mergeCell ref="A50:A51"/>
    <mergeCell ref="B50:B51"/>
    <mergeCell ref="C50:E50"/>
    <mergeCell ref="F50:G50"/>
    <mergeCell ref="B52:B53"/>
    <mergeCell ref="C52:E52"/>
    <mergeCell ref="F52:G52"/>
    <mergeCell ref="A52:A53"/>
    <mergeCell ref="A54:A55"/>
    <mergeCell ref="B54:B55"/>
    <mergeCell ref="A56:C56"/>
    <mergeCell ref="A57:C57"/>
    <mergeCell ref="A58:D58"/>
    <mergeCell ref="A59:D59"/>
    <mergeCell ref="A60:D60"/>
    <mergeCell ref="A61:D61"/>
    <mergeCell ref="A62:F62"/>
    <mergeCell ref="A63:A64"/>
    <mergeCell ref="B63:B64"/>
    <mergeCell ref="C63:E63"/>
    <mergeCell ref="F63:G63"/>
    <mergeCell ref="A65:G65"/>
    <mergeCell ref="B67:G67"/>
    <mergeCell ref="A68:G68"/>
    <mergeCell ref="A69:A70"/>
    <mergeCell ref="B69:B70"/>
    <mergeCell ref="C69:E69"/>
    <mergeCell ref="F69:G69"/>
    <mergeCell ref="A71:A72"/>
    <mergeCell ref="B71:B72"/>
    <mergeCell ref="C71:E71"/>
    <mergeCell ref="F71:G71"/>
    <mergeCell ref="A73:A74"/>
    <mergeCell ref="C73:E73"/>
    <mergeCell ref="F73:G73"/>
    <mergeCell ref="B73:B74"/>
    <mergeCell ref="A75:C75"/>
    <mergeCell ref="A76:C76"/>
    <mergeCell ref="A77:D77"/>
    <mergeCell ref="A78:D78"/>
    <mergeCell ref="A79:D79"/>
    <mergeCell ref="A80:D80"/>
    <mergeCell ref="C85:E85"/>
    <mergeCell ref="F85:G85"/>
    <mergeCell ref="A81:A82"/>
    <mergeCell ref="B81:B82"/>
    <mergeCell ref="C81:E81"/>
    <mergeCell ref="F81:G81"/>
    <mergeCell ref="B83:B84"/>
    <mergeCell ref="C83:E83"/>
    <mergeCell ref="F83:G83"/>
    <mergeCell ref="A83:A84"/>
    <mergeCell ref="A85:A86"/>
    <mergeCell ref="B85:B86"/>
    <mergeCell ref="A87:C87"/>
    <mergeCell ref="A88:C88"/>
    <mergeCell ref="A89:D89"/>
    <mergeCell ref="A90:D90"/>
    <mergeCell ref="A91:D91"/>
    <mergeCell ref="A92:D92"/>
    <mergeCell ref="A93:F93"/>
    <mergeCell ref="A94:A95"/>
    <mergeCell ref="B94:B95"/>
    <mergeCell ref="C94:E94"/>
    <mergeCell ref="F94:G94"/>
    <mergeCell ref="A96:G96"/>
    <mergeCell ref="B98:G98"/>
    <mergeCell ref="A99:G99"/>
    <mergeCell ref="A100:A101"/>
    <mergeCell ref="B100:B101"/>
    <mergeCell ref="C100:E100"/>
    <mergeCell ref="F100:G100"/>
    <mergeCell ref="A102:A103"/>
    <mergeCell ref="B102:B103"/>
    <mergeCell ref="C102:E102"/>
    <mergeCell ref="F102:G102"/>
    <mergeCell ref="A104:A105"/>
    <mergeCell ref="C104:E104"/>
    <mergeCell ref="F104:G104"/>
    <mergeCell ref="B104:B105"/>
    <mergeCell ref="A106:C106"/>
    <mergeCell ref="A107:C107"/>
    <mergeCell ref="A108:D108"/>
    <mergeCell ref="A109:D109"/>
    <mergeCell ref="A110:D110"/>
    <mergeCell ref="A111:D111"/>
    <mergeCell ref="C116:E116"/>
    <mergeCell ref="F116:G116"/>
    <mergeCell ref="A112:A113"/>
    <mergeCell ref="B112:B113"/>
    <mergeCell ref="C112:E112"/>
    <mergeCell ref="F112:G112"/>
    <mergeCell ref="B114:B115"/>
    <mergeCell ref="C114:E114"/>
    <mergeCell ref="F114:G114"/>
    <mergeCell ref="A153:D153"/>
    <mergeCell ref="A154:D154"/>
    <mergeCell ref="A155:F155"/>
    <mergeCell ref="A145:A146"/>
    <mergeCell ref="A147:A148"/>
    <mergeCell ref="B147:B148"/>
    <mergeCell ref="A149:C149"/>
    <mergeCell ref="A150:C150"/>
    <mergeCell ref="A151:D151"/>
    <mergeCell ref="A152:D152"/>
    <mergeCell ref="A114:A115"/>
    <mergeCell ref="A116:A117"/>
    <mergeCell ref="B116:B117"/>
    <mergeCell ref="A118:C118"/>
    <mergeCell ref="A119:C119"/>
    <mergeCell ref="A120:D120"/>
    <mergeCell ref="A121:D121"/>
    <mergeCell ref="A122:D122"/>
    <mergeCell ref="A123:D123"/>
    <mergeCell ref="A124:F124"/>
    <mergeCell ref="A125:A126"/>
    <mergeCell ref="B125:B126"/>
    <mergeCell ref="C125:E125"/>
    <mergeCell ref="F125:G125"/>
    <mergeCell ref="A127:G127"/>
    <mergeCell ref="B129:G129"/>
    <mergeCell ref="A130:G130"/>
    <mergeCell ref="A131:A132"/>
    <mergeCell ref="B131:B132"/>
    <mergeCell ref="C131:E131"/>
    <mergeCell ref="F131:G131"/>
    <mergeCell ref="A133:A134"/>
    <mergeCell ref="B133:B134"/>
    <mergeCell ref="C133:E133"/>
    <mergeCell ref="F133:G133"/>
    <mergeCell ref="A135:A136"/>
    <mergeCell ref="C135:E135"/>
    <mergeCell ref="F135:G135"/>
    <mergeCell ref="B135:B136"/>
    <mergeCell ref="A137:C137"/>
    <mergeCell ref="A138:C138"/>
    <mergeCell ref="A139:D139"/>
    <mergeCell ref="A140:D140"/>
    <mergeCell ref="A141:D141"/>
    <mergeCell ref="A142:D142"/>
    <mergeCell ref="C147:E147"/>
    <mergeCell ref="F147:G147"/>
    <mergeCell ref="A143:A144"/>
    <mergeCell ref="B143:B144"/>
    <mergeCell ref="C143:E143"/>
    <mergeCell ref="F143:G143"/>
    <mergeCell ref="B145:B146"/>
    <mergeCell ref="C145:E145"/>
    <mergeCell ref="F145:G145"/>
  </mergeCells>
  <drawing r:id="rId1"/>
</worksheet>
</file>