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 Pipe Without Trenching" sheetId="1" r:id="rId4"/>
  </sheets>
  <definedNames/>
  <calcPr/>
</workbook>
</file>

<file path=xl/sharedStrings.xml><?xml version="1.0" encoding="utf-8"?>
<sst xmlns="http://schemas.openxmlformats.org/spreadsheetml/2006/main" count="191" uniqueCount="49">
  <si>
    <t>GI PIPE WITHOUT TRENCHING</t>
  </si>
  <si>
    <t xml:space="preserve">Providing and fixing G.I. pipes complete with G.I fittings </t>
  </si>
  <si>
    <t>25 mm dia nominal bore</t>
  </si>
  <si>
    <t>Code</t>
  </si>
  <si>
    <t>Description</t>
  </si>
  <si>
    <t>Unit</t>
  </si>
  <si>
    <t>Quantity</t>
  </si>
  <si>
    <t>Rate</t>
  </si>
  <si>
    <t>Amount</t>
  </si>
  <si>
    <t>Details of cost for 10 metre</t>
  </si>
  <si>
    <t>MATERIAL:</t>
  </si>
  <si>
    <t>G.I. pipes 25 mm dia</t>
  </si>
  <si>
    <t>metre</t>
  </si>
  <si>
    <t>Weight for carriage = pipe weight + 2% for fittings =</t>
  </si>
  <si>
    <t>1.02 x 24.60 = 25.092 kg = 0.025092 tonne</t>
  </si>
  <si>
    <t>Carriage of G.I. pipes below 100 mm dia</t>
  </si>
  <si>
    <t>tonne</t>
  </si>
  <si>
    <t>Sundries-White lead, hemp, oil etc</t>
  </si>
  <si>
    <t>L.S</t>
  </si>
  <si>
    <t>LABOUR:</t>
  </si>
  <si>
    <t>Fitter(grade1)</t>
  </si>
  <si>
    <t>Day</t>
  </si>
  <si>
    <t>Beldar</t>
  </si>
  <si>
    <t>TOTAL  </t>
  </si>
  <si>
    <t>Add Water Charges @ 1%</t>
  </si>
  <si>
    <t>TOTAL</t>
  </si>
  <si>
    <t>Add CPOH @ 15%</t>
  </si>
  <si>
    <t>Cost of 10.0 metre</t>
  </si>
  <si>
    <t>Cost per metre</t>
  </si>
  <si>
    <t>Say</t>
  </si>
  <si>
    <t>32 mm dia nominal bore</t>
  </si>
  <si>
    <t>G.I. pipes 32 mm dia</t>
  </si>
  <si>
    <t>1.02 x 31.70 = 32.334 kg = 0.032334 tonne</t>
  </si>
  <si>
    <t>Sundries-White lead, hemp, oil etc.</t>
  </si>
  <si>
    <t>40 mm dia nominal bore</t>
  </si>
  <si>
    <t>G.I. pipes 40 mm dia</t>
  </si>
  <si>
    <t>1.02x36.50 = 37.23 kg = 0.03723tonne</t>
  </si>
  <si>
    <t>Sundries-White lead, hemp, oil etc,</t>
  </si>
  <si>
    <t>50 mm dia nominal bore</t>
  </si>
  <si>
    <t>G.I pipes 50 mm dia</t>
  </si>
  <si>
    <t>1.02 x 51.70 = 52.73 kg = 0.05273 tonne</t>
  </si>
  <si>
    <t>Providing and fixing G.I. pipes complete with G.I fittings</t>
  </si>
  <si>
    <t>65 mm dia nominal bore</t>
  </si>
  <si>
    <t>G.I. pipes 65 mm dia</t>
  </si>
  <si>
    <t>1.02 x 66.30 = 67.626 kg = 0.067626 tonne</t>
  </si>
  <si>
    <t>80 mm dia nominal bore</t>
  </si>
  <si>
    <t>G.I. pipes 80 mm dia</t>
  </si>
  <si>
    <t>1.02 x 86.40 = 88.128 kg = 0.088128 tonne</t>
  </si>
  <si>
    <t>Coolie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</si>
</sst>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Merriweather"/>
    </font>
    <font/>
    <font>
      <sz val="12.0"/>
      <color rgb="FF000000"/>
      <name val="Merriweather"/>
    </font>
    <font>
      <sz val="12.0"/>
      <color rgb="FFFF0000"/>
      <name val="Merriweathe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shrinkToFit="0" vertical="center" wrapText="1"/>
    </xf>
    <xf borderId="6" fillId="0" fontId="2" numFmtId="0" xfId="0" applyBorder="1" applyFont="1"/>
    <xf borderId="5" fillId="3" fontId="3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4" fillId="3" fontId="3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right" shrinkToFit="0" vertical="center" wrapText="1"/>
    </xf>
    <xf borderId="4" fillId="3" fontId="3" numFmtId="2" xfId="0" applyAlignment="1" applyBorder="1" applyFont="1" applyNumberFormat="1">
      <alignment horizontal="center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shrinkToFit="0" vertical="center" wrapText="1"/>
    </xf>
    <xf borderId="5" fillId="4" fontId="3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shrinkToFit="0" vertical="center" wrapText="1"/>
    </xf>
    <xf borderId="5" fillId="4" fontId="4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ont="1">
      <alignment horizontal="center" shrinkToFit="0" vertical="center" wrapText="1"/>
    </xf>
    <xf borderId="5" fillId="4" fontId="3" numFmtId="0" xfId="0" applyAlignment="1" applyBorder="1" applyFont="1">
      <alignment horizontal="center" shrinkToFit="0" vertical="center" wrapText="0"/>
    </xf>
    <xf borderId="1" fillId="4" fontId="3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right" shrinkToFit="0" vertical="center" wrapText="1"/>
    </xf>
    <xf borderId="4" fillId="4" fontId="3" numFmtId="2" xfId="0" applyAlignment="1" applyBorder="1" applyFont="1" applyNumberFormat="1">
      <alignment horizontal="center" shrinkToFit="0" vertical="center" wrapText="1"/>
    </xf>
    <xf borderId="4" fillId="4" fontId="4" numFmtId="2" xfId="0" applyAlignment="1" applyBorder="1" applyFont="1" applyNumberFormat="1">
      <alignment horizontal="center" readingOrder="0" shrinkToFit="0" vertical="center" wrapText="1"/>
    </xf>
    <xf borderId="4" fillId="3" fontId="4" numFmtId="2" xfId="0" applyAlignment="1" applyBorder="1" applyFont="1" applyNumberFormat="1">
      <alignment horizontal="center" readingOrder="0" shrinkToFit="0" vertical="center" wrapText="1"/>
    </xf>
    <xf borderId="4" fillId="3" fontId="3" numFmtId="0" xfId="0" applyAlignment="1" applyBorder="1" applyFont="1">
      <alignment horizontal="center" shrinkToFit="0" vertical="center" wrapText="0"/>
    </xf>
    <xf borderId="4" fillId="3" fontId="3" numFmtId="0" xfId="0" applyAlignment="1" applyBorder="1" applyFont="1">
      <alignment shrinkToFit="0" vertical="center" wrapText="0"/>
    </xf>
    <xf borderId="1" fillId="3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2.88"/>
    <col customWidth="1" min="3" max="3" width="8.0"/>
    <col customWidth="1" min="4" max="4" width="9.75"/>
    <col customWidth="1" min="5" max="5" width="8.0"/>
    <col customWidth="1" min="6" max="6" width="12.38"/>
  </cols>
  <sheetData>
    <row r="1">
      <c r="A1" s="1" t="s">
        <v>0</v>
      </c>
      <c r="B1" s="2"/>
      <c r="C1" s="2"/>
      <c r="D1" s="2"/>
      <c r="E1" s="2"/>
      <c r="F1" s="3"/>
    </row>
    <row r="2">
      <c r="A2" s="4">
        <v>0.0</v>
      </c>
      <c r="B2" s="5" t="s">
        <v>1</v>
      </c>
      <c r="C2" s="2"/>
      <c r="D2" s="2"/>
      <c r="E2" s="2"/>
      <c r="F2" s="3"/>
    </row>
    <row r="3">
      <c r="A3" s="4">
        <v>0.0</v>
      </c>
      <c r="B3" s="5" t="s">
        <v>2</v>
      </c>
      <c r="C3" s="2"/>
      <c r="D3" s="2"/>
      <c r="E3" s="2"/>
      <c r="F3" s="3"/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>
      <c r="A5" s="7"/>
      <c r="B5" s="8" t="s">
        <v>9</v>
      </c>
      <c r="C5" s="7"/>
      <c r="D5" s="7"/>
      <c r="E5" s="7"/>
      <c r="F5" s="7"/>
    </row>
    <row r="6">
      <c r="A6" s="9"/>
      <c r="B6" s="8" t="s">
        <v>10</v>
      </c>
      <c r="C6" s="9"/>
      <c r="D6" s="9"/>
      <c r="E6" s="9"/>
      <c r="F6" s="9"/>
    </row>
    <row r="7">
      <c r="A7" s="10">
        <v>1547.0</v>
      </c>
      <c r="B7" s="8" t="s">
        <v>11</v>
      </c>
      <c r="C7" s="7" t="s">
        <v>12</v>
      </c>
      <c r="D7" s="7">
        <v>10.2</v>
      </c>
      <c r="E7" s="11">
        <v>196.0</v>
      </c>
      <c r="F7" s="7">
        <f>D7*E7</f>
        <v>1999.2</v>
      </c>
    </row>
    <row r="8">
      <c r="A8" s="12"/>
      <c r="B8" s="8" t="s">
        <v>13</v>
      </c>
      <c r="C8" s="12"/>
      <c r="D8" s="12"/>
      <c r="E8" s="12"/>
      <c r="F8" s="12"/>
    </row>
    <row r="9">
      <c r="A9" s="9"/>
      <c r="B9" s="8" t="s">
        <v>14</v>
      </c>
      <c r="C9" s="9"/>
      <c r="D9" s="9"/>
      <c r="E9" s="9"/>
      <c r="F9" s="9"/>
    </row>
    <row r="10">
      <c r="A10" s="13">
        <v>2271.0</v>
      </c>
      <c r="B10" s="8" t="s">
        <v>15</v>
      </c>
      <c r="C10" s="13" t="s">
        <v>16</v>
      </c>
      <c r="D10" s="13">
        <v>0.02509</v>
      </c>
      <c r="E10" s="14">
        <v>145.0</v>
      </c>
      <c r="F10" s="13">
        <f t="shared" ref="F10:F11" si="1">D10*E10</f>
        <v>3.63805</v>
      </c>
    </row>
    <row r="11">
      <c r="A11" s="7">
        <v>9999.0</v>
      </c>
      <c r="B11" s="8" t="s">
        <v>17</v>
      </c>
      <c r="C11" s="7" t="s">
        <v>18</v>
      </c>
      <c r="D11" s="7">
        <v>6.76</v>
      </c>
      <c r="E11" s="15">
        <v>2.0</v>
      </c>
      <c r="F11" s="7">
        <f t="shared" si="1"/>
        <v>13.52</v>
      </c>
    </row>
    <row r="12">
      <c r="A12" s="9"/>
      <c r="B12" s="8" t="s">
        <v>19</v>
      </c>
      <c r="C12" s="9"/>
      <c r="D12" s="9"/>
      <c r="E12" s="9"/>
      <c r="F12" s="9"/>
    </row>
    <row r="13">
      <c r="A13" s="13">
        <v>116.0</v>
      </c>
      <c r="B13" s="8" t="s">
        <v>20</v>
      </c>
      <c r="C13" s="13" t="s">
        <v>21</v>
      </c>
      <c r="D13" s="13">
        <v>0.12</v>
      </c>
      <c r="E13" s="14">
        <v>784.0</v>
      </c>
      <c r="F13" s="13">
        <f t="shared" ref="F13:F14" si="2">D13*E13</f>
        <v>94.08</v>
      </c>
    </row>
    <row r="14">
      <c r="A14" s="13">
        <v>114.0</v>
      </c>
      <c r="B14" s="8" t="s">
        <v>22</v>
      </c>
      <c r="C14" s="13" t="s">
        <v>21</v>
      </c>
      <c r="D14" s="13">
        <v>0.25</v>
      </c>
      <c r="E14" s="14">
        <v>645.0</v>
      </c>
      <c r="F14" s="13">
        <f t="shared" si="2"/>
        <v>161.25</v>
      </c>
    </row>
    <row r="15">
      <c r="A15" s="16"/>
      <c r="B15" s="17" t="s">
        <v>23</v>
      </c>
      <c r="C15" s="2"/>
      <c r="D15" s="2"/>
      <c r="E15" s="3"/>
      <c r="F15" s="13">
        <f>SUM(F7:F14)</f>
        <v>2271.68805</v>
      </c>
    </row>
    <row r="16">
      <c r="A16" s="12"/>
      <c r="B16" s="17" t="s">
        <v>24</v>
      </c>
      <c r="C16" s="2"/>
      <c r="D16" s="2"/>
      <c r="E16" s="3"/>
      <c r="F16" s="18">
        <f>F15*0.01</f>
        <v>22.7168805</v>
      </c>
    </row>
    <row r="17">
      <c r="A17" s="12"/>
      <c r="B17" s="17" t="s">
        <v>25</v>
      </c>
      <c r="C17" s="2"/>
      <c r="D17" s="2"/>
      <c r="E17" s="3"/>
      <c r="F17" s="18">
        <f>SUM(F15:F16)</f>
        <v>2294.404931</v>
      </c>
    </row>
    <row r="18">
      <c r="A18" s="12"/>
      <c r="B18" s="17" t="s">
        <v>26</v>
      </c>
      <c r="C18" s="2"/>
      <c r="D18" s="2"/>
      <c r="E18" s="3"/>
      <c r="F18" s="18">
        <f>F17*0.15</f>
        <v>344.1607396</v>
      </c>
    </row>
    <row r="19">
      <c r="A19" s="12"/>
      <c r="B19" s="17" t="s">
        <v>25</v>
      </c>
      <c r="C19" s="2"/>
      <c r="D19" s="2"/>
      <c r="E19" s="3"/>
      <c r="F19" s="18">
        <f>SUM(F17:F18)</f>
        <v>2638.56567</v>
      </c>
    </row>
    <row r="20">
      <c r="A20" s="12"/>
      <c r="B20" s="17" t="s">
        <v>27</v>
      </c>
      <c r="C20" s="2"/>
      <c r="D20" s="2"/>
      <c r="E20" s="3"/>
      <c r="F20" s="18">
        <f>F19</f>
        <v>2638.56567</v>
      </c>
    </row>
    <row r="21">
      <c r="A21" s="12"/>
      <c r="B21" s="17" t="s">
        <v>28</v>
      </c>
      <c r="C21" s="2"/>
      <c r="D21" s="2"/>
      <c r="E21" s="3"/>
      <c r="F21" s="13">
        <f>F20/10</f>
        <v>263.856567</v>
      </c>
    </row>
    <row r="22">
      <c r="A22" s="9"/>
      <c r="B22" s="17" t="s">
        <v>29</v>
      </c>
      <c r="C22" s="2"/>
      <c r="D22" s="2"/>
      <c r="E22" s="3"/>
      <c r="F22" s="14">
        <v>264.0</v>
      </c>
    </row>
    <row r="23">
      <c r="A23" s="19">
        <v>0.0</v>
      </c>
      <c r="B23" s="20" t="s">
        <v>1</v>
      </c>
      <c r="C23" s="2"/>
      <c r="D23" s="2"/>
      <c r="E23" s="2"/>
      <c r="F23" s="3"/>
    </row>
    <row r="24">
      <c r="A24" s="19">
        <v>0.0</v>
      </c>
      <c r="B24" s="20" t="s">
        <v>30</v>
      </c>
      <c r="C24" s="2"/>
      <c r="D24" s="2"/>
      <c r="E24" s="2"/>
      <c r="F24" s="3"/>
    </row>
    <row r="25">
      <c r="A25" s="19" t="s">
        <v>3</v>
      </c>
      <c r="B25" s="19" t="s">
        <v>4</v>
      </c>
      <c r="C25" s="19" t="s">
        <v>5</v>
      </c>
      <c r="D25" s="19" t="s">
        <v>6</v>
      </c>
      <c r="E25" s="19" t="s">
        <v>7</v>
      </c>
      <c r="F25" s="19" t="s">
        <v>8</v>
      </c>
    </row>
    <row r="26">
      <c r="A26" s="21"/>
      <c r="B26" s="22" t="s">
        <v>9</v>
      </c>
      <c r="C26" s="21"/>
      <c r="D26" s="21"/>
      <c r="E26" s="21"/>
      <c r="F26" s="21"/>
    </row>
    <row r="27">
      <c r="A27" s="9"/>
      <c r="B27" s="22" t="s">
        <v>10</v>
      </c>
      <c r="C27" s="9"/>
      <c r="D27" s="9"/>
      <c r="E27" s="9"/>
      <c r="F27" s="9"/>
    </row>
    <row r="28">
      <c r="A28" s="21">
        <v>1548.0</v>
      </c>
      <c r="B28" s="22" t="s">
        <v>31</v>
      </c>
      <c r="C28" s="21" t="s">
        <v>12</v>
      </c>
      <c r="D28" s="21">
        <v>10.2</v>
      </c>
      <c r="E28" s="23">
        <v>225.0</v>
      </c>
      <c r="F28" s="21">
        <f>10.2*225</f>
        <v>2295</v>
      </c>
    </row>
    <row r="29">
      <c r="A29" s="12"/>
      <c r="B29" s="22" t="s">
        <v>13</v>
      </c>
      <c r="C29" s="12"/>
      <c r="D29" s="12"/>
      <c r="E29" s="12"/>
      <c r="F29" s="12"/>
    </row>
    <row r="30">
      <c r="A30" s="9"/>
      <c r="B30" s="22" t="s">
        <v>32</v>
      </c>
      <c r="C30" s="9"/>
      <c r="D30" s="9"/>
      <c r="E30" s="9"/>
      <c r="F30" s="9"/>
    </row>
    <row r="31">
      <c r="A31" s="24">
        <v>2271.0</v>
      </c>
      <c r="B31" s="22" t="s">
        <v>15</v>
      </c>
      <c r="C31" s="24" t="s">
        <v>16</v>
      </c>
      <c r="D31" s="24">
        <v>0.03233</v>
      </c>
      <c r="E31" s="25">
        <v>145.0</v>
      </c>
      <c r="F31" s="24">
        <f t="shared" ref="F31:F32" si="3">D31*E31</f>
        <v>4.68785</v>
      </c>
    </row>
    <row r="32">
      <c r="A32" s="21">
        <v>9999.0</v>
      </c>
      <c r="B32" s="22" t="s">
        <v>33</v>
      </c>
      <c r="C32" s="21" t="s">
        <v>18</v>
      </c>
      <c r="D32" s="21">
        <v>6.76</v>
      </c>
      <c r="E32" s="26">
        <v>2.0</v>
      </c>
      <c r="F32" s="24">
        <f t="shared" si="3"/>
        <v>13.52</v>
      </c>
    </row>
    <row r="33">
      <c r="A33" s="9"/>
      <c r="B33" s="22" t="s">
        <v>19</v>
      </c>
      <c r="C33" s="9"/>
      <c r="D33" s="9"/>
      <c r="E33" s="9"/>
      <c r="F33" s="24"/>
    </row>
    <row r="34">
      <c r="A34" s="24">
        <v>116.0</v>
      </c>
      <c r="B34" s="22" t="s">
        <v>20</v>
      </c>
      <c r="C34" s="24" t="s">
        <v>21</v>
      </c>
      <c r="D34" s="24">
        <v>0.12</v>
      </c>
      <c r="E34" s="25">
        <v>784.0</v>
      </c>
      <c r="F34" s="24">
        <f t="shared" ref="F34:F35" si="4">D34*E34</f>
        <v>94.08</v>
      </c>
    </row>
    <row r="35">
      <c r="A35" s="24">
        <v>114.0</v>
      </c>
      <c r="B35" s="22" t="s">
        <v>22</v>
      </c>
      <c r="C35" s="24" t="s">
        <v>21</v>
      </c>
      <c r="D35" s="24">
        <v>0.25</v>
      </c>
      <c r="E35" s="25">
        <v>645.0</v>
      </c>
      <c r="F35" s="24">
        <f t="shared" si="4"/>
        <v>161.25</v>
      </c>
    </row>
    <row r="36">
      <c r="A36" s="27"/>
      <c r="B36" s="28" t="s">
        <v>23</v>
      </c>
      <c r="C36" s="2"/>
      <c r="D36" s="2"/>
      <c r="E36" s="3"/>
      <c r="F36" s="24">
        <f>SUM(F28:F35)</f>
        <v>2568.53785</v>
      </c>
    </row>
    <row r="37">
      <c r="A37" s="12"/>
      <c r="B37" s="29" t="s">
        <v>24</v>
      </c>
      <c r="C37" s="2"/>
      <c r="D37" s="2"/>
      <c r="E37" s="3"/>
      <c r="F37" s="30">
        <f>F36*0.01</f>
        <v>25.6853785</v>
      </c>
    </row>
    <row r="38">
      <c r="A38" s="12"/>
      <c r="B38" s="29" t="s">
        <v>25</v>
      </c>
      <c r="C38" s="2"/>
      <c r="D38" s="2"/>
      <c r="E38" s="3"/>
      <c r="F38" s="30">
        <f>SUM(F36:F37)</f>
        <v>2594.223229</v>
      </c>
    </row>
    <row r="39">
      <c r="A39" s="12"/>
      <c r="B39" s="29" t="s">
        <v>26</v>
      </c>
      <c r="C39" s="2"/>
      <c r="D39" s="2"/>
      <c r="E39" s="3"/>
      <c r="F39" s="30">
        <f>F38*0.15</f>
        <v>389.1334843</v>
      </c>
    </row>
    <row r="40">
      <c r="A40" s="12"/>
      <c r="B40" s="29" t="s">
        <v>25</v>
      </c>
      <c r="C40" s="2"/>
      <c r="D40" s="2"/>
      <c r="E40" s="3"/>
      <c r="F40" s="30">
        <f>SUM(F38:F39)</f>
        <v>2983.356713</v>
      </c>
    </row>
    <row r="41">
      <c r="A41" s="12"/>
      <c r="B41" s="29" t="s">
        <v>27</v>
      </c>
      <c r="C41" s="2"/>
      <c r="D41" s="2"/>
      <c r="E41" s="3"/>
      <c r="F41" s="30">
        <f>F40</f>
        <v>2983.356713</v>
      </c>
    </row>
    <row r="42">
      <c r="A42" s="12"/>
      <c r="B42" s="29" t="s">
        <v>28</v>
      </c>
      <c r="C42" s="2"/>
      <c r="D42" s="2"/>
      <c r="E42" s="3"/>
      <c r="F42" s="30">
        <f>F41/10</f>
        <v>298.3356713</v>
      </c>
    </row>
    <row r="43">
      <c r="A43" s="9"/>
      <c r="B43" s="29" t="s">
        <v>29</v>
      </c>
      <c r="C43" s="2"/>
      <c r="D43" s="2"/>
      <c r="E43" s="3"/>
      <c r="F43" s="31">
        <v>298.0</v>
      </c>
    </row>
    <row r="44">
      <c r="A44" s="6">
        <v>0.0</v>
      </c>
      <c r="B44" s="5" t="s">
        <v>1</v>
      </c>
      <c r="C44" s="2"/>
      <c r="D44" s="2"/>
      <c r="E44" s="2"/>
      <c r="F44" s="3"/>
    </row>
    <row r="45">
      <c r="A45" s="6">
        <v>0.0</v>
      </c>
      <c r="B45" s="5" t="s">
        <v>34</v>
      </c>
      <c r="C45" s="2"/>
      <c r="D45" s="2"/>
      <c r="E45" s="2"/>
      <c r="F45" s="3"/>
    </row>
    <row r="46">
      <c r="A46" s="6" t="s">
        <v>3</v>
      </c>
      <c r="B46" s="6" t="s">
        <v>4</v>
      </c>
      <c r="C46" s="6" t="s">
        <v>5</v>
      </c>
      <c r="D46" s="6" t="s">
        <v>6</v>
      </c>
      <c r="E46" s="6" t="s">
        <v>7</v>
      </c>
      <c r="F46" s="6" t="s">
        <v>8</v>
      </c>
    </row>
    <row r="47">
      <c r="A47" s="7"/>
      <c r="B47" s="8" t="s">
        <v>9</v>
      </c>
      <c r="C47" s="7"/>
      <c r="D47" s="7"/>
      <c r="E47" s="7"/>
      <c r="F47" s="7"/>
    </row>
    <row r="48">
      <c r="A48" s="9"/>
      <c r="B48" s="8" t="s">
        <v>10</v>
      </c>
      <c r="C48" s="9"/>
      <c r="D48" s="9"/>
      <c r="E48" s="9"/>
      <c r="F48" s="9"/>
    </row>
    <row r="49">
      <c r="A49" s="7">
        <v>1549.0</v>
      </c>
      <c r="B49" s="8" t="s">
        <v>35</v>
      </c>
      <c r="C49" s="7" t="s">
        <v>12</v>
      </c>
      <c r="D49" s="7">
        <v>10.2</v>
      </c>
      <c r="E49" s="11">
        <v>290.0</v>
      </c>
      <c r="F49" s="7">
        <f>D49*E49</f>
        <v>2958</v>
      </c>
    </row>
    <row r="50">
      <c r="A50" s="12"/>
      <c r="B50" s="8" t="s">
        <v>13</v>
      </c>
      <c r="C50" s="12"/>
      <c r="D50" s="12"/>
      <c r="E50" s="12"/>
      <c r="F50" s="12"/>
    </row>
    <row r="51">
      <c r="A51" s="9"/>
      <c r="B51" s="8" t="s">
        <v>36</v>
      </c>
      <c r="C51" s="9"/>
      <c r="D51" s="9"/>
      <c r="E51" s="9"/>
      <c r="F51" s="9"/>
    </row>
    <row r="52">
      <c r="A52" s="13">
        <v>2271.0</v>
      </c>
      <c r="B52" s="8" t="s">
        <v>15</v>
      </c>
      <c r="C52" s="13" t="s">
        <v>16</v>
      </c>
      <c r="D52" s="13">
        <v>0.03723</v>
      </c>
      <c r="E52" s="14">
        <v>145.0</v>
      </c>
      <c r="F52" s="13">
        <f t="shared" ref="F52:F53" si="5">D52*E52</f>
        <v>5.39835</v>
      </c>
    </row>
    <row r="53">
      <c r="A53" s="7">
        <v>9999.0</v>
      </c>
      <c r="B53" s="8" t="s">
        <v>37</v>
      </c>
      <c r="C53" s="7" t="s">
        <v>18</v>
      </c>
      <c r="D53" s="7">
        <v>9.49</v>
      </c>
      <c r="E53" s="15">
        <v>2.0</v>
      </c>
      <c r="F53" s="13">
        <f t="shared" si="5"/>
        <v>18.98</v>
      </c>
    </row>
    <row r="54">
      <c r="A54" s="9"/>
      <c r="B54" s="8" t="s">
        <v>19</v>
      </c>
      <c r="C54" s="9"/>
      <c r="D54" s="9"/>
      <c r="E54" s="9"/>
      <c r="F54" s="13"/>
    </row>
    <row r="55">
      <c r="A55" s="13">
        <v>116.0</v>
      </c>
      <c r="B55" s="8" t="s">
        <v>20</v>
      </c>
      <c r="C55" s="13" t="s">
        <v>21</v>
      </c>
      <c r="D55" s="13">
        <v>0.16</v>
      </c>
      <c r="E55" s="14">
        <v>784.0</v>
      </c>
      <c r="F55" s="13">
        <f t="shared" ref="F55:F56" si="6">D55*E55</f>
        <v>125.44</v>
      </c>
    </row>
    <row r="56">
      <c r="A56" s="13">
        <v>114.0</v>
      </c>
      <c r="B56" s="8" t="s">
        <v>22</v>
      </c>
      <c r="C56" s="13" t="s">
        <v>21</v>
      </c>
      <c r="D56" s="13">
        <v>0.33</v>
      </c>
      <c r="E56" s="14">
        <v>645.0</v>
      </c>
      <c r="F56" s="13">
        <f t="shared" si="6"/>
        <v>212.85</v>
      </c>
    </row>
    <row r="57">
      <c r="A57" s="16"/>
      <c r="B57" s="17" t="s">
        <v>23</v>
      </c>
      <c r="C57" s="2"/>
      <c r="D57" s="2"/>
      <c r="E57" s="3"/>
      <c r="F57" s="18">
        <f>SUM(F49:F56)</f>
        <v>3320.66835</v>
      </c>
    </row>
    <row r="58">
      <c r="A58" s="12"/>
      <c r="B58" s="17" t="s">
        <v>24</v>
      </c>
      <c r="C58" s="2"/>
      <c r="D58" s="2"/>
      <c r="E58" s="3"/>
      <c r="F58" s="18">
        <f>F57*0.01</f>
        <v>33.2066835</v>
      </c>
    </row>
    <row r="59">
      <c r="A59" s="12"/>
      <c r="B59" s="17" t="s">
        <v>25</v>
      </c>
      <c r="C59" s="2"/>
      <c r="D59" s="2"/>
      <c r="E59" s="3"/>
      <c r="F59" s="18">
        <f>SUM(F57:F58)</f>
        <v>3353.875034</v>
      </c>
    </row>
    <row r="60">
      <c r="A60" s="12"/>
      <c r="B60" s="17" t="s">
        <v>26</v>
      </c>
      <c r="C60" s="2"/>
      <c r="D60" s="2"/>
      <c r="E60" s="3"/>
      <c r="F60" s="18">
        <f>F59*0.15</f>
        <v>503.081255</v>
      </c>
    </row>
    <row r="61">
      <c r="A61" s="12"/>
      <c r="B61" s="17" t="s">
        <v>25</v>
      </c>
      <c r="C61" s="2"/>
      <c r="D61" s="2"/>
      <c r="E61" s="3"/>
      <c r="F61" s="18">
        <f>SUM(F59:F60)</f>
        <v>3856.956289</v>
      </c>
    </row>
    <row r="62">
      <c r="A62" s="12"/>
      <c r="B62" s="17" t="s">
        <v>27</v>
      </c>
      <c r="C62" s="2"/>
      <c r="D62" s="2"/>
      <c r="E62" s="3"/>
      <c r="F62" s="18">
        <f>F61</f>
        <v>3856.956289</v>
      </c>
    </row>
    <row r="63">
      <c r="A63" s="12"/>
      <c r="B63" s="17" t="s">
        <v>28</v>
      </c>
      <c r="C63" s="2"/>
      <c r="D63" s="2"/>
      <c r="E63" s="3"/>
      <c r="F63" s="18">
        <f>F62/10</f>
        <v>385.6956289</v>
      </c>
    </row>
    <row r="64">
      <c r="A64" s="9"/>
      <c r="B64" s="17" t="s">
        <v>29</v>
      </c>
      <c r="C64" s="2"/>
      <c r="D64" s="2"/>
      <c r="E64" s="3"/>
      <c r="F64" s="32">
        <v>386.0</v>
      </c>
    </row>
    <row r="65">
      <c r="A65" s="19">
        <v>0.0</v>
      </c>
      <c r="B65" s="20" t="s">
        <v>1</v>
      </c>
      <c r="C65" s="2"/>
      <c r="D65" s="2"/>
      <c r="E65" s="2"/>
      <c r="F65" s="3"/>
    </row>
    <row r="66">
      <c r="A66" s="19">
        <v>0.0</v>
      </c>
      <c r="B66" s="20" t="s">
        <v>38</v>
      </c>
      <c r="C66" s="2"/>
      <c r="D66" s="2"/>
      <c r="E66" s="2"/>
      <c r="F66" s="3"/>
    </row>
    <row r="67">
      <c r="A67" s="19" t="s">
        <v>3</v>
      </c>
      <c r="B67" s="19" t="s">
        <v>4</v>
      </c>
      <c r="C67" s="19" t="s">
        <v>5</v>
      </c>
      <c r="D67" s="19" t="s">
        <v>6</v>
      </c>
      <c r="E67" s="19" t="s">
        <v>7</v>
      </c>
      <c r="F67" s="19" t="s">
        <v>8</v>
      </c>
    </row>
    <row r="68">
      <c r="A68" s="21"/>
      <c r="B68" s="22" t="s">
        <v>9</v>
      </c>
      <c r="C68" s="21"/>
      <c r="D68" s="21"/>
      <c r="E68" s="21"/>
      <c r="F68" s="21"/>
    </row>
    <row r="69">
      <c r="A69" s="9"/>
      <c r="B69" s="22" t="s">
        <v>10</v>
      </c>
      <c r="C69" s="9"/>
      <c r="D69" s="9"/>
      <c r="E69" s="9"/>
      <c r="F69" s="9"/>
    </row>
    <row r="70">
      <c r="A70" s="21">
        <v>1550.0</v>
      </c>
      <c r="B70" s="22" t="s">
        <v>39</v>
      </c>
      <c r="C70" s="21" t="s">
        <v>12</v>
      </c>
      <c r="D70" s="21">
        <v>10.2</v>
      </c>
      <c r="E70" s="23">
        <v>360.0</v>
      </c>
      <c r="F70" s="21">
        <f>D70*E70</f>
        <v>3672</v>
      </c>
    </row>
    <row r="71">
      <c r="A71" s="12"/>
      <c r="B71" s="22" t="s">
        <v>13</v>
      </c>
      <c r="C71" s="12"/>
      <c r="D71" s="12"/>
      <c r="E71" s="12"/>
      <c r="F71" s="12"/>
    </row>
    <row r="72">
      <c r="A72" s="9"/>
      <c r="B72" s="22" t="s">
        <v>40</v>
      </c>
      <c r="C72" s="9"/>
      <c r="D72" s="9"/>
      <c r="E72" s="9"/>
      <c r="F72" s="9"/>
    </row>
    <row r="73">
      <c r="A73" s="24">
        <v>2271.0</v>
      </c>
      <c r="B73" s="22" t="s">
        <v>15</v>
      </c>
      <c r="C73" s="24" t="s">
        <v>16</v>
      </c>
      <c r="D73" s="24">
        <v>0.05273</v>
      </c>
      <c r="E73" s="25">
        <v>145.0</v>
      </c>
      <c r="F73" s="24">
        <f t="shared" ref="F73:F74" si="7">D73*E73</f>
        <v>7.64585</v>
      </c>
    </row>
    <row r="74">
      <c r="A74" s="21">
        <v>9999.0</v>
      </c>
      <c r="B74" s="22" t="s">
        <v>17</v>
      </c>
      <c r="C74" s="21" t="s">
        <v>18</v>
      </c>
      <c r="D74" s="21">
        <v>9.49</v>
      </c>
      <c r="E74" s="26">
        <v>2.0</v>
      </c>
      <c r="F74" s="21">
        <f t="shared" si="7"/>
        <v>18.98</v>
      </c>
    </row>
    <row r="75">
      <c r="A75" s="9"/>
      <c r="B75" s="22" t="s">
        <v>19</v>
      </c>
      <c r="C75" s="9"/>
      <c r="D75" s="9"/>
      <c r="E75" s="9"/>
      <c r="F75" s="9"/>
    </row>
    <row r="76">
      <c r="A76" s="24">
        <v>116.0</v>
      </c>
      <c r="B76" s="22" t="s">
        <v>20</v>
      </c>
      <c r="C76" s="24" t="s">
        <v>21</v>
      </c>
      <c r="D76" s="24">
        <v>0.16</v>
      </c>
      <c r="E76" s="25">
        <v>784.0</v>
      </c>
      <c r="F76" s="24">
        <f t="shared" ref="F76:F77" si="8">D76*E76</f>
        <v>125.44</v>
      </c>
    </row>
    <row r="77">
      <c r="A77" s="24">
        <v>114.0</v>
      </c>
      <c r="B77" s="22" t="s">
        <v>22</v>
      </c>
      <c r="C77" s="24" t="s">
        <v>21</v>
      </c>
      <c r="D77" s="24">
        <v>0.33</v>
      </c>
      <c r="E77" s="25">
        <v>645.0</v>
      </c>
      <c r="F77" s="24">
        <f t="shared" si="8"/>
        <v>212.85</v>
      </c>
    </row>
    <row r="78">
      <c r="A78" s="27"/>
      <c r="B78" s="28" t="s">
        <v>23</v>
      </c>
      <c r="C78" s="2"/>
      <c r="D78" s="2"/>
      <c r="E78" s="3"/>
      <c r="F78" s="30">
        <f>SUM(F70:F77)</f>
        <v>4036.91585</v>
      </c>
    </row>
    <row r="79">
      <c r="A79" s="12"/>
      <c r="B79" s="29" t="s">
        <v>24</v>
      </c>
      <c r="C79" s="2"/>
      <c r="D79" s="2"/>
      <c r="E79" s="3"/>
      <c r="F79" s="30">
        <f>F78*0.01</f>
        <v>40.3691585</v>
      </c>
    </row>
    <row r="80">
      <c r="A80" s="12"/>
      <c r="B80" s="29" t="s">
        <v>25</v>
      </c>
      <c r="C80" s="2"/>
      <c r="D80" s="2"/>
      <c r="E80" s="3"/>
      <c r="F80" s="30">
        <f>SUM(F78:F79)</f>
        <v>4077.285009</v>
      </c>
    </row>
    <row r="81">
      <c r="A81" s="12"/>
      <c r="B81" s="29" t="s">
        <v>26</v>
      </c>
      <c r="C81" s="2"/>
      <c r="D81" s="2"/>
      <c r="E81" s="3"/>
      <c r="F81" s="30">
        <f>F80*0.15</f>
        <v>611.5927513</v>
      </c>
    </row>
    <row r="82">
      <c r="A82" s="12"/>
      <c r="B82" s="29" t="s">
        <v>25</v>
      </c>
      <c r="C82" s="2"/>
      <c r="D82" s="2"/>
      <c r="E82" s="3"/>
      <c r="F82" s="30">
        <f>SUM(F80:F81)</f>
        <v>4688.87776</v>
      </c>
    </row>
    <row r="83">
      <c r="A83" s="12"/>
      <c r="B83" s="29" t="s">
        <v>27</v>
      </c>
      <c r="C83" s="2"/>
      <c r="D83" s="2"/>
      <c r="E83" s="3"/>
      <c r="F83" s="30">
        <f>F82</f>
        <v>4688.87776</v>
      </c>
    </row>
    <row r="84">
      <c r="A84" s="12"/>
      <c r="B84" s="29" t="s">
        <v>28</v>
      </c>
      <c r="C84" s="2"/>
      <c r="D84" s="2"/>
      <c r="E84" s="3"/>
      <c r="F84" s="30">
        <f>F83/10</f>
        <v>468.887776</v>
      </c>
    </row>
    <row r="85">
      <c r="A85" s="9"/>
      <c r="B85" s="29" t="s">
        <v>29</v>
      </c>
      <c r="C85" s="2"/>
      <c r="D85" s="2"/>
      <c r="E85" s="3"/>
      <c r="F85" s="31">
        <v>469.0</v>
      </c>
    </row>
    <row r="86">
      <c r="A86" s="6">
        <v>0.0</v>
      </c>
      <c r="B86" s="5" t="s">
        <v>41</v>
      </c>
      <c r="C86" s="2"/>
      <c r="D86" s="2"/>
      <c r="E86" s="2"/>
      <c r="F86" s="3"/>
    </row>
    <row r="87">
      <c r="A87" s="6">
        <v>0.0</v>
      </c>
      <c r="B87" s="5" t="s">
        <v>42</v>
      </c>
      <c r="C87" s="2"/>
      <c r="D87" s="2"/>
      <c r="E87" s="2"/>
      <c r="F87" s="3"/>
    </row>
    <row r="88">
      <c r="A88" s="33"/>
      <c r="B88" s="34"/>
      <c r="C88" s="33"/>
      <c r="D88" s="33"/>
      <c r="E88" s="33"/>
      <c r="F88" s="33"/>
    </row>
    <row r="89">
      <c r="A89" s="6" t="s">
        <v>3</v>
      </c>
      <c r="B89" s="6" t="s">
        <v>4</v>
      </c>
      <c r="C89" s="6" t="s">
        <v>5</v>
      </c>
      <c r="D89" s="6" t="s">
        <v>6</v>
      </c>
      <c r="E89" s="6" t="s">
        <v>7</v>
      </c>
      <c r="F89" s="6" t="s">
        <v>8</v>
      </c>
    </row>
    <row r="90">
      <c r="A90" s="7"/>
      <c r="B90" s="8" t="s">
        <v>9</v>
      </c>
      <c r="C90" s="7"/>
      <c r="D90" s="7"/>
      <c r="E90" s="7"/>
      <c r="F90" s="7"/>
    </row>
    <row r="91">
      <c r="A91" s="9"/>
      <c r="B91" s="8" t="s">
        <v>10</v>
      </c>
      <c r="C91" s="9"/>
      <c r="D91" s="9"/>
      <c r="E91" s="9"/>
      <c r="F91" s="9"/>
    </row>
    <row r="92">
      <c r="A92" s="7">
        <v>1551.0</v>
      </c>
      <c r="B92" s="8" t="s">
        <v>43</v>
      </c>
      <c r="C92" s="7" t="s">
        <v>12</v>
      </c>
      <c r="D92" s="7">
        <v>10.2</v>
      </c>
      <c r="E92" s="11">
        <v>415.0</v>
      </c>
      <c r="F92" s="7">
        <f>D92*E92</f>
        <v>4233</v>
      </c>
    </row>
    <row r="93">
      <c r="A93" s="12"/>
      <c r="B93" s="8" t="s">
        <v>13</v>
      </c>
      <c r="C93" s="12"/>
      <c r="D93" s="12"/>
      <c r="E93" s="12"/>
      <c r="F93" s="12"/>
    </row>
    <row r="94">
      <c r="A94" s="9"/>
      <c r="B94" s="8" t="s">
        <v>44</v>
      </c>
      <c r="C94" s="9"/>
      <c r="D94" s="9"/>
      <c r="E94" s="9"/>
      <c r="F94" s="9"/>
    </row>
    <row r="95">
      <c r="A95" s="13">
        <v>2271.0</v>
      </c>
      <c r="B95" s="8" t="s">
        <v>15</v>
      </c>
      <c r="C95" s="13" t="s">
        <v>16</v>
      </c>
      <c r="D95" s="13">
        <v>0.06763</v>
      </c>
      <c r="E95" s="14">
        <v>145.0</v>
      </c>
      <c r="F95" s="13">
        <f t="shared" ref="F95:F96" si="9">D95*E95</f>
        <v>9.80635</v>
      </c>
    </row>
    <row r="96">
      <c r="A96" s="7">
        <v>9999.0</v>
      </c>
      <c r="B96" s="8" t="s">
        <v>17</v>
      </c>
      <c r="C96" s="7" t="s">
        <v>18</v>
      </c>
      <c r="D96" s="7">
        <v>13.52</v>
      </c>
      <c r="E96" s="15">
        <v>2.0</v>
      </c>
      <c r="F96" s="7">
        <f t="shared" si="9"/>
        <v>27.04</v>
      </c>
    </row>
    <row r="97">
      <c r="A97" s="9"/>
      <c r="B97" s="8" t="s">
        <v>19</v>
      </c>
      <c r="C97" s="9"/>
      <c r="D97" s="9"/>
      <c r="E97" s="9"/>
      <c r="F97" s="9"/>
    </row>
    <row r="98">
      <c r="A98" s="13">
        <v>116.0</v>
      </c>
      <c r="B98" s="8" t="s">
        <v>20</v>
      </c>
      <c r="C98" s="13" t="s">
        <v>21</v>
      </c>
      <c r="D98" s="13">
        <v>0.25</v>
      </c>
      <c r="E98" s="14">
        <v>784.0</v>
      </c>
      <c r="F98" s="13">
        <f>E98*D98</f>
        <v>196</v>
      </c>
    </row>
    <row r="99">
      <c r="A99" s="13">
        <v>114.0</v>
      </c>
      <c r="B99" s="8" t="s">
        <v>22</v>
      </c>
      <c r="C99" s="13" t="s">
        <v>21</v>
      </c>
      <c r="D99" s="13">
        <v>0.66</v>
      </c>
      <c r="E99" s="14">
        <v>645.0</v>
      </c>
      <c r="F99" s="13">
        <f>D99*E99</f>
        <v>425.7</v>
      </c>
    </row>
    <row r="100">
      <c r="A100" s="16"/>
      <c r="B100" s="35" t="s">
        <v>23</v>
      </c>
      <c r="C100" s="2"/>
      <c r="D100" s="2"/>
      <c r="E100" s="3"/>
      <c r="F100" s="18">
        <f>SUM(F92:F99)</f>
        <v>4891.54635</v>
      </c>
    </row>
    <row r="101">
      <c r="A101" s="12"/>
      <c r="B101" s="17" t="s">
        <v>24</v>
      </c>
      <c r="C101" s="2"/>
      <c r="D101" s="2"/>
      <c r="E101" s="3"/>
      <c r="F101" s="18">
        <f>F100*0.01</f>
        <v>48.9154635</v>
      </c>
    </row>
    <row r="102">
      <c r="A102" s="12"/>
      <c r="B102" s="17" t="s">
        <v>25</v>
      </c>
      <c r="C102" s="2"/>
      <c r="D102" s="2"/>
      <c r="E102" s="3"/>
      <c r="F102" s="18">
        <f>SUM(F100:F101)</f>
        <v>4940.461814</v>
      </c>
    </row>
    <row r="103">
      <c r="A103" s="12"/>
      <c r="B103" s="17" t="s">
        <v>26</v>
      </c>
      <c r="C103" s="2"/>
      <c r="D103" s="2"/>
      <c r="E103" s="3"/>
      <c r="F103" s="18">
        <f>F102*0.15</f>
        <v>741.069272</v>
      </c>
    </row>
    <row r="104">
      <c r="A104" s="12"/>
      <c r="B104" s="17" t="s">
        <v>25</v>
      </c>
      <c r="C104" s="2"/>
      <c r="D104" s="2"/>
      <c r="E104" s="3"/>
      <c r="F104" s="18">
        <f>SUM(F102:F103)</f>
        <v>5681.531086</v>
      </c>
    </row>
    <row r="105">
      <c r="A105" s="12"/>
      <c r="B105" s="17" t="s">
        <v>27</v>
      </c>
      <c r="C105" s="2"/>
      <c r="D105" s="2"/>
      <c r="E105" s="3"/>
      <c r="F105" s="18">
        <f>F104</f>
        <v>5681.531086</v>
      </c>
    </row>
    <row r="106">
      <c r="A106" s="12"/>
      <c r="B106" s="17" t="s">
        <v>28</v>
      </c>
      <c r="C106" s="2"/>
      <c r="D106" s="2"/>
      <c r="E106" s="3"/>
      <c r="F106" s="18">
        <f>F105/10</f>
        <v>568.1531086</v>
      </c>
    </row>
    <row r="107">
      <c r="A107" s="9"/>
      <c r="B107" s="17" t="s">
        <v>29</v>
      </c>
      <c r="C107" s="2"/>
      <c r="D107" s="2"/>
      <c r="E107" s="3"/>
      <c r="F107" s="32">
        <v>568.0</v>
      </c>
    </row>
    <row r="108">
      <c r="A108" s="19">
        <v>0.0</v>
      </c>
      <c r="B108" s="20" t="s">
        <v>41</v>
      </c>
      <c r="C108" s="2"/>
      <c r="D108" s="2"/>
      <c r="E108" s="2"/>
      <c r="F108" s="3"/>
    </row>
    <row r="109">
      <c r="A109" s="19">
        <v>0.0</v>
      </c>
      <c r="B109" s="20" t="s">
        <v>45</v>
      </c>
      <c r="C109" s="2"/>
      <c r="D109" s="2"/>
      <c r="E109" s="2"/>
      <c r="F109" s="3"/>
    </row>
    <row r="110">
      <c r="A110" s="19" t="s">
        <v>3</v>
      </c>
      <c r="B110" s="19" t="s">
        <v>4</v>
      </c>
      <c r="C110" s="19" t="s">
        <v>5</v>
      </c>
      <c r="D110" s="19" t="s">
        <v>6</v>
      </c>
      <c r="E110" s="19" t="s">
        <v>7</v>
      </c>
      <c r="F110" s="19" t="s">
        <v>8</v>
      </c>
    </row>
    <row r="111">
      <c r="A111" s="21"/>
      <c r="B111" s="22" t="s">
        <v>9</v>
      </c>
      <c r="C111" s="21"/>
      <c r="D111" s="21"/>
      <c r="E111" s="21"/>
      <c r="F111" s="21"/>
    </row>
    <row r="112">
      <c r="A112" s="9"/>
      <c r="B112" s="22" t="s">
        <v>10</v>
      </c>
      <c r="C112" s="9"/>
      <c r="D112" s="9"/>
      <c r="E112" s="9"/>
      <c r="F112" s="9"/>
    </row>
    <row r="113">
      <c r="A113" s="21">
        <v>1552.0</v>
      </c>
      <c r="B113" s="22" t="s">
        <v>46</v>
      </c>
      <c r="C113" s="21" t="s">
        <v>12</v>
      </c>
      <c r="D113" s="21">
        <v>10.2</v>
      </c>
      <c r="E113" s="23">
        <v>525.0</v>
      </c>
      <c r="F113" s="21">
        <f>D113*E113</f>
        <v>5355</v>
      </c>
    </row>
    <row r="114">
      <c r="A114" s="12"/>
      <c r="B114" s="22" t="s">
        <v>13</v>
      </c>
      <c r="C114" s="12"/>
      <c r="D114" s="12"/>
      <c r="E114" s="12"/>
      <c r="F114" s="12"/>
    </row>
    <row r="115">
      <c r="A115" s="9"/>
      <c r="B115" s="22" t="s">
        <v>47</v>
      </c>
      <c r="C115" s="9"/>
      <c r="D115" s="9"/>
      <c r="E115" s="9"/>
      <c r="F115" s="9"/>
    </row>
    <row r="116">
      <c r="A116" s="24">
        <v>2271.0</v>
      </c>
      <c r="B116" s="22" t="s">
        <v>15</v>
      </c>
      <c r="C116" s="24" t="s">
        <v>16</v>
      </c>
      <c r="D116" s="24">
        <v>0.08813</v>
      </c>
      <c r="E116" s="25">
        <v>145.0</v>
      </c>
      <c r="F116" s="24">
        <f t="shared" ref="F116:F117" si="10">E116*D116</f>
        <v>12.77885</v>
      </c>
    </row>
    <row r="117">
      <c r="A117" s="21">
        <v>9999.0</v>
      </c>
      <c r="B117" s="22" t="s">
        <v>17</v>
      </c>
      <c r="C117" s="21" t="s">
        <v>18</v>
      </c>
      <c r="D117" s="21">
        <v>13.52</v>
      </c>
      <c r="E117" s="26">
        <v>2.0</v>
      </c>
      <c r="F117" s="21">
        <f t="shared" si="10"/>
        <v>27.04</v>
      </c>
    </row>
    <row r="118">
      <c r="A118" s="9"/>
      <c r="B118" s="22" t="s">
        <v>19</v>
      </c>
      <c r="C118" s="9"/>
      <c r="D118" s="9"/>
      <c r="E118" s="9"/>
      <c r="F118" s="9"/>
    </row>
    <row r="119">
      <c r="A119" s="24">
        <v>116.0</v>
      </c>
      <c r="B119" s="22" t="s">
        <v>20</v>
      </c>
      <c r="C119" s="24" t="s">
        <v>21</v>
      </c>
      <c r="D119" s="24">
        <v>0.25</v>
      </c>
      <c r="E119" s="25">
        <v>784.0</v>
      </c>
      <c r="F119" s="24">
        <f t="shared" ref="F119:F122" si="11">E119*D119</f>
        <v>196</v>
      </c>
    </row>
    <row r="120">
      <c r="A120" s="24">
        <v>114.0</v>
      </c>
      <c r="B120" s="22" t="s">
        <v>22</v>
      </c>
      <c r="C120" s="24" t="s">
        <v>21</v>
      </c>
      <c r="D120" s="24">
        <v>0.66</v>
      </c>
      <c r="E120" s="25">
        <v>645.0</v>
      </c>
      <c r="F120" s="24">
        <f t="shared" si="11"/>
        <v>425.7</v>
      </c>
    </row>
    <row r="121">
      <c r="A121" s="24">
        <v>114.0</v>
      </c>
      <c r="B121" s="22" t="s">
        <v>22</v>
      </c>
      <c r="C121" s="24" t="s">
        <v>21</v>
      </c>
      <c r="D121" s="24">
        <v>0.66</v>
      </c>
      <c r="E121" s="25">
        <v>645.0</v>
      </c>
      <c r="F121" s="24">
        <f t="shared" si="11"/>
        <v>425.7</v>
      </c>
    </row>
    <row r="122">
      <c r="A122" s="24">
        <v>115.0</v>
      </c>
      <c r="B122" s="22" t="s">
        <v>48</v>
      </c>
      <c r="C122" s="24" t="s">
        <v>21</v>
      </c>
      <c r="D122" s="24">
        <v>0.66</v>
      </c>
      <c r="E122" s="25">
        <v>645.0</v>
      </c>
      <c r="F122" s="24">
        <f t="shared" si="11"/>
        <v>425.7</v>
      </c>
    </row>
    <row r="123">
      <c r="A123" s="27"/>
      <c r="B123" s="28" t="s">
        <v>23</v>
      </c>
      <c r="C123" s="2"/>
      <c r="D123" s="2"/>
      <c r="E123" s="3"/>
      <c r="F123" s="30">
        <f>SUM(F113:F122)</f>
        <v>6867.91885</v>
      </c>
    </row>
    <row r="124">
      <c r="A124" s="12"/>
      <c r="B124" s="29" t="s">
        <v>24</v>
      </c>
      <c r="C124" s="2"/>
      <c r="D124" s="2"/>
      <c r="E124" s="3"/>
      <c r="F124" s="30">
        <f>F123*0.01</f>
        <v>68.6791885</v>
      </c>
    </row>
    <row r="125">
      <c r="A125" s="12"/>
      <c r="B125" s="29" t="s">
        <v>25</v>
      </c>
      <c r="C125" s="2"/>
      <c r="D125" s="2"/>
      <c r="E125" s="3"/>
      <c r="F125" s="30">
        <f>SUM(F123:F124)</f>
        <v>6936.598039</v>
      </c>
    </row>
    <row r="126">
      <c r="A126" s="12"/>
      <c r="B126" s="29" t="s">
        <v>26</v>
      </c>
      <c r="C126" s="2"/>
      <c r="D126" s="2"/>
      <c r="E126" s="3"/>
      <c r="F126" s="30">
        <f>F125*0.15</f>
        <v>1040.489706</v>
      </c>
    </row>
    <row r="127">
      <c r="A127" s="12"/>
      <c r="B127" s="29" t="s">
        <v>25</v>
      </c>
      <c r="C127" s="2"/>
      <c r="D127" s="2"/>
      <c r="E127" s="3"/>
      <c r="F127" s="30">
        <f>SUM(F125:F126)</f>
        <v>7977.087744</v>
      </c>
    </row>
    <row r="128">
      <c r="A128" s="12"/>
      <c r="B128" s="29" t="s">
        <v>27</v>
      </c>
      <c r="C128" s="2"/>
      <c r="D128" s="2"/>
      <c r="E128" s="3"/>
      <c r="F128" s="30">
        <f>F127</f>
        <v>7977.087744</v>
      </c>
    </row>
    <row r="129">
      <c r="A129" s="12"/>
      <c r="B129" s="29" t="s">
        <v>28</v>
      </c>
      <c r="C129" s="2"/>
      <c r="D129" s="2"/>
      <c r="E129" s="3"/>
      <c r="F129" s="30">
        <f>F128/10</f>
        <v>797.7087744</v>
      </c>
    </row>
    <row r="130">
      <c r="A130" s="9"/>
      <c r="B130" s="29" t="s">
        <v>29</v>
      </c>
      <c r="C130" s="2"/>
      <c r="D130" s="2"/>
      <c r="E130" s="3"/>
      <c r="F130" s="31">
        <v>798.0</v>
      </c>
    </row>
  </sheetData>
  <mergeCells count="155">
    <mergeCell ref="A1:F1"/>
    <mergeCell ref="B2:F2"/>
    <mergeCell ref="B3:F3"/>
    <mergeCell ref="C5:C6"/>
    <mergeCell ref="D5:D6"/>
    <mergeCell ref="E5:E6"/>
    <mergeCell ref="F5:F6"/>
    <mergeCell ref="E11:E12"/>
    <mergeCell ref="F11:F12"/>
    <mergeCell ref="A5:A6"/>
    <mergeCell ref="A7:A9"/>
    <mergeCell ref="C7:C9"/>
    <mergeCell ref="D7:D9"/>
    <mergeCell ref="E7:E9"/>
    <mergeCell ref="F7:F9"/>
    <mergeCell ref="A11:A12"/>
    <mergeCell ref="B19:E19"/>
    <mergeCell ref="B20:E20"/>
    <mergeCell ref="C11:C12"/>
    <mergeCell ref="D11:D12"/>
    <mergeCell ref="A15:A22"/>
    <mergeCell ref="B15:E15"/>
    <mergeCell ref="B16:E16"/>
    <mergeCell ref="B17:E17"/>
    <mergeCell ref="B18:E18"/>
    <mergeCell ref="E26:E27"/>
    <mergeCell ref="F26:F27"/>
    <mergeCell ref="B36:E36"/>
    <mergeCell ref="B37:E37"/>
    <mergeCell ref="B38:E38"/>
    <mergeCell ref="B39:E39"/>
    <mergeCell ref="B40:E40"/>
    <mergeCell ref="B41:E41"/>
    <mergeCell ref="C26:C27"/>
    <mergeCell ref="C28:C30"/>
    <mergeCell ref="A32:A33"/>
    <mergeCell ref="C32:C33"/>
    <mergeCell ref="D32:D33"/>
    <mergeCell ref="E32:E33"/>
    <mergeCell ref="A36:A43"/>
    <mergeCell ref="E47:E48"/>
    <mergeCell ref="F47:F48"/>
    <mergeCell ref="B42:E42"/>
    <mergeCell ref="B43:E43"/>
    <mergeCell ref="B44:F44"/>
    <mergeCell ref="B45:F45"/>
    <mergeCell ref="A47:A48"/>
    <mergeCell ref="D47:D48"/>
    <mergeCell ref="F49:F51"/>
    <mergeCell ref="C47:C48"/>
    <mergeCell ref="C49:C51"/>
    <mergeCell ref="C53:C54"/>
    <mergeCell ref="B62:E62"/>
    <mergeCell ref="B63:E63"/>
    <mergeCell ref="B64:E64"/>
    <mergeCell ref="B65:F65"/>
    <mergeCell ref="A49:A51"/>
    <mergeCell ref="A53:A54"/>
    <mergeCell ref="A57:A64"/>
    <mergeCell ref="A68:A69"/>
    <mergeCell ref="A70:A72"/>
    <mergeCell ref="A74:A75"/>
    <mergeCell ref="A78:A85"/>
    <mergeCell ref="D28:D30"/>
    <mergeCell ref="E28:E30"/>
    <mergeCell ref="B21:E21"/>
    <mergeCell ref="B22:E22"/>
    <mergeCell ref="B23:F23"/>
    <mergeCell ref="B24:F24"/>
    <mergeCell ref="A26:A27"/>
    <mergeCell ref="D26:D27"/>
    <mergeCell ref="A28:A30"/>
    <mergeCell ref="F28:F30"/>
    <mergeCell ref="B60:E60"/>
    <mergeCell ref="B61:E61"/>
    <mergeCell ref="D49:D51"/>
    <mergeCell ref="E49:E51"/>
    <mergeCell ref="D53:D54"/>
    <mergeCell ref="E53:E54"/>
    <mergeCell ref="B57:E57"/>
    <mergeCell ref="B58:E58"/>
    <mergeCell ref="B59:E59"/>
    <mergeCell ref="E70:E72"/>
    <mergeCell ref="F70:F72"/>
    <mergeCell ref="B66:F66"/>
    <mergeCell ref="C68:C69"/>
    <mergeCell ref="D68:D69"/>
    <mergeCell ref="E68:E69"/>
    <mergeCell ref="F68:F69"/>
    <mergeCell ref="C70:C72"/>
    <mergeCell ref="D70:D72"/>
    <mergeCell ref="B81:E81"/>
    <mergeCell ref="B82:E82"/>
    <mergeCell ref="C74:C75"/>
    <mergeCell ref="D74:D75"/>
    <mergeCell ref="E74:E75"/>
    <mergeCell ref="F74:F75"/>
    <mergeCell ref="B78:E78"/>
    <mergeCell ref="B79:E79"/>
    <mergeCell ref="B80:E80"/>
    <mergeCell ref="E90:E91"/>
    <mergeCell ref="F90:F91"/>
    <mergeCell ref="B83:E83"/>
    <mergeCell ref="B84:E84"/>
    <mergeCell ref="B85:E85"/>
    <mergeCell ref="B86:F86"/>
    <mergeCell ref="B87:F87"/>
    <mergeCell ref="C90:C91"/>
    <mergeCell ref="D90:D91"/>
    <mergeCell ref="D96:D97"/>
    <mergeCell ref="E96:E97"/>
    <mergeCell ref="A90:A91"/>
    <mergeCell ref="A92:A94"/>
    <mergeCell ref="C92:C94"/>
    <mergeCell ref="D92:D94"/>
    <mergeCell ref="E92:E94"/>
    <mergeCell ref="F92:F94"/>
    <mergeCell ref="C96:C97"/>
    <mergeCell ref="F96:F97"/>
    <mergeCell ref="A96:A97"/>
    <mergeCell ref="A100:A107"/>
    <mergeCell ref="B100:E100"/>
    <mergeCell ref="B101:E101"/>
    <mergeCell ref="B102:E102"/>
    <mergeCell ref="B103:E103"/>
    <mergeCell ref="B104:E104"/>
    <mergeCell ref="B107:E107"/>
    <mergeCell ref="E111:E112"/>
    <mergeCell ref="F111:F112"/>
    <mergeCell ref="C111:C112"/>
    <mergeCell ref="C113:C115"/>
    <mergeCell ref="C117:C118"/>
    <mergeCell ref="A113:A115"/>
    <mergeCell ref="A117:A118"/>
    <mergeCell ref="A123:A130"/>
    <mergeCell ref="B105:E105"/>
    <mergeCell ref="B106:E106"/>
    <mergeCell ref="B108:F108"/>
    <mergeCell ref="B109:F109"/>
    <mergeCell ref="A111:A112"/>
    <mergeCell ref="D111:D112"/>
    <mergeCell ref="F113:F115"/>
    <mergeCell ref="B125:E125"/>
    <mergeCell ref="B126:E126"/>
    <mergeCell ref="B127:E127"/>
    <mergeCell ref="B128:E128"/>
    <mergeCell ref="B129:E129"/>
    <mergeCell ref="B130:E130"/>
    <mergeCell ref="D113:D115"/>
    <mergeCell ref="E113:E115"/>
    <mergeCell ref="D117:D118"/>
    <mergeCell ref="E117:E118"/>
    <mergeCell ref="F117:F118"/>
    <mergeCell ref="B123:E123"/>
    <mergeCell ref="B124:E124"/>
  </mergeCells>
  <printOptions/>
  <pageMargins bottom="0.75" footer="0.0" header="0.0" left="0.7" right="0.7" top="0.75"/>
  <pageSetup orientation="landscape"/>
  <drawing r:id="rId1"/>
</worksheet>
</file>