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vel for TWC" sheetId="1" r:id="rId4"/>
  </sheets>
  <definedNames/>
  <calcPr/>
</workbook>
</file>

<file path=xl/sharedStrings.xml><?xml version="1.0" encoding="utf-8"?>
<sst xmlns="http://schemas.openxmlformats.org/spreadsheetml/2006/main" count="55" uniqueCount="39">
  <si>
    <t>Sor/Spec Code</t>
  </si>
  <si>
    <t>MR Code</t>
  </si>
  <si>
    <t>Description</t>
  </si>
  <si>
    <t>Remarks</t>
  </si>
  <si>
    <t>Unit</t>
  </si>
  <si>
    <t>Quantity</t>
  </si>
  <si>
    <t>Rate (₹)</t>
  </si>
  <si>
    <t>Amount</t>
  </si>
  <si>
    <t>Label</t>
  </si>
  <si>
    <t>Supplying of 4.75 to 8mm size pebble (pebbles shall be hard, clean, free from clay, dust and other impurities), stacking in standard heaps for measurement including cost, conveyance up to 5km and labour charges for stacking, spreading, testing and as per the directions of the department officers etc complete and as per CPHEEO specification.</t>
  </si>
  <si>
    <t>Header Unit</t>
  </si>
  <si>
    <t>cum</t>
  </si>
  <si>
    <t>Header Quantity</t>
  </si>
  <si>
    <t>Header Details</t>
  </si>
  <si>
    <t>Details of cost for 1 cum</t>
  </si>
  <si>
    <t>Material</t>
  </si>
  <si>
    <t>M</t>
  </si>
  <si>
    <t>MR10045</t>
  </si>
  <si>
    <t>Cost of pebble 4.75 mm to 8 mm.</t>
  </si>
  <si>
    <t>M1</t>
  </si>
  <si>
    <t>TOTAL</t>
  </si>
  <si>
    <t>UNIT TOTAL</t>
  </si>
  <si>
    <t>Water Charge@ 1.00 %</t>
  </si>
  <si>
    <t>Contractors Profit &amp; Overhead@ 15.00 %</t>
  </si>
  <si>
    <t>Carriage</t>
  </si>
  <si>
    <t>C</t>
  </si>
  <si>
    <t>Carriage of Stone aggregate below 40 mm nominal size</t>
  </si>
  <si>
    <t>C1</t>
  </si>
  <si>
    <t>Labour</t>
  </si>
  <si>
    <t>L</t>
  </si>
  <si>
    <t>Coolie
For spreading.</t>
  </si>
  <si>
    <t>Day</t>
  </si>
  <si>
    <t>L1</t>
  </si>
  <si>
    <t>Tools &amp; Plants</t>
  </si>
  <si>
    <t>Sundries
Hire for tools.</t>
  </si>
  <si>
    <t>L.S</t>
  </si>
  <si>
    <t>T1</t>
  </si>
  <si>
    <t>Sundries
Charges for testing.</t>
  </si>
  <si>
    <t>T2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</si>
</sst>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rgb="FFFFFFFF"/>
      <name val="Merriweather"/>
    </font>
    <font/>
    <font>
      <sz val="12.0"/>
      <color theme="1"/>
      <name val="Merriweather"/>
    </font>
    <font>
      <b/>
      <sz val="12.0"/>
      <color rgb="FF212529"/>
      <name val="Merriweather"/>
    </font>
    <font>
      <sz val="12.0"/>
      <color rgb="FF212529"/>
      <name val="Merriweather"/>
    </font>
    <font>
      <sz val="12.0"/>
      <color rgb="FFFF0000"/>
      <name val="Merriweather"/>
    </font>
  </fonts>
  <fills count="5">
    <fill>
      <patternFill patternType="none"/>
    </fill>
    <fill>
      <patternFill patternType="lightGray"/>
    </fill>
    <fill>
      <patternFill patternType="solid">
        <fgColor rgb="FF212529"/>
        <bgColor rgb="FF212529"/>
      </patternFill>
    </fill>
    <fill>
      <patternFill patternType="solid">
        <fgColor rgb="FFFFFFFF"/>
        <bgColor rgb="FFFFFFFF"/>
      </patternFill>
    </fill>
    <fill>
      <patternFill patternType="solid">
        <fgColor rgb="FFDEE2E6"/>
        <bgColor rgb="FFDEE2E6"/>
      </patternFill>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2" fontId="1" numFmtId="0" xfId="0" applyAlignment="1" applyBorder="1" applyFont="1">
      <alignment readingOrder="0" shrinkToFit="0" vertical="center" wrapText="1"/>
    </xf>
    <xf borderId="3" fillId="0" fontId="2" numFmtId="0" xfId="0" applyBorder="1" applyFont="1"/>
    <xf borderId="4" fillId="0" fontId="2" numFmtId="0" xfId="0" applyBorder="1" applyFont="1"/>
    <xf borderId="2" fillId="2" fontId="1" numFmtId="2" xfId="0" applyAlignment="1" applyBorder="1" applyFont="1" applyNumberFormat="1">
      <alignment readingOrder="0" shrinkToFit="0" vertical="center" wrapText="1"/>
    </xf>
    <xf borderId="0" fillId="0" fontId="3" numFmtId="2" xfId="0" applyFont="1" applyNumberFormat="1"/>
    <xf borderId="5" fillId="0" fontId="2" numFmtId="0" xfId="0" applyBorder="1" applyFont="1"/>
    <xf borderId="6" fillId="2" fontId="1" numFmtId="0" xfId="0" applyAlignment="1" applyBorder="1" applyFont="1">
      <alignment readingOrder="0" shrinkToFit="0" vertical="center" wrapText="1"/>
    </xf>
    <xf borderId="6" fillId="2" fontId="1" numFmtId="2" xfId="0" applyAlignment="1" applyBorder="1" applyFont="1" applyNumberFormat="1">
      <alignment readingOrder="0" shrinkToFit="0" vertical="center" wrapText="1"/>
    </xf>
    <xf borderId="2" fillId="3" fontId="4" numFmtId="0" xfId="0" applyAlignment="1" applyBorder="1" applyFill="1" applyFont="1">
      <alignment readingOrder="0" shrinkToFit="0" vertical="center" wrapText="1"/>
    </xf>
    <xf borderId="6" fillId="3" fontId="5" numFmtId="0" xfId="0" applyAlignment="1" applyBorder="1" applyFont="1">
      <alignment horizontal="center" shrinkToFit="0" vertical="center" wrapText="1"/>
    </xf>
    <xf borderId="6" fillId="3" fontId="5" numFmtId="0" xfId="0" applyAlignment="1" applyBorder="1" applyFont="1">
      <alignment horizontal="center" readingOrder="0" shrinkToFit="0" vertical="center" wrapText="1"/>
    </xf>
    <xf borderId="6" fillId="3" fontId="5" numFmtId="0" xfId="0" applyAlignment="1" applyBorder="1" applyFont="1">
      <alignment horizontal="right" readingOrder="0" shrinkToFit="0" vertical="center" wrapText="1"/>
    </xf>
    <xf borderId="2" fillId="3" fontId="5" numFmtId="2" xfId="0" applyAlignment="1" applyBorder="1" applyFont="1" applyNumberFormat="1">
      <alignment horizontal="left" shrinkToFit="0" vertical="center" wrapText="1"/>
    </xf>
    <xf borderId="2" fillId="3" fontId="5" numFmtId="0" xfId="0" applyAlignment="1" applyBorder="1" applyFont="1">
      <alignment horizontal="left" readingOrder="0" shrinkToFit="0" vertical="center" wrapText="1"/>
    </xf>
    <xf borderId="2" fillId="4" fontId="5" numFmtId="0" xfId="0" applyAlignment="1" applyBorder="1" applyFill="1" applyFont="1">
      <alignment horizontal="left" readingOrder="0" shrinkToFit="0" vertical="center" wrapText="1"/>
    </xf>
    <xf borderId="6" fillId="4" fontId="5" numFmtId="0" xfId="0" applyAlignment="1" applyBorder="1" applyFont="1">
      <alignment horizontal="center" readingOrder="0" shrinkToFit="0" vertical="center" wrapText="1"/>
    </xf>
    <xf borderId="1" fillId="3" fontId="5" numFmtId="0" xfId="0" applyAlignment="1" applyBorder="1" applyFont="1">
      <alignment horizontal="center" shrinkToFit="0" vertical="center" wrapText="1"/>
    </xf>
    <xf borderId="1" fillId="3" fontId="5" numFmtId="0" xfId="0" applyAlignment="1" applyBorder="1" applyFont="1">
      <alignment horizontal="center" readingOrder="0" shrinkToFit="0" vertical="center" wrapText="1"/>
    </xf>
    <xf borderId="6" fillId="3" fontId="5" numFmtId="2" xfId="0" applyAlignment="1" applyBorder="1" applyFont="1" applyNumberFormat="1">
      <alignment horizontal="right" readingOrder="0" shrinkToFit="0" vertical="center" wrapText="1"/>
    </xf>
    <xf borderId="2" fillId="3" fontId="4" numFmtId="0" xfId="0" applyAlignment="1" applyBorder="1" applyFont="1">
      <alignment horizontal="center" readingOrder="0" shrinkToFit="0" vertical="center" wrapText="1"/>
    </xf>
    <xf borderId="6" fillId="3" fontId="5" numFmtId="0" xfId="0" applyAlignment="1" applyBorder="1" applyFont="1">
      <alignment horizontal="left" readingOrder="0" shrinkToFit="0" vertical="center" wrapText="1"/>
    </xf>
    <xf borderId="6" fillId="3" fontId="5" numFmtId="0" xfId="0" applyAlignment="1" applyBorder="1" applyFont="1">
      <alignment horizontal="left" shrinkToFit="0" vertical="center" wrapText="1"/>
    </xf>
    <xf borderId="6" fillId="3" fontId="4" numFmtId="2" xfId="0" applyAlignment="1" applyBorder="1" applyFont="1" applyNumberFormat="1">
      <alignment horizontal="right" readingOrder="0" shrinkToFit="0" vertical="center" wrapText="1"/>
    </xf>
    <xf borderId="2" fillId="3" fontId="5" numFmtId="0" xfId="0" applyAlignment="1" applyBorder="1" applyFont="1">
      <alignment horizontal="center" readingOrder="0" shrinkToFit="0" vertical="center" wrapText="1"/>
    </xf>
    <xf borderId="2" fillId="4" fontId="5" numFmtId="0" xfId="0" applyAlignment="1" applyBorder="1" applyFont="1">
      <alignment horizontal="center" readingOrder="0" shrinkToFit="0" vertical="center" wrapText="1"/>
    </xf>
    <xf borderId="0" fillId="0" fontId="6" numFmtId="2"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hidden="1" min="8" max="9" width="12.63"/>
  </cols>
  <sheetData>
    <row r="1">
      <c r="A1" s="1" t="s">
        <v>0</v>
      </c>
      <c r="B1" s="1" t="s">
        <v>1</v>
      </c>
      <c r="C1" s="2" t="s">
        <v>2</v>
      </c>
      <c r="D1" s="3"/>
      <c r="E1" s="4"/>
      <c r="F1" s="5" t="s">
        <v>3</v>
      </c>
      <c r="G1" s="4"/>
      <c r="H1" s="6"/>
      <c r="I1" s="6"/>
    </row>
    <row r="2">
      <c r="A2" s="7"/>
      <c r="B2" s="7"/>
      <c r="C2" s="8" t="s">
        <v>4</v>
      </c>
      <c r="D2" s="8" t="s">
        <v>5</v>
      </c>
      <c r="E2" s="8" t="s">
        <v>6</v>
      </c>
      <c r="F2" s="9" t="s">
        <v>7</v>
      </c>
      <c r="G2" s="8" t="s">
        <v>8</v>
      </c>
      <c r="H2" s="6"/>
      <c r="I2" s="6"/>
    </row>
    <row r="3">
      <c r="A3" s="10" t="s">
        <v>9</v>
      </c>
      <c r="B3" s="3"/>
      <c r="C3" s="3"/>
      <c r="D3" s="3"/>
      <c r="E3" s="3"/>
      <c r="F3" s="3"/>
      <c r="G3" s="4"/>
      <c r="H3" s="6"/>
      <c r="I3" s="6"/>
    </row>
    <row r="4">
      <c r="A4" s="11"/>
      <c r="B4" s="12" t="s">
        <v>10</v>
      </c>
      <c r="C4" s="12" t="s">
        <v>11</v>
      </c>
      <c r="D4" s="12" t="s">
        <v>12</v>
      </c>
      <c r="E4" s="13">
        <v>1.0</v>
      </c>
      <c r="F4" s="14"/>
      <c r="G4" s="4"/>
      <c r="H4" s="6"/>
      <c r="I4" s="6"/>
    </row>
    <row r="5">
      <c r="A5" s="12" t="s">
        <v>13</v>
      </c>
      <c r="B5" s="15" t="s">
        <v>14</v>
      </c>
      <c r="C5" s="3"/>
      <c r="D5" s="3"/>
      <c r="E5" s="3"/>
      <c r="F5" s="3"/>
      <c r="G5" s="4"/>
      <c r="H5" s="6"/>
      <c r="I5" s="6"/>
    </row>
    <row r="6">
      <c r="A6" s="16" t="s">
        <v>15</v>
      </c>
      <c r="B6" s="3"/>
      <c r="C6" s="3"/>
      <c r="D6" s="3"/>
      <c r="E6" s="3"/>
      <c r="F6" s="4"/>
      <c r="G6" s="17" t="s">
        <v>16</v>
      </c>
      <c r="H6" s="6"/>
      <c r="I6" s="6"/>
    </row>
    <row r="7">
      <c r="A7" s="18"/>
      <c r="B7" s="19" t="s">
        <v>17</v>
      </c>
      <c r="C7" s="15" t="s">
        <v>18</v>
      </c>
      <c r="D7" s="3"/>
      <c r="E7" s="4"/>
      <c r="F7" s="14"/>
      <c r="G7" s="4"/>
      <c r="H7" s="6"/>
      <c r="I7" s="6"/>
    </row>
    <row r="8">
      <c r="A8" s="7"/>
      <c r="B8" s="7"/>
      <c r="C8" s="12" t="s">
        <v>11</v>
      </c>
      <c r="D8" s="13">
        <v>1.0</v>
      </c>
      <c r="E8" s="13">
        <v>6553.19</v>
      </c>
      <c r="F8" s="20">
        <f>D8*E8</f>
        <v>6553.19</v>
      </c>
      <c r="G8" s="12" t="s">
        <v>19</v>
      </c>
      <c r="H8" s="6"/>
      <c r="I8" s="6"/>
    </row>
    <row r="9">
      <c r="A9" s="21" t="s">
        <v>20</v>
      </c>
      <c r="B9" s="3"/>
      <c r="C9" s="4"/>
      <c r="D9" s="13">
        <v>1.0</v>
      </c>
      <c r="E9" s="22" t="s">
        <v>11</v>
      </c>
      <c r="F9" s="20">
        <f>F8</f>
        <v>6553.19</v>
      </c>
      <c r="G9" s="23"/>
      <c r="H9" s="6"/>
      <c r="I9" s="6"/>
    </row>
    <row r="10">
      <c r="A10" s="21" t="s">
        <v>21</v>
      </c>
      <c r="B10" s="3"/>
      <c r="C10" s="4"/>
      <c r="D10" s="13">
        <v>1.0</v>
      </c>
      <c r="E10" s="22" t="s">
        <v>11</v>
      </c>
      <c r="F10" s="24">
        <f>F9/D9</f>
        <v>6553.19</v>
      </c>
      <c r="G10" s="23"/>
      <c r="H10" s="6"/>
      <c r="I10" s="6"/>
    </row>
    <row r="11">
      <c r="A11" s="25" t="s">
        <v>22</v>
      </c>
      <c r="B11" s="3"/>
      <c r="C11" s="3"/>
      <c r="D11" s="4"/>
      <c r="E11" s="20">
        <f>F10</f>
        <v>6553.19</v>
      </c>
      <c r="F11" s="20">
        <f>E11*1%</f>
        <v>65.5319</v>
      </c>
      <c r="G11" s="23"/>
      <c r="H11" s="6"/>
      <c r="I11" s="6"/>
    </row>
    <row r="12">
      <c r="A12" s="25" t="s">
        <v>20</v>
      </c>
      <c r="B12" s="3"/>
      <c r="C12" s="3"/>
      <c r="D12" s="4"/>
      <c r="E12" s="23"/>
      <c r="F12" s="24">
        <f>F10+F11</f>
        <v>6618.7219</v>
      </c>
      <c r="G12" s="23"/>
      <c r="H12" s="6"/>
      <c r="I12" s="6"/>
    </row>
    <row r="13">
      <c r="A13" s="25" t="s">
        <v>23</v>
      </c>
      <c r="B13" s="3"/>
      <c r="C13" s="3"/>
      <c r="D13" s="4"/>
      <c r="E13" s="20">
        <f>F12</f>
        <v>6618.7219</v>
      </c>
      <c r="F13" s="20">
        <f>E13*15%</f>
        <v>992.808285</v>
      </c>
      <c r="G13" s="23"/>
      <c r="H13" s="6"/>
      <c r="I13" s="6"/>
    </row>
    <row r="14">
      <c r="A14" s="25" t="s">
        <v>20</v>
      </c>
      <c r="B14" s="3"/>
      <c r="C14" s="3"/>
      <c r="D14" s="4"/>
      <c r="E14" s="23"/>
      <c r="F14" s="24">
        <f>round(F12+F13,2)</f>
        <v>7611.53</v>
      </c>
      <c r="G14" s="23"/>
      <c r="H14" s="6"/>
      <c r="I14" s="6"/>
    </row>
    <row r="15">
      <c r="A15" s="16" t="s">
        <v>24</v>
      </c>
      <c r="B15" s="3"/>
      <c r="C15" s="3"/>
      <c r="D15" s="3"/>
      <c r="E15" s="3"/>
      <c r="F15" s="4"/>
      <c r="G15" s="17" t="s">
        <v>25</v>
      </c>
      <c r="H15" s="6"/>
      <c r="I15" s="6"/>
    </row>
    <row r="16">
      <c r="A16" s="19">
        <v>2202.0</v>
      </c>
      <c r="B16" s="18"/>
      <c r="C16" s="15" t="s">
        <v>26</v>
      </c>
      <c r="D16" s="3"/>
      <c r="E16" s="4"/>
      <c r="F16" s="14"/>
      <c r="G16" s="4"/>
      <c r="H16" s="6"/>
      <c r="I16" s="6"/>
    </row>
    <row r="17">
      <c r="A17" s="7"/>
      <c r="B17" s="7"/>
      <c r="C17" s="12" t="s">
        <v>11</v>
      </c>
      <c r="D17" s="13">
        <v>1.0</v>
      </c>
      <c r="E17" s="13">
        <v>163.93</v>
      </c>
      <c r="F17" s="20">
        <f>D17*E17</f>
        <v>163.93</v>
      </c>
      <c r="G17" s="12" t="s">
        <v>27</v>
      </c>
      <c r="H17" s="6"/>
      <c r="I17" s="6"/>
    </row>
    <row r="18">
      <c r="A18" s="16" t="s">
        <v>28</v>
      </c>
      <c r="B18" s="3"/>
      <c r="C18" s="3"/>
      <c r="D18" s="3"/>
      <c r="E18" s="3"/>
      <c r="F18" s="4"/>
      <c r="G18" s="17" t="s">
        <v>29</v>
      </c>
      <c r="H18" s="6"/>
      <c r="I18" s="6"/>
    </row>
    <row r="19">
      <c r="A19" s="19">
        <v>115.0</v>
      </c>
      <c r="B19" s="18"/>
      <c r="C19" s="15" t="s">
        <v>30</v>
      </c>
      <c r="D19" s="3"/>
      <c r="E19" s="4"/>
      <c r="F19" s="14"/>
      <c r="G19" s="4"/>
      <c r="H19" s="6"/>
      <c r="I19" s="6"/>
    </row>
    <row r="20">
      <c r="A20" s="7"/>
      <c r="B20" s="7"/>
      <c r="C20" s="12" t="s">
        <v>31</v>
      </c>
      <c r="D20" s="13">
        <v>0.8</v>
      </c>
      <c r="E20" s="13">
        <v>645.0</v>
      </c>
      <c r="F20" s="20">
        <f>D20*E20</f>
        <v>516</v>
      </c>
      <c r="G20" s="12" t="s">
        <v>32</v>
      </c>
      <c r="H20" s="6"/>
      <c r="I20" s="6"/>
    </row>
    <row r="21">
      <c r="A21" s="16" t="s">
        <v>33</v>
      </c>
      <c r="B21" s="3"/>
      <c r="C21" s="3"/>
      <c r="D21" s="3"/>
      <c r="E21" s="3"/>
      <c r="F21" s="4"/>
      <c r="G21" s="17" t="s">
        <v>29</v>
      </c>
      <c r="H21" s="6"/>
      <c r="I21" s="6"/>
    </row>
    <row r="22">
      <c r="A22" s="19">
        <v>9999.0</v>
      </c>
      <c r="B22" s="18"/>
      <c r="C22" s="15" t="s">
        <v>34</v>
      </c>
      <c r="D22" s="3"/>
      <c r="E22" s="4"/>
      <c r="F22" s="14"/>
      <c r="G22" s="4"/>
      <c r="H22" s="6"/>
      <c r="I22" s="6"/>
    </row>
    <row r="23">
      <c r="A23" s="7"/>
      <c r="B23" s="7"/>
      <c r="C23" s="12" t="s">
        <v>35</v>
      </c>
      <c r="D23" s="13">
        <v>10.0</v>
      </c>
      <c r="E23" s="13">
        <v>2.12</v>
      </c>
      <c r="F23" s="20">
        <f>D23*E23</f>
        <v>21.2</v>
      </c>
      <c r="G23" s="12" t="s">
        <v>36</v>
      </c>
      <c r="H23" s="6"/>
      <c r="I23" s="6"/>
    </row>
    <row r="24">
      <c r="A24" s="19">
        <v>9999.0</v>
      </c>
      <c r="B24" s="18"/>
      <c r="C24" s="15" t="s">
        <v>37</v>
      </c>
      <c r="D24" s="3"/>
      <c r="E24" s="4"/>
      <c r="F24" s="14"/>
      <c r="G24" s="4"/>
      <c r="H24" s="6"/>
      <c r="I24" s="6"/>
    </row>
    <row r="25">
      <c r="A25" s="7"/>
      <c r="B25" s="7"/>
      <c r="C25" s="12" t="s">
        <v>35</v>
      </c>
      <c r="D25" s="13">
        <v>5.0</v>
      </c>
      <c r="E25" s="13">
        <v>2.12</v>
      </c>
      <c r="F25" s="20">
        <f>D25*E25</f>
        <v>10.6</v>
      </c>
      <c r="G25" s="12" t="s">
        <v>38</v>
      </c>
      <c r="H25" s="6"/>
      <c r="I25" s="6"/>
    </row>
    <row r="26">
      <c r="A26" s="21" t="s">
        <v>20</v>
      </c>
      <c r="B26" s="3"/>
      <c r="C26" s="4"/>
      <c r="D26" s="13">
        <v>1.0</v>
      </c>
      <c r="E26" s="22" t="s">
        <v>11</v>
      </c>
      <c r="F26" s="20">
        <f>F17+F20+F23+F25</f>
        <v>711.73</v>
      </c>
      <c r="G26" s="23"/>
      <c r="H26" s="6"/>
      <c r="I26" s="6"/>
    </row>
    <row r="27">
      <c r="A27" s="21" t="s">
        <v>21</v>
      </c>
      <c r="B27" s="3"/>
      <c r="C27" s="4"/>
      <c r="D27" s="13">
        <v>1.0</v>
      </c>
      <c r="E27" s="22" t="s">
        <v>11</v>
      </c>
      <c r="F27" s="24">
        <f>F26/D26</f>
        <v>711.73</v>
      </c>
      <c r="G27" s="23"/>
      <c r="H27" s="6"/>
      <c r="I27" s="6"/>
    </row>
    <row r="28">
      <c r="A28" s="25" t="s">
        <v>22</v>
      </c>
      <c r="B28" s="3"/>
      <c r="C28" s="3"/>
      <c r="D28" s="4"/>
      <c r="E28" s="20">
        <f>F27</f>
        <v>711.73</v>
      </c>
      <c r="F28" s="20">
        <f>E28*1%</f>
        <v>7.1173</v>
      </c>
      <c r="G28" s="23"/>
      <c r="H28" s="6"/>
      <c r="I28" s="6"/>
    </row>
    <row r="29">
      <c r="A29" s="25" t="s">
        <v>20</v>
      </c>
      <c r="B29" s="3"/>
      <c r="C29" s="3"/>
      <c r="D29" s="4"/>
      <c r="E29" s="23"/>
      <c r="F29" s="24">
        <f>F27+F28</f>
        <v>718.8473</v>
      </c>
      <c r="G29" s="23"/>
      <c r="H29" s="6"/>
      <c r="I29" s="6"/>
    </row>
    <row r="30">
      <c r="A30" s="25" t="s">
        <v>23</v>
      </c>
      <c r="B30" s="3"/>
      <c r="C30" s="3"/>
      <c r="D30" s="4"/>
      <c r="E30" s="20">
        <f>F29</f>
        <v>718.8473</v>
      </c>
      <c r="F30" s="20">
        <f>E30*15%</f>
        <v>107.827095</v>
      </c>
      <c r="G30" s="23"/>
      <c r="H30" s="6"/>
      <c r="I30" s="6"/>
    </row>
    <row r="31">
      <c r="A31" s="25" t="s">
        <v>20</v>
      </c>
      <c r="B31" s="3"/>
      <c r="C31" s="3"/>
      <c r="D31" s="4"/>
      <c r="E31" s="23"/>
      <c r="F31" s="24">
        <f>round(F29+F30,2)</f>
        <v>826.67</v>
      </c>
      <c r="G31" s="23"/>
      <c r="H31" s="6"/>
      <c r="I31" s="6"/>
    </row>
    <row r="32">
      <c r="A32" s="26" t="str">
        <f>CONCATENATE("Say ₹ ",F14," + ",F31," x Cost Index")</f>
        <v>Say ₹ 7611.53 + 826.67 x Cost Index</v>
      </c>
      <c r="B32" s="3"/>
      <c r="C32" s="3"/>
      <c r="D32" s="3"/>
      <c r="E32" s="3"/>
      <c r="F32" s="3"/>
      <c r="G32" s="4"/>
      <c r="H32" s="27">
        <f>F8*1.01*1.15</f>
        <v>7611.530185</v>
      </c>
      <c r="I32" s="27">
        <f>(F17+F20+F23+F25)*1.01*1.15</f>
        <v>826.674395</v>
      </c>
    </row>
  </sheetData>
  <mergeCells count="44">
    <mergeCell ref="C7:E7"/>
    <mergeCell ref="F7:G7"/>
    <mergeCell ref="B1:B2"/>
    <mergeCell ref="C1:E1"/>
    <mergeCell ref="F1:G1"/>
    <mergeCell ref="A3:G3"/>
    <mergeCell ref="F4:G4"/>
    <mergeCell ref="B5:G5"/>
    <mergeCell ref="A6:F6"/>
    <mergeCell ref="A1:A2"/>
    <mergeCell ref="A7:A8"/>
    <mergeCell ref="B7:B8"/>
    <mergeCell ref="A9:C9"/>
    <mergeCell ref="A10:C10"/>
    <mergeCell ref="A11:D11"/>
    <mergeCell ref="A12:D12"/>
    <mergeCell ref="C19:E19"/>
    <mergeCell ref="F19:G19"/>
    <mergeCell ref="A21:F21"/>
    <mergeCell ref="C22:E22"/>
    <mergeCell ref="F22:G22"/>
    <mergeCell ref="C24:E24"/>
    <mergeCell ref="F24:G24"/>
    <mergeCell ref="A13:D13"/>
    <mergeCell ref="A14:D14"/>
    <mergeCell ref="A15:F15"/>
    <mergeCell ref="B16:B17"/>
    <mergeCell ref="C16:E16"/>
    <mergeCell ref="F16:G16"/>
    <mergeCell ref="A18:F18"/>
    <mergeCell ref="A26:C26"/>
    <mergeCell ref="A27:C27"/>
    <mergeCell ref="A28:D28"/>
    <mergeCell ref="A29:D29"/>
    <mergeCell ref="A30:D30"/>
    <mergeCell ref="A31:D31"/>
    <mergeCell ref="A32:G32"/>
    <mergeCell ref="A16:A17"/>
    <mergeCell ref="A19:A20"/>
    <mergeCell ref="B19:B20"/>
    <mergeCell ref="A22:A23"/>
    <mergeCell ref="B22:B23"/>
    <mergeCell ref="A24:A25"/>
    <mergeCell ref="B24:B25"/>
  </mergeCells>
  <drawing r:id="rId1"/>
</worksheet>
</file>