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tter&amp;Clamp" sheetId="1" r:id="rId4"/>
  </sheets>
  <definedNames/>
  <calcPr/>
</workbook>
</file>

<file path=xl/sharedStrings.xml><?xml version="1.0" encoding="utf-8"?>
<sst xmlns="http://schemas.openxmlformats.org/spreadsheetml/2006/main" count="163" uniqueCount="41">
  <si>
    <t>Gutter &amp; Clamp</t>
  </si>
  <si>
    <t>Providing and fixing PVC full pipe as gutter pipes includes laying jointing of pipes complete as per direction of Engineer in Charge for 140 mm dia 6 KGF/cm2</t>
  </si>
  <si>
    <t>Code</t>
  </si>
  <si>
    <t>Description</t>
  </si>
  <si>
    <t>Unit</t>
  </si>
  <si>
    <t>Quantity</t>
  </si>
  <si>
    <t>Rate</t>
  </si>
  <si>
    <t>Amount</t>
  </si>
  <si>
    <t>Details of cost for 10 metre</t>
  </si>
  <si>
    <t>MATERIALS:</t>
  </si>
  <si>
    <t>MR 10215</t>
  </si>
  <si>
    <t>PVC Pipe, 6kg/cm2, 140mm Dia</t>
  </si>
  <si>
    <t>metre</t>
  </si>
  <si>
    <t>Add 5% for fittings and wastage etc. on (A)</t>
  </si>
  <si>
    <t>Total</t>
  </si>
  <si>
    <t>Add Water Charges @ 1%</t>
  </si>
  <si>
    <t>TOTAL</t>
  </si>
  <si>
    <t>Add CPOH @ 15%</t>
  </si>
  <si>
    <t>Cost of 10.0 metre</t>
  </si>
  <si>
    <t>Cost per metre</t>
  </si>
  <si>
    <t>Fitter(grade1)</t>
  </si>
  <si>
    <t>Day</t>
  </si>
  <si>
    <t>Assistant Fitter or 2nd class fitter</t>
  </si>
  <si>
    <t>Beldar</t>
  </si>
  <si>
    <t>TOTAL  </t>
  </si>
  <si>
    <t xml:space="preserve">Providing and fixing PVC gutter pipes includes laying jointing of pipes, complete as per direction of Engineer in Charge.for 160 mm dia 6 KGF/cm2 for 10m </t>
  </si>
  <si>
    <t>MR10216</t>
  </si>
  <si>
    <t>PVC Pipe, 6kg/cm2, 160mm Dia</t>
  </si>
  <si>
    <t xml:space="preserve">Providing and fixing 140mm square PVC  gutter pipes includes laying jointing of pipes   including clamp, complete as per direction of Engineer in Charge. for 10m </t>
  </si>
  <si>
    <t xml:space="preserve">PVC pipe 140 mm square </t>
  </si>
  <si>
    <t xml:space="preserve">Providing and fixing 160mm square PVC  gutter pipes includes laying jointing of pipes   including clamp, complete as per direction of Engineer in Charge. for 10m </t>
  </si>
  <si>
    <t xml:space="preserve">PVC pipe 160 mm square </t>
  </si>
  <si>
    <t>Add 15% for fittings and wastage etc. on (A)</t>
  </si>
  <si>
    <t xml:space="preserve">Providing and fixing MS Clamp for gutter pipe as per direction of Engineer in Charge. </t>
  </si>
  <si>
    <t>Details of cost for 10 Nos</t>
  </si>
  <si>
    <t>MR118</t>
  </si>
  <si>
    <t>Clamp using Galvanized MS flat clamp</t>
  </si>
  <si>
    <t>Nos</t>
  </si>
  <si>
    <t>Cost of 10 Nos</t>
  </si>
  <si>
    <t>Cost per each</t>
  </si>
  <si>
    <t>Blacksmith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</si>
</sst>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b/>
      <sz val="12.0"/>
      <color theme="1"/>
      <name val="Merriweather"/>
    </font>
    <font/>
    <font>
      <sz val="12.0"/>
      <color theme="1"/>
      <name val="Merriweather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</border>
    <border>
      <left style="thin">
        <color rgb="FF3D3D3D"/>
      </left>
      <top style="thin">
        <color rgb="FF3D3D3D"/>
      </top>
      <bottom style="thin">
        <color rgb="FF3D3D3D"/>
      </bottom>
    </border>
    <border>
      <top style="thin">
        <color rgb="FF3D3D3D"/>
      </top>
      <bottom style="thin">
        <color rgb="FF3D3D3D"/>
      </bottom>
    </border>
    <border>
      <right style="thin">
        <color rgb="FF3D3D3D"/>
      </right>
      <top style="thin">
        <color rgb="FF3D3D3D"/>
      </top>
      <bottom style="thin">
        <color rgb="FF3D3D3D"/>
      </bottom>
    </border>
    <border>
      <left style="thin">
        <color rgb="FF3D3D3D"/>
      </left>
      <right style="thin">
        <color rgb="FF3D3D3D"/>
      </right>
      <top style="thin">
        <color rgb="FF3D3D3D"/>
      </top>
    </border>
    <border>
      <left style="thin">
        <color rgb="FF3D3D3D"/>
      </left>
      <right style="thin">
        <color rgb="FF3D3D3D"/>
      </right>
      <bottom style="thin">
        <color rgb="FF3D3D3D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5" fillId="3" fontId="3" numFmtId="0" xfId="0" applyAlignment="1" applyBorder="1" applyFont="1">
      <alignment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ont="1">
      <alignment shrinkToFit="0" vertical="center" wrapText="1"/>
    </xf>
    <xf borderId="4" fillId="3" fontId="3" numFmtId="0" xfId="0" applyAlignment="1" applyBorder="1" applyFont="1">
      <alignment shrinkToFit="0" vertical="center" wrapText="1"/>
    </xf>
    <xf borderId="9" fillId="0" fontId="2" numFmtId="0" xfId="0" applyBorder="1" applyFont="1"/>
    <xf borderId="10" fillId="3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readingOrder="0"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8" fillId="3" fontId="3" numFmtId="0" xfId="0" applyAlignment="1" applyBorder="1" applyFont="1">
      <alignment horizontal="center" readingOrder="0" shrinkToFit="0" vertical="center" wrapText="1"/>
    </xf>
    <xf borderId="8" fillId="3" fontId="3" numFmtId="0" xfId="0" applyAlignment="1" applyBorder="1" applyFont="1">
      <alignment horizontal="right" shrinkToFit="0" vertical="center" wrapText="1"/>
    </xf>
    <xf borderId="11" fillId="0" fontId="2" numFmtId="0" xfId="0" applyBorder="1" applyFont="1"/>
    <xf borderId="4" fillId="3" fontId="3" numFmtId="0" xfId="0" applyAlignment="1" applyBorder="1" applyFont="1">
      <alignment horizontal="center" shrinkToFit="0" vertical="center" wrapText="1"/>
    </xf>
    <xf borderId="5" fillId="3" fontId="3" numFmtId="0" xfId="0" applyAlignment="1" applyBorder="1" applyFont="1">
      <alignment horizontal="right" shrinkToFit="0" vertical="center" wrapText="1"/>
    </xf>
    <xf borderId="4" fillId="3" fontId="3" numFmtId="164" xfId="0" applyAlignment="1" applyBorder="1" applyFont="1" applyNumberFormat="1">
      <alignment horizontal="right" shrinkToFit="0" vertical="center" wrapText="1"/>
    </xf>
    <xf borderId="4" fillId="3" fontId="3" numFmtId="2" xfId="0" applyAlignment="1" applyBorder="1" applyFont="1" applyNumberFormat="1">
      <alignment horizontal="right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4" fillId="3" fontId="3" numFmtId="0" xfId="0" applyAlignment="1" applyBorder="1" applyFont="1">
      <alignment horizontal="right" shrinkToFit="0" vertical="center" wrapText="1"/>
    </xf>
    <xf borderId="4" fillId="3" fontId="3" numFmtId="0" xfId="0" applyAlignment="1" applyBorder="1" applyFont="1">
      <alignment shrinkToFit="0" vertical="center" wrapText="0"/>
    </xf>
    <xf borderId="5" fillId="3" fontId="1" numFmtId="0" xfId="0" applyAlignment="1" applyBorder="1" applyFont="1">
      <alignment horizontal="center" readingOrder="0" shrinkToFit="0" vertical="center" wrapText="1"/>
    </xf>
    <xf borderId="4" fillId="4" fontId="1" numFmtId="0" xfId="0" applyAlignment="1" applyBorder="1" applyFill="1" applyFont="1">
      <alignment horizontal="center" shrinkToFit="0" vertical="center" wrapText="1"/>
    </xf>
    <xf borderId="5" fillId="4" fontId="3" numFmtId="0" xfId="0" applyAlignment="1" applyBorder="1" applyFont="1">
      <alignment readingOrder="0" shrinkToFit="0" vertical="center" wrapText="1"/>
    </xf>
    <xf borderId="8" fillId="4" fontId="3" numFmtId="0" xfId="0" applyAlignment="1" applyBorder="1" applyFont="1">
      <alignment shrinkToFit="0" vertical="center" wrapText="1"/>
    </xf>
    <xf borderId="4" fillId="4" fontId="3" numFmtId="0" xfId="0" applyAlignment="1" applyBorder="1" applyFont="1">
      <alignment shrinkToFit="0" vertical="center" wrapText="1"/>
    </xf>
    <xf borderId="10" fillId="4" fontId="3" numFmtId="0" xfId="0" applyAlignment="1" applyBorder="1" applyFont="1">
      <alignment horizontal="center" readingOrder="0" shrinkToFit="0" vertical="center" wrapText="1"/>
    </xf>
    <xf borderId="4" fillId="4" fontId="3" numFmtId="0" xfId="0" applyAlignment="1" applyBorder="1" applyFont="1">
      <alignment readingOrder="0" shrinkToFit="0" vertical="center" wrapText="1"/>
    </xf>
    <xf borderId="8" fillId="4" fontId="3" numFmtId="0" xfId="0" applyAlignment="1" applyBorder="1" applyFont="1">
      <alignment horizontal="center" shrinkToFit="0" vertical="center" wrapText="1"/>
    </xf>
    <xf borderId="8" fillId="4" fontId="3" numFmtId="0" xfId="0" applyAlignment="1" applyBorder="1" applyFont="1">
      <alignment horizontal="center" readingOrder="0" shrinkToFit="0" vertical="center" wrapText="1"/>
    </xf>
    <xf borderId="8" fillId="4" fontId="3" numFmtId="0" xfId="0" applyAlignment="1" applyBorder="1" applyFont="1">
      <alignment horizontal="right" shrinkToFit="0" vertical="center" wrapText="1"/>
    </xf>
    <xf borderId="4" fillId="4" fontId="3" numFmtId="0" xfId="0" applyAlignment="1" applyBorder="1" applyFont="1">
      <alignment horizontal="center" shrinkToFit="0" vertical="center" wrapText="1"/>
    </xf>
    <xf borderId="5" fillId="4" fontId="3" numFmtId="0" xfId="0" applyAlignment="1" applyBorder="1" applyFont="1">
      <alignment horizontal="right" shrinkToFit="0" vertical="center" wrapText="1"/>
    </xf>
    <xf borderId="4" fillId="4" fontId="3" numFmtId="164" xfId="0" applyAlignment="1" applyBorder="1" applyFont="1" applyNumberFormat="1">
      <alignment horizontal="right" shrinkToFit="0" vertical="center" wrapText="1"/>
    </xf>
    <xf borderId="4" fillId="4" fontId="3" numFmtId="2" xfId="0" applyAlignment="1" applyBorder="1" applyFont="1" applyNumberFormat="1">
      <alignment horizontal="right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3" numFmtId="0" xfId="0" applyAlignment="1" applyBorder="1" applyFont="1">
      <alignment horizontal="right" shrinkToFit="0" vertical="center" wrapText="1"/>
    </xf>
    <xf borderId="4" fillId="4" fontId="3" numFmtId="0" xfId="0" applyAlignment="1" applyBorder="1" applyFont="1">
      <alignment shrinkToFit="0" vertical="center" wrapText="0"/>
    </xf>
    <xf borderId="5" fillId="4" fontId="1" numFmtId="0" xfId="0" applyAlignment="1" applyBorder="1" applyFont="1">
      <alignment horizontal="center" readingOrder="0" shrinkToFit="0" vertical="center" wrapText="1"/>
    </xf>
    <xf borderId="5" fillId="3" fontId="3" numFmtId="0" xfId="0" applyAlignment="1" applyBorder="1" applyFont="1">
      <alignment shrinkToFit="0" vertical="center" wrapText="1"/>
    </xf>
    <xf borderId="5" fillId="4" fontId="3" numFmtId="0" xfId="0" applyAlignment="1" applyBorder="1" applyFont="1">
      <alignment shrinkToFit="0" vertical="center" wrapText="1"/>
    </xf>
    <xf borderId="5" fillId="3" fontId="3" numFmtId="0" xfId="0" applyAlignment="1" applyBorder="1" applyFont="1">
      <alignment horizontal="righ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75"/>
    <col customWidth="1" min="3" max="5" width="8.0"/>
    <col customWidth="1" min="6" max="6" width="10.0"/>
  </cols>
  <sheetData>
    <row r="1">
      <c r="A1" s="1" t="s">
        <v>0</v>
      </c>
      <c r="B1" s="2"/>
      <c r="C1" s="2"/>
      <c r="D1" s="2"/>
      <c r="E1" s="2"/>
      <c r="F1" s="3"/>
    </row>
    <row r="2">
      <c r="A2" s="4">
        <v>0.0</v>
      </c>
      <c r="B2" s="5" t="s">
        <v>1</v>
      </c>
      <c r="C2" s="6"/>
      <c r="D2" s="6"/>
      <c r="E2" s="6"/>
      <c r="F2" s="7"/>
    </row>
    <row r="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>
      <c r="A4" s="8"/>
      <c r="B4" s="9" t="s">
        <v>8</v>
      </c>
      <c r="C4" s="8"/>
      <c r="D4" s="8"/>
      <c r="E4" s="8"/>
      <c r="F4" s="8"/>
    </row>
    <row r="5">
      <c r="A5" s="10"/>
      <c r="B5" s="9" t="s">
        <v>9</v>
      </c>
      <c r="C5" s="10"/>
      <c r="D5" s="10"/>
      <c r="E5" s="10"/>
      <c r="F5" s="10"/>
    </row>
    <row r="6">
      <c r="A6" s="11" t="s">
        <v>10</v>
      </c>
      <c r="B6" s="12" t="s">
        <v>11</v>
      </c>
      <c r="C6" s="13" t="s">
        <v>12</v>
      </c>
      <c r="D6" s="14">
        <v>10.5</v>
      </c>
      <c r="E6" s="14">
        <v>475.0</v>
      </c>
      <c r="F6" s="15">
        <f>D6*E6</f>
        <v>4987.5</v>
      </c>
    </row>
    <row r="7">
      <c r="A7" s="16"/>
      <c r="B7" s="12" t="s">
        <v>13</v>
      </c>
      <c r="C7" s="10"/>
      <c r="D7" s="10"/>
      <c r="E7" s="10"/>
      <c r="F7" s="10"/>
    </row>
    <row r="8">
      <c r="A8" s="17"/>
      <c r="B8" s="18" t="s">
        <v>14</v>
      </c>
      <c r="C8" s="6"/>
      <c r="D8" s="6"/>
      <c r="E8" s="7"/>
      <c r="F8" s="19">
        <f>SUM(F6:F7)</f>
        <v>4987.5</v>
      </c>
    </row>
    <row r="9">
      <c r="A9" s="17"/>
      <c r="B9" s="18" t="s">
        <v>15</v>
      </c>
      <c r="C9" s="6"/>
      <c r="D9" s="6"/>
      <c r="E9" s="7"/>
      <c r="F9" s="19">
        <f>F8*0.01</f>
        <v>49.875</v>
      </c>
    </row>
    <row r="10">
      <c r="A10" s="17"/>
      <c r="B10" s="18" t="s">
        <v>16</v>
      </c>
      <c r="C10" s="6"/>
      <c r="D10" s="6"/>
      <c r="E10" s="7"/>
      <c r="F10" s="19">
        <f>F8+F9</f>
        <v>5037.375</v>
      </c>
    </row>
    <row r="11">
      <c r="A11" s="17"/>
      <c r="B11" s="18" t="s">
        <v>17</v>
      </c>
      <c r="C11" s="6"/>
      <c r="D11" s="6"/>
      <c r="E11" s="7"/>
      <c r="F11" s="19">
        <f>F10*0.15</f>
        <v>755.60625</v>
      </c>
    </row>
    <row r="12">
      <c r="A12" s="17"/>
      <c r="B12" s="18" t="s">
        <v>16</v>
      </c>
      <c r="C12" s="6"/>
      <c r="D12" s="6"/>
      <c r="E12" s="7"/>
      <c r="F12" s="19">
        <f>F10+F11</f>
        <v>5792.98125</v>
      </c>
    </row>
    <row r="13">
      <c r="A13" s="17"/>
      <c r="B13" s="18" t="s">
        <v>18</v>
      </c>
      <c r="C13" s="6"/>
      <c r="D13" s="6"/>
      <c r="E13" s="7"/>
      <c r="F13" s="19">
        <f>F12</f>
        <v>5792.98125</v>
      </c>
    </row>
    <row r="14">
      <c r="A14" s="17"/>
      <c r="B14" s="18" t="s">
        <v>19</v>
      </c>
      <c r="C14" s="6"/>
      <c r="D14" s="6"/>
      <c r="E14" s="7"/>
      <c r="F14" s="20">
        <f>round((F13/10),2)</f>
        <v>579.3</v>
      </c>
    </row>
    <row r="15">
      <c r="A15" s="17">
        <v>116.0</v>
      </c>
      <c r="B15" s="9" t="s">
        <v>20</v>
      </c>
      <c r="C15" s="17" t="s">
        <v>21</v>
      </c>
      <c r="D15" s="17">
        <v>0.33</v>
      </c>
      <c r="E15" s="21">
        <v>784.0</v>
      </c>
      <c r="F15" s="22">
        <f t="shared" ref="F15:F17" si="1">D15*E15</f>
        <v>258.72</v>
      </c>
    </row>
    <row r="16">
      <c r="A16" s="17">
        <v>117.0</v>
      </c>
      <c r="B16" s="9" t="s">
        <v>22</v>
      </c>
      <c r="C16" s="17" t="s">
        <v>21</v>
      </c>
      <c r="D16" s="17">
        <v>0.4</v>
      </c>
      <c r="E16" s="21">
        <v>714.0</v>
      </c>
      <c r="F16" s="22">
        <f t="shared" si="1"/>
        <v>285.6</v>
      </c>
    </row>
    <row r="17">
      <c r="A17" s="17">
        <v>114.0</v>
      </c>
      <c r="B17" s="9" t="s">
        <v>23</v>
      </c>
      <c r="C17" s="17" t="s">
        <v>21</v>
      </c>
      <c r="D17" s="17">
        <v>0.4</v>
      </c>
      <c r="E17" s="21">
        <v>645.0</v>
      </c>
      <c r="F17" s="22">
        <f t="shared" si="1"/>
        <v>258</v>
      </c>
    </row>
    <row r="18">
      <c r="A18" s="23"/>
      <c r="B18" s="18" t="s">
        <v>24</v>
      </c>
      <c r="C18" s="6"/>
      <c r="D18" s="6"/>
      <c r="E18" s="7"/>
      <c r="F18" s="19">
        <f>SUM(F15:F17)</f>
        <v>802.32</v>
      </c>
    </row>
    <row r="19">
      <c r="A19" s="23"/>
      <c r="B19" s="18" t="s">
        <v>15</v>
      </c>
      <c r="C19" s="6"/>
      <c r="D19" s="6"/>
      <c r="E19" s="7"/>
      <c r="F19" s="19">
        <f>F18*0.01</f>
        <v>8.0232</v>
      </c>
    </row>
    <row r="20">
      <c r="A20" s="23"/>
      <c r="B20" s="18" t="s">
        <v>16</v>
      </c>
      <c r="C20" s="6"/>
      <c r="D20" s="6"/>
      <c r="E20" s="7"/>
      <c r="F20" s="19">
        <f>SUM(F18:F19)</f>
        <v>810.3432</v>
      </c>
    </row>
    <row r="21">
      <c r="A21" s="23"/>
      <c r="B21" s="18" t="s">
        <v>17</v>
      </c>
      <c r="C21" s="6"/>
      <c r="D21" s="6"/>
      <c r="E21" s="7"/>
      <c r="F21" s="19">
        <f>F20*0.15</f>
        <v>121.55148</v>
      </c>
    </row>
    <row r="22">
      <c r="A22" s="23"/>
      <c r="B22" s="18" t="s">
        <v>16</v>
      </c>
      <c r="C22" s="6"/>
      <c r="D22" s="6"/>
      <c r="E22" s="7"/>
      <c r="F22" s="19">
        <f>SUM(F20:F21)</f>
        <v>931.89468</v>
      </c>
    </row>
    <row r="23">
      <c r="A23" s="23"/>
      <c r="B23" s="18" t="s">
        <v>18</v>
      </c>
      <c r="C23" s="6"/>
      <c r="D23" s="6"/>
      <c r="E23" s="7"/>
      <c r="F23" s="19">
        <f>F22</f>
        <v>931.89468</v>
      </c>
    </row>
    <row r="24">
      <c r="A24" s="23"/>
      <c r="B24" s="18" t="s">
        <v>19</v>
      </c>
      <c r="C24" s="6"/>
      <c r="D24" s="6"/>
      <c r="E24" s="7"/>
      <c r="F24" s="20">
        <f>round((F23/10),2)</f>
        <v>93.19</v>
      </c>
    </row>
    <row r="25">
      <c r="A25" s="24" t="str">
        <f>CONCATENATE("Say ₹ ",F14," + ",F24," x Cost Index")</f>
        <v>Say ₹ 579.3 + 93.19 x Cost Index</v>
      </c>
      <c r="B25" s="6"/>
      <c r="C25" s="6"/>
      <c r="D25" s="6"/>
      <c r="E25" s="6"/>
      <c r="F25" s="7"/>
    </row>
    <row r="26">
      <c r="A26" s="25">
        <v>0.0</v>
      </c>
      <c r="B26" s="26" t="s">
        <v>25</v>
      </c>
      <c r="C26" s="6"/>
      <c r="D26" s="6"/>
      <c r="E26" s="6"/>
      <c r="F26" s="7"/>
    </row>
    <row r="27">
      <c r="A27" s="25" t="s">
        <v>2</v>
      </c>
      <c r="B27" s="25" t="s">
        <v>3</v>
      </c>
      <c r="C27" s="25" t="s">
        <v>4</v>
      </c>
      <c r="D27" s="25" t="s">
        <v>5</v>
      </c>
      <c r="E27" s="25" t="s">
        <v>6</v>
      </c>
      <c r="F27" s="25" t="s">
        <v>7</v>
      </c>
    </row>
    <row r="28">
      <c r="A28" s="27"/>
      <c r="B28" s="28" t="s">
        <v>8</v>
      </c>
      <c r="C28" s="27"/>
      <c r="D28" s="27"/>
      <c r="E28" s="27"/>
      <c r="F28" s="27"/>
    </row>
    <row r="29">
      <c r="A29" s="10"/>
      <c r="B29" s="28" t="s">
        <v>9</v>
      </c>
      <c r="C29" s="10"/>
      <c r="D29" s="10"/>
      <c r="E29" s="10"/>
      <c r="F29" s="10"/>
    </row>
    <row r="30">
      <c r="A30" s="29" t="s">
        <v>26</v>
      </c>
      <c r="B30" s="30" t="s">
        <v>27</v>
      </c>
      <c r="C30" s="31" t="s">
        <v>12</v>
      </c>
      <c r="D30" s="32">
        <v>10.5</v>
      </c>
      <c r="E30" s="32">
        <v>613.0</v>
      </c>
      <c r="F30" s="33">
        <f>D30*E30</f>
        <v>6436.5</v>
      </c>
    </row>
    <row r="31">
      <c r="A31" s="16"/>
      <c r="B31" s="30" t="s">
        <v>13</v>
      </c>
      <c r="C31" s="10"/>
      <c r="D31" s="10"/>
      <c r="E31" s="10"/>
      <c r="F31" s="10"/>
    </row>
    <row r="32">
      <c r="A32" s="34"/>
      <c r="B32" s="35" t="s">
        <v>14</v>
      </c>
      <c r="C32" s="6"/>
      <c r="D32" s="6"/>
      <c r="E32" s="7"/>
      <c r="F32" s="36">
        <f>SUM(F30:F31)</f>
        <v>6436.5</v>
      </c>
    </row>
    <row r="33">
      <c r="A33" s="34"/>
      <c r="B33" s="35" t="s">
        <v>15</v>
      </c>
      <c r="C33" s="6"/>
      <c r="D33" s="6"/>
      <c r="E33" s="7"/>
      <c r="F33" s="36">
        <f>F32*0.01</f>
        <v>64.365</v>
      </c>
    </row>
    <row r="34">
      <c r="A34" s="34"/>
      <c r="B34" s="35" t="s">
        <v>16</v>
      </c>
      <c r="C34" s="6"/>
      <c r="D34" s="6"/>
      <c r="E34" s="7"/>
      <c r="F34" s="36">
        <f>F32+F33</f>
        <v>6500.865</v>
      </c>
    </row>
    <row r="35">
      <c r="A35" s="34"/>
      <c r="B35" s="35" t="s">
        <v>17</v>
      </c>
      <c r="C35" s="6"/>
      <c r="D35" s="6"/>
      <c r="E35" s="7"/>
      <c r="F35" s="36">
        <f>F34*0.15</f>
        <v>975.12975</v>
      </c>
    </row>
    <row r="36">
      <c r="A36" s="34"/>
      <c r="B36" s="35" t="s">
        <v>16</v>
      </c>
      <c r="C36" s="6"/>
      <c r="D36" s="6"/>
      <c r="E36" s="7"/>
      <c r="F36" s="36">
        <f>F34+F35</f>
        <v>7475.99475</v>
      </c>
    </row>
    <row r="37">
      <c r="A37" s="34"/>
      <c r="B37" s="35" t="s">
        <v>18</v>
      </c>
      <c r="C37" s="6"/>
      <c r="D37" s="6"/>
      <c r="E37" s="7"/>
      <c r="F37" s="36">
        <f>F36</f>
        <v>7475.99475</v>
      </c>
    </row>
    <row r="38">
      <c r="A38" s="34"/>
      <c r="B38" s="35" t="s">
        <v>19</v>
      </c>
      <c r="C38" s="6"/>
      <c r="D38" s="6"/>
      <c r="E38" s="7"/>
      <c r="F38" s="37">
        <f>round((F37/10),2)</f>
        <v>747.6</v>
      </c>
    </row>
    <row r="39">
      <c r="A39" s="34">
        <v>116.0</v>
      </c>
      <c r="B39" s="28" t="s">
        <v>20</v>
      </c>
      <c r="C39" s="34" t="s">
        <v>21</v>
      </c>
      <c r="D39" s="34">
        <v>0.33</v>
      </c>
      <c r="E39" s="38">
        <v>784.0</v>
      </c>
      <c r="F39" s="39">
        <f t="shared" ref="F39:F41" si="2">D39*E39</f>
        <v>258.72</v>
      </c>
    </row>
    <row r="40">
      <c r="A40" s="34">
        <v>117.0</v>
      </c>
      <c r="B40" s="28" t="s">
        <v>22</v>
      </c>
      <c r="C40" s="34" t="s">
        <v>21</v>
      </c>
      <c r="D40" s="34">
        <v>0.4</v>
      </c>
      <c r="E40" s="38">
        <v>714.0</v>
      </c>
      <c r="F40" s="39">
        <f t="shared" si="2"/>
        <v>285.6</v>
      </c>
    </row>
    <row r="41">
      <c r="A41" s="34">
        <v>114.0</v>
      </c>
      <c r="B41" s="28" t="s">
        <v>23</v>
      </c>
      <c r="C41" s="34" t="s">
        <v>21</v>
      </c>
      <c r="D41" s="34">
        <v>0.4</v>
      </c>
      <c r="E41" s="38">
        <v>645.0</v>
      </c>
      <c r="F41" s="39">
        <f t="shared" si="2"/>
        <v>258</v>
      </c>
    </row>
    <row r="42">
      <c r="A42" s="40"/>
      <c r="B42" s="35" t="s">
        <v>24</v>
      </c>
      <c r="C42" s="6"/>
      <c r="D42" s="6"/>
      <c r="E42" s="7"/>
      <c r="F42" s="36">
        <f>SUM(F39:F41)</f>
        <v>802.32</v>
      </c>
    </row>
    <row r="43">
      <c r="A43" s="40"/>
      <c r="B43" s="35" t="s">
        <v>15</v>
      </c>
      <c r="C43" s="6"/>
      <c r="D43" s="6"/>
      <c r="E43" s="7"/>
      <c r="F43" s="36">
        <f>F42*0.01</f>
        <v>8.0232</v>
      </c>
    </row>
    <row r="44">
      <c r="A44" s="40"/>
      <c r="B44" s="35" t="s">
        <v>16</v>
      </c>
      <c r="C44" s="6"/>
      <c r="D44" s="6"/>
      <c r="E44" s="7"/>
      <c r="F44" s="36">
        <f>SUM(F42:F43)</f>
        <v>810.3432</v>
      </c>
    </row>
    <row r="45">
      <c r="A45" s="40"/>
      <c r="B45" s="35" t="s">
        <v>17</v>
      </c>
      <c r="C45" s="6"/>
      <c r="D45" s="6"/>
      <c r="E45" s="7"/>
      <c r="F45" s="36">
        <f>F44*0.15</f>
        <v>121.55148</v>
      </c>
    </row>
    <row r="46">
      <c r="A46" s="40"/>
      <c r="B46" s="35" t="s">
        <v>16</v>
      </c>
      <c r="C46" s="6"/>
      <c r="D46" s="6"/>
      <c r="E46" s="7"/>
      <c r="F46" s="36">
        <f>SUM(F44:F45)</f>
        <v>931.89468</v>
      </c>
    </row>
    <row r="47">
      <c r="A47" s="40"/>
      <c r="B47" s="35" t="s">
        <v>18</v>
      </c>
      <c r="C47" s="6"/>
      <c r="D47" s="6"/>
      <c r="E47" s="7"/>
      <c r="F47" s="36">
        <f>F46</f>
        <v>931.89468</v>
      </c>
    </row>
    <row r="48">
      <c r="A48" s="40"/>
      <c r="B48" s="35" t="s">
        <v>19</v>
      </c>
      <c r="C48" s="6"/>
      <c r="D48" s="6"/>
      <c r="E48" s="7"/>
      <c r="F48" s="37">
        <f>round((F47/10),2)</f>
        <v>93.19</v>
      </c>
    </row>
    <row r="49">
      <c r="A49" s="41" t="str">
        <f>CONCATENATE("Say ₹ ",F38," + ",F48," x Cost Index")</f>
        <v>Say ₹ 747.6 + 93.19 x Cost Index</v>
      </c>
      <c r="B49" s="6"/>
      <c r="C49" s="6"/>
      <c r="D49" s="6"/>
      <c r="E49" s="6"/>
      <c r="F49" s="7"/>
    </row>
    <row r="50">
      <c r="A50" s="4">
        <v>0.0</v>
      </c>
      <c r="B50" s="42" t="s">
        <v>28</v>
      </c>
      <c r="C50" s="6"/>
      <c r="D50" s="6"/>
      <c r="E50" s="6"/>
      <c r="F50" s="7"/>
    </row>
    <row r="51">
      <c r="A51" s="4" t="s">
        <v>2</v>
      </c>
      <c r="B51" s="4" t="s">
        <v>3</v>
      </c>
      <c r="C51" s="4" t="s">
        <v>4</v>
      </c>
      <c r="D51" s="4" t="s">
        <v>5</v>
      </c>
      <c r="E51" s="4" t="s">
        <v>6</v>
      </c>
      <c r="F51" s="4" t="s">
        <v>7</v>
      </c>
    </row>
    <row r="52">
      <c r="A52" s="8"/>
      <c r="B52" s="9" t="s">
        <v>8</v>
      </c>
      <c r="C52" s="8"/>
      <c r="D52" s="8"/>
      <c r="E52" s="8"/>
      <c r="F52" s="8"/>
    </row>
    <row r="53">
      <c r="A53" s="10"/>
      <c r="B53" s="9" t="s">
        <v>9</v>
      </c>
      <c r="C53" s="10"/>
      <c r="D53" s="10"/>
      <c r="E53" s="10"/>
      <c r="F53" s="10"/>
    </row>
    <row r="54">
      <c r="A54" s="14">
        <v>0.0</v>
      </c>
      <c r="B54" s="12" t="s">
        <v>29</v>
      </c>
      <c r="C54" s="13" t="s">
        <v>12</v>
      </c>
      <c r="D54" s="14">
        <v>10.5</v>
      </c>
      <c r="E54" s="14">
        <v>340.0</v>
      </c>
      <c r="F54" s="15">
        <f>D54*E54</f>
        <v>3570</v>
      </c>
    </row>
    <row r="55">
      <c r="A55" s="10"/>
      <c r="B55" s="12" t="s">
        <v>13</v>
      </c>
      <c r="C55" s="10"/>
      <c r="D55" s="10"/>
      <c r="E55" s="10"/>
      <c r="F55" s="10"/>
    </row>
    <row r="56">
      <c r="A56" s="17"/>
      <c r="B56" s="18" t="s">
        <v>14</v>
      </c>
      <c r="C56" s="6"/>
      <c r="D56" s="6"/>
      <c r="E56" s="7"/>
      <c r="F56" s="19">
        <f>SUM(F54:F55)</f>
        <v>3570</v>
      </c>
    </row>
    <row r="57">
      <c r="A57" s="17"/>
      <c r="B57" s="18" t="s">
        <v>15</v>
      </c>
      <c r="C57" s="6"/>
      <c r="D57" s="6"/>
      <c r="E57" s="7"/>
      <c r="F57" s="19">
        <f>F56*0.01</f>
        <v>35.7</v>
      </c>
    </row>
    <row r="58">
      <c r="A58" s="17"/>
      <c r="B58" s="18" t="s">
        <v>16</v>
      </c>
      <c r="C58" s="6"/>
      <c r="D58" s="6"/>
      <c r="E58" s="7"/>
      <c r="F58" s="19">
        <f>F56+F57</f>
        <v>3605.7</v>
      </c>
    </row>
    <row r="59">
      <c r="A59" s="17"/>
      <c r="B59" s="18" t="s">
        <v>17</v>
      </c>
      <c r="C59" s="6"/>
      <c r="D59" s="6"/>
      <c r="E59" s="7"/>
      <c r="F59" s="19">
        <f>F58*0.15</f>
        <v>540.855</v>
      </c>
    </row>
    <row r="60">
      <c r="A60" s="17"/>
      <c r="B60" s="18" t="s">
        <v>16</v>
      </c>
      <c r="C60" s="6"/>
      <c r="D60" s="6"/>
      <c r="E60" s="7"/>
      <c r="F60" s="19">
        <f>F58+F59</f>
        <v>4146.555</v>
      </c>
    </row>
    <row r="61">
      <c r="A61" s="17"/>
      <c r="B61" s="18" t="s">
        <v>18</v>
      </c>
      <c r="C61" s="6"/>
      <c r="D61" s="6"/>
      <c r="E61" s="7"/>
      <c r="F61" s="19">
        <f>F60</f>
        <v>4146.555</v>
      </c>
    </row>
    <row r="62">
      <c r="A62" s="17"/>
      <c r="B62" s="18" t="s">
        <v>19</v>
      </c>
      <c r="C62" s="6"/>
      <c r="D62" s="6"/>
      <c r="E62" s="7"/>
      <c r="F62" s="20">
        <f>round((F61/10),2)</f>
        <v>414.66</v>
      </c>
    </row>
    <row r="63">
      <c r="A63" s="17">
        <v>116.0</v>
      </c>
      <c r="B63" s="9" t="s">
        <v>20</v>
      </c>
      <c r="C63" s="17" t="s">
        <v>21</v>
      </c>
      <c r="D63" s="17">
        <v>0.33</v>
      </c>
      <c r="E63" s="21">
        <v>784.0</v>
      </c>
      <c r="F63" s="22">
        <f t="shared" ref="F63:F65" si="3">D63*E63</f>
        <v>258.72</v>
      </c>
    </row>
    <row r="64">
      <c r="A64" s="17">
        <v>117.0</v>
      </c>
      <c r="B64" s="9" t="s">
        <v>22</v>
      </c>
      <c r="C64" s="17" t="s">
        <v>21</v>
      </c>
      <c r="D64" s="17">
        <v>0.4</v>
      </c>
      <c r="E64" s="21">
        <v>714.0</v>
      </c>
      <c r="F64" s="22">
        <f t="shared" si="3"/>
        <v>285.6</v>
      </c>
    </row>
    <row r="65">
      <c r="A65" s="17">
        <v>114.0</v>
      </c>
      <c r="B65" s="9" t="s">
        <v>23</v>
      </c>
      <c r="C65" s="17" t="s">
        <v>21</v>
      </c>
      <c r="D65" s="17">
        <v>0.4</v>
      </c>
      <c r="E65" s="21">
        <v>645.0</v>
      </c>
      <c r="F65" s="22">
        <f t="shared" si="3"/>
        <v>258</v>
      </c>
    </row>
    <row r="66">
      <c r="A66" s="23"/>
      <c r="B66" s="18" t="s">
        <v>24</v>
      </c>
      <c r="C66" s="6"/>
      <c r="D66" s="6"/>
      <c r="E66" s="7"/>
      <c r="F66" s="19">
        <f>SUM(F63:F65)</f>
        <v>802.32</v>
      </c>
    </row>
    <row r="67">
      <c r="A67" s="23"/>
      <c r="B67" s="18" t="s">
        <v>15</v>
      </c>
      <c r="C67" s="6"/>
      <c r="D67" s="6"/>
      <c r="E67" s="7"/>
      <c r="F67" s="19">
        <f>F66*0.01</f>
        <v>8.0232</v>
      </c>
    </row>
    <row r="68">
      <c r="A68" s="23"/>
      <c r="B68" s="18" t="s">
        <v>16</v>
      </c>
      <c r="C68" s="6"/>
      <c r="D68" s="6"/>
      <c r="E68" s="7"/>
      <c r="F68" s="19">
        <f>SUM(F66:F67)</f>
        <v>810.3432</v>
      </c>
    </row>
    <row r="69">
      <c r="A69" s="23"/>
      <c r="B69" s="18" t="s">
        <v>17</v>
      </c>
      <c r="C69" s="6"/>
      <c r="D69" s="6"/>
      <c r="E69" s="7"/>
      <c r="F69" s="19">
        <f>F68*0.15</f>
        <v>121.55148</v>
      </c>
    </row>
    <row r="70">
      <c r="A70" s="23"/>
      <c r="B70" s="18" t="s">
        <v>16</v>
      </c>
      <c r="C70" s="6"/>
      <c r="D70" s="6"/>
      <c r="E70" s="7"/>
      <c r="F70" s="19">
        <f>SUM(F68:F69)</f>
        <v>931.89468</v>
      </c>
    </row>
    <row r="71">
      <c r="A71" s="23"/>
      <c r="B71" s="18" t="s">
        <v>18</v>
      </c>
      <c r="C71" s="6"/>
      <c r="D71" s="6"/>
      <c r="E71" s="7"/>
      <c r="F71" s="19">
        <f>F70</f>
        <v>931.89468</v>
      </c>
    </row>
    <row r="72">
      <c r="A72" s="23"/>
      <c r="B72" s="18" t="s">
        <v>19</v>
      </c>
      <c r="C72" s="6"/>
      <c r="D72" s="6"/>
      <c r="E72" s="7"/>
      <c r="F72" s="20">
        <f>round((F71/10),2)</f>
        <v>93.19</v>
      </c>
    </row>
    <row r="73">
      <c r="A73" s="24" t="str">
        <f>CONCATENATE("Say ₹ ",F62," + ",F72," x Cost Index")</f>
        <v>Say ₹ 414.66 + 93.19 x Cost Index</v>
      </c>
      <c r="B73" s="6"/>
      <c r="C73" s="6"/>
      <c r="D73" s="6"/>
      <c r="E73" s="6"/>
      <c r="F73" s="7"/>
    </row>
    <row r="74">
      <c r="A74" s="25">
        <v>0.0</v>
      </c>
      <c r="B74" s="43" t="s">
        <v>30</v>
      </c>
      <c r="C74" s="6"/>
      <c r="D74" s="6"/>
      <c r="E74" s="6"/>
      <c r="F74" s="7"/>
    </row>
    <row r="75">
      <c r="A75" s="25" t="s">
        <v>2</v>
      </c>
      <c r="B75" s="25" t="s">
        <v>3</v>
      </c>
      <c r="C75" s="25" t="s">
        <v>4</v>
      </c>
      <c r="D75" s="25" t="s">
        <v>5</v>
      </c>
      <c r="E75" s="25" t="s">
        <v>6</v>
      </c>
      <c r="F75" s="25" t="s">
        <v>7</v>
      </c>
    </row>
    <row r="76">
      <c r="A76" s="27"/>
      <c r="B76" s="28" t="s">
        <v>8</v>
      </c>
      <c r="C76" s="27"/>
      <c r="D76" s="27"/>
      <c r="E76" s="27"/>
      <c r="F76" s="27"/>
    </row>
    <row r="77">
      <c r="A77" s="10"/>
      <c r="B77" s="28" t="s">
        <v>9</v>
      </c>
      <c r="C77" s="10"/>
      <c r="D77" s="10"/>
      <c r="E77" s="10"/>
      <c r="F77" s="10"/>
    </row>
    <row r="78">
      <c r="A78" s="32">
        <v>0.0</v>
      </c>
      <c r="B78" s="30" t="s">
        <v>31</v>
      </c>
      <c r="C78" s="31" t="s">
        <v>12</v>
      </c>
      <c r="D78" s="31">
        <v>11.5</v>
      </c>
      <c r="E78" s="32">
        <v>350.0</v>
      </c>
      <c r="F78" s="33">
        <f>D78*E78</f>
        <v>4025</v>
      </c>
    </row>
    <row r="79">
      <c r="A79" s="10"/>
      <c r="B79" s="28" t="s">
        <v>32</v>
      </c>
      <c r="C79" s="10"/>
      <c r="D79" s="10"/>
      <c r="E79" s="10"/>
      <c r="F79" s="10"/>
    </row>
    <row r="80">
      <c r="A80" s="34"/>
      <c r="B80" s="35" t="s">
        <v>14</v>
      </c>
      <c r="C80" s="6"/>
      <c r="D80" s="6"/>
      <c r="E80" s="7"/>
      <c r="F80" s="36">
        <f>SUM(F78:F79)</f>
        <v>4025</v>
      </c>
    </row>
    <row r="81">
      <c r="A81" s="34"/>
      <c r="B81" s="35" t="s">
        <v>15</v>
      </c>
      <c r="C81" s="6"/>
      <c r="D81" s="6"/>
      <c r="E81" s="7"/>
      <c r="F81" s="36">
        <f>F80*0.01</f>
        <v>40.25</v>
      </c>
    </row>
    <row r="82">
      <c r="A82" s="34"/>
      <c r="B82" s="35" t="s">
        <v>16</v>
      </c>
      <c r="C82" s="6"/>
      <c r="D82" s="6"/>
      <c r="E82" s="7"/>
      <c r="F82" s="36">
        <f>F80+F81</f>
        <v>4065.25</v>
      </c>
    </row>
    <row r="83">
      <c r="A83" s="34"/>
      <c r="B83" s="35" t="s">
        <v>17</v>
      </c>
      <c r="C83" s="6"/>
      <c r="D83" s="6"/>
      <c r="E83" s="7"/>
      <c r="F83" s="36">
        <f>F82*0.15</f>
        <v>609.7875</v>
      </c>
    </row>
    <row r="84">
      <c r="A84" s="34"/>
      <c r="B84" s="35" t="s">
        <v>16</v>
      </c>
      <c r="C84" s="6"/>
      <c r="D84" s="6"/>
      <c r="E84" s="7"/>
      <c r="F84" s="36">
        <f>F82+F83</f>
        <v>4675.0375</v>
      </c>
    </row>
    <row r="85">
      <c r="A85" s="34"/>
      <c r="B85" s="35" t="s">
        <v>18</v>
      </c>
      <c r="C85" s="6"/>
      <c r="D85" s="6"/>
      <c r="E85" s="7"/>
      <c r="F85" s="36">
        <f>F84</f>
        <v>4675.0375</v>
      </c>
    </row>
    <row r="86">
      <c r="A86" s="34"/>
      <c r="B86" s="35" t="s">
        <v>19</v>
      </c>
      <c r="C86" s="6"/>
      <c r="D86" s="6"/>
      <c r="E86" s="7"/>
      <c r="F86" s="37">
        <f>round((F85/10),2)</f>
        <v>467.5</v>
      </c>
    </row>
    <row r="87">
      <c r="A87" s="34">
        <v>116.0</v>
      </c>
      <c r="B87" s="28" t="s">
        <v>20</v>
      </c>
      <c r="C87" s="34" t="s">
        <v>21</v>
      </c>
      <c r="D87" s="34">
        <v>0.33</v>
      </c>
      <c r="E87" s="38">
        <v>784.0</v>
      </c>
      <c r="F87" s="39">
        <f t="shared" ref="F87:F89" si="4">D87*E87</f>
        <v>258.72</v>
      </c>
    </row>
    <row r="88">
      <c r="A88" s="34">
        <v>117.0</v>
      </c>
      <c r="B88" s="28" t="s">
        <v>22</v>
      </c>
      <c r="C88" s="34" t="s">
        <v>21</v>
      </c>
      <c r="D88" s="34">
        <v>0.4</v>
      </c>
      <c r="E88" s="38">
        <v>714.0</v>
      </c>
      <c r="F88" s="39">
        <f t="shared" si="4"/>
        <v>285.6</v>
      </c>
    </row>
    <row r="89">
      <c r="A89" s="34">
        <v>114.0</v>
      </c>
      <c r="B89" s="28" t="s">
        <v>23</v>
      </c>
      <c r="C89" s="34" t="s">
        <v>21</v>
      </c>
      <c r="D89" s="34">
        <v>0.4</v>
      </c>
      <c r="E89" s="38">
        <v>645.0</v>
      </c>
      <c r="F89" s="39">
        <f t="shared" si="4"/>
        <v>258</v>
      </c>
    </row>
    <row r="90">
      <c r="A90" s="40"/>
      <c r="B90" s="35" t="s">
        <v>24</v>
      </c>
      <c r="C90" s="6"/>
      <c r="D90" s="6"/>
      <c r="E90" s="7"/>
      <c r="F90" s="36">
        <f>SUM(F87:F89)</f>
        <v>802.32</v>
      </c>
    </row>
    <row r="91">
      <c r="A91" s="40"/>
      <c r="B91" s="35" t="s">
        <v>15</v>
      </c>
      <c r="C91" s="6"/>
      <c r="D91" s="6"/>
      <c r="E91" s="7"/>
      <c r="F91" s="36">
        <f>F90*0.01</f>
        <v>8.0232</v>
      </c>
    </row>
    <row r="92">
      <c r="A92" s="40"/>
      <c r="B92" s="35" t="s">
        <v>16</v>
      </c>
      <c r="C92" s="6"/>
      <c r="D92" s="6"/>
      <c r="E92" s="7"/>
      <c r="F92" s="36">
        <f>SUM(F90:F91)</f>
        <v>810.3432</v>
      </c>
    </row>
    <row r="93">
      <c r="A93" s="40"/>
      <c r="B93" s="35" t="s">
        <v>17</v>
      </c>
      <c r="C93" s="6"/>
      <c r="D93" s="6"/>
      <c r="E93" s="7"/>
      <c r="F93" s="36">
        <f>F92*0.15</f>
        <v>121.55148</v>
      </c>
    </row>
    <row r="94">
      <c r="A94" s="40"/>
      <c r="B94" s="35" t="s">
        <v>16</v>
      </c>
      <c r="C94" s="6"/>
      <c r="D94" s="6"/>
      <c r="E94" s="7"/>
      <c r="F94" s="36">
        <f>SUM(F92:F93)</f>
        <v>931.89468</v>
      </c>
    </row>
    <row r="95">
      <c r="A95" s="40"/>
      <c r="B95" s="35" t="s">
        <v>18</v>
      </c>
      <c r="C95" s="6"/>
      <c r="D95" s="6"/>
      <c r="E95" s="7"/>
      <c r="F95" s="36">
        <f>F94</f>
        <v>931.89468</v>
      </c>
    </row>
    <row r="96">
      <c r="A96" s="40"/>
      <c r="B96" s="35" t="s">
        <v>19</v>
      </c>
      <c r="C96" s="6"/>
      <c r="D96" s="6"/>
      <c r="E96" s="7"/>
      <c r="F96" s="37">
        <f>round((F95/10),2)</f>
        <v>93.19</v>
      </c>
    </row>
    <row r="97">
      <c r="A97" s="41" t="str">
        <f>CONCATENATE("Say ₹ ",F86," + ",F96," x Cost Index")</f>
        <v>Say ₹ 467.5 + 93.19 x Cost Index</v>
      </c>
      <c r="B97" s="6"/>
      <c r="C97" s="6"/>
      <c r="D97" s="6"/>
      <c r="E97" s="6"/>
      <c r="F97" s="7"/>
    </row>
    <row r="98">
      <c r="A98" s="4">
        <v>0.0</v>
      </c>
      <c r="B98" s="42" t="s">
        <v>33</v>
      </c>
      <c r="C98" s="6"/>
      <c r="D98" s="6"/>
      <c r="E98" s="6"/>
      <c r="F98" s="7"/>
    </row>
    <row r="99">
      <c r="A99" s="4" t="s">
        <v>2</v>
      </c>
      <c r="B99" s="4" t="s">
        <v>3</v>
      </c>
      <c r="C99" s="4" t="s">
        <v>4</v>
      </c>
      <c r="D99" s="4" t="s">
        <v>5</v>
      </c>
      <c r="E99" s="4" t="s">
        <v>6</v>
      </c>
      <c r="F99" s="4" t="s">
        <v>7</v>
      </c>
    </row>
    <row r="100">
      <c r="A100" s="8"/>
      <c r="B100" s="9" t="s">
        <v>34</v>
      </c>
      <c r="C100" s="8"/>
      <c r="D100" s="8"/>
      <c r="E100" s="8"/>
      <c r="F100" s="8"/>
    </row>
    <row r="101">
      <c r="A101" s="10"/>
      <c r="B101" s="9" t="s">
        <v>9</v>
      </c>
      <c r="C101" s="10"/>
      <c r="D101" s="10"/>
      <c r="E101" s="10"/>
      <c r="F101" s="10"/>
    </row>
    <row r="102">
      <c r="A102" s="21" t="s">
        <v>35</v>
      </c>
      <c r="B102" s="12" t="s">
        <v>36</v>
      </c>
      <c r="C102" s="17" t="s">
        <v>37</v>
      </c>
      <c r="D102" s="17">
        <v>10.0</v>
      </c>
      <c r="E102" s="21">
        <v>35.0</v>
      </c>
      <c r="F102" s="22">
        <f>D102*E102</f>
        <v>350</v>
      </c>
    </row>
    <row r="103">
      <c r="A103" s="17"/>
      <c r="B103" s="18" t="s">
        <v>14</v>
      </c>
      <c r="C103" s="6"/>
      <c r="D103" s="6"/>
      <c r="E103" s="7"/>
      <c r="F103" s="19">
        <f>SUM(F102)</f>
        <v>350</v>
      </c>
    </row>
    <row r="104">
      <c r="A104" s="17"/>
      <c r="B104" s="18" t="s">
        <v>15</v>
      </c>
      <c r="C104" s="6"/>
      <c r="D104" s="6"/>
      <c r="E104" s="7"/>
      <c r="F104" s="19">
        <f>F103*0.01</f>
        <v>3.5</v>
      </c>
    </row>
    <row r="105">
      <c r="A105" s="17"/>
      <c r="B105" s="18" t="s">
        <v>16</v>
      </c>
      <c r="C105" s="6"/>
      <c r="D105" s="6"/>
      <c r="E105" s="7"/>
      <c r="F105" s="19">
        <f>F103+F104</f>
        <v>353.5</v>
      </c>
    </row>
    <row r="106">
      <c r="A106" s="17"/>
      <c r="B106" s="18" t="s">
        <v>17</v>
      </c>
      <c r="C106" s="6"/>
      <c r="D106" s="6"/>
      <c r="E106" s="7"/>
      <c r="F106" s="19">
        <f>F105*0.15</f>
        <v>53.025</v>
      </c>
    </row>
    <row r="107">
      <c r="A107" s="17"/>
      <c r="B107" s="18" t="s">
        <v>16</v>
      </c>
      <c r="C107" s="6"/>
      <c r="D107" s="6"/>
      <c r="E107" s="7"/>
      <c r="F107" s="19">
        <f>F105+F106</f>
        <v>406.525</v>
      </c>
    </row>
    <row r="108">
      <c r="A108" s="17"/>
      <c r="B108" s="44" t="s">
        <v>38</v>
      </c>
      <c r="C108" s="6"/>
      <c r="D108" s="6"/>
      <c r="E108" s="7"/>
      <c r="F108" s="19">
        <f>F107</f>
        <v>406.525</v>
      </c>
    </row>
    <row r="109">
      <c r="A109" s="17"/>
      <c r="B109" s="44" t="s">
        <v>39</v>
      </c>
      <c r="C109" s="6"/>
      <c r="D109" s="6"/>
      <c r="E109" s="7"/>
      <c r="F109" s="20">
        <f>round((F108/10),2)</f>
        <v>40.65</v>
      </c>
    </row>
    <row r="110">
      <c r="A110" s="17">
        <v>116.0</v>
      </c>
      <c r="B110" s="9" t="s">
        <v>20</v>
      </c>
      <c r="C110" s="17" t="s">
        <v>21</v>
      </c>
      <c r="D110" s="17">
        <v>0.15</v>
      </c>
      <c r="E110" s="21">
        <v>784.0</v>
      </c>
      <c r="F110" s="22">
        <f t="shared" ref="F110:F112" si="5">D110*E110</f>
        <v>117.6</v>
      </c>
    </row>
    <row r="111">
      <c r="A111" s="17">
        <v>103.0</v>
      </c>
      <c r="B111" s="9" t="s">
        <v>40</v>
      </c>
      <c r="C111" s="17" t="s">
        <v>21</v>
      </c>
      <c r="D111" s="17">
        <v>0.1</v>
      </c>
      <c r="E111" s="21">
        <v>714.0</v>
      </c>
      <c r="F111" s="22">
        <f t="shared" si="5"/>
        <v>71.4</v>
      </c>
    </row>
    <row r="112">
      <c r="A112" s="17">
        <v>114.0</v>
      </c>
      <c r="B112" s="9" t="s">
        <v>23</v>
      </c>
      <c r="C112" s="17" t="s">
        <v>21</v>
      </c>
      <c r="D112" s="17">
        <v>0.1</v>
      </c>
      <c r="E112" s="21">
        <v>645.0</v>
      </c>
      <c r="F112" s="22">
        <f t="shared" si="5"/>
        <v>64.5</v>
      </c>
    </row>
    <row r="113">
      <c r="A113" s="23"/>
      <c r="B113" s="18" t="s">
        <v>24</v>
      </c>
      <c r="C113" s="6"/>
      <c r="D113" s="6"/>
      <c r="E113" s="7"/>
      <c r="F113" s="19">
        <f>SUM(F110:F112)</f>
        <v>253.5</v>
      </c>
    </row>
    <row r="114">
      <c r="A114" s="23"/>
      <c r="B114" s="18" t="s">
        <v>15</v>
      </c>
      <c r="C114" s="6"/>
      <c r="D114" s="6"/>
      <c r="E114" s="7"/>
      <c r="F114" s="19">
        <f>F113*0.01</f>
        <v>2.535</v>
      </c>
    </row>
    <row r="115">
      <c r="A115" s="23"/>
      <c r="B115" s="18" t="s">
        <v>16</v>
      </c>
      <c r="C115" s="6"/>
      <c r="D115" s="6"/>
      <c r="E115" s="7"/>
      <c r="F115" s="19">
        <f>SUM(F113:F114)</f>
        <v>256.035</v>
      </c>
    </row>
    <row r="116">
      <c r="A116" s="23"/>
      <c r="B116" s="18" t="s">
        <v>17</v>
      </c>
      <c r="C116" s="6"/>
      <c r="D116" s="6"/>
      <c r="E116" s="7"/>
      <c r="F116" s="19">
        <f>F115*0.15</f>
        <v>38.40525</v>
      </c>
    </row>
    <row r="117">
      <c r="A117" s="23"/>
      <c r="B117" s="18" t="s">
        <v>16</v>
      </c>
      <c r="C117" s="6"/>
      <c r="D117" s="6"/>
      <c r="E117" s="7"/>
      <c r="F117" s="19">
        <f>SUM(F115:F116)</f>
        <v>294.44025</v>
      </c>
    </row>
    <row r="118">
      <c r="A118" s="23"/>
      <c r="B118" s="44" t="s">
        <v>38</v>
      </c>
      <c r="C118" s="6"/>
      <c r="D118" s="6"/>
      <c r="E118" s="7"/>
      <c r="F118" s="19">
        <f>F117</f>
        <v>294.44025</v>
      </c>
    </row>
    <row r="119">
      <c r="A119" s="23"/>
      <c r="B119" s="44" t="s">
        <v>39</v>
      </c>
      <c r="C119" s="6"/>
      <c r="D119" s="6"/>
      <c r="E119" s="7"/>
      <c r="F119" s="20">
        <f>round((F118/10),2)</f>
        <v>29.44</v>
      </c>
    </row>
    <row r="120">
      <c r="A120" s="24" t="str">
        <f>CONCATENATE("Say ₹ ",F109," + ",F119," x Cost Index")</f>
        <v>Say ₹ 40.65 + 29.44 x Cost Index</v>
      </c>
      <c r="B120" s="6"/>
      <c r="C120" s="6"/>
      <c r="D120" s="6"/>
      <c r="E120" s="6"/>
      <c r="F120" s="7"/>
    </row>
  </sheetData>
  <mergeCells count="126">
    <mergeCell ref="C4:C5"/>
    <mergeCell ref="C6:C7"/>
    <mergeCell ref="D6:D7"/>
    <mergeCell ref="E6:E7"/>
    <mergeCell ref="A1:F1"/>
    <mergeCell ref="B2:F2"/>
    <mergeCell ref="A4:A5"/>
    <mergeCell ref="D4:D5"/>
    <mergeCell ref="E4:E5"/>
    <mergeCell ref="F4:F5"/>
    <mergeCell ref="A6:A7"/>
    <mergeCell ref="F6:F7"/>
    <mergeCell ref="B8:E8"/>
    <mergeCell ref="B9:E9"/>
    <mergeCell ref="B10:E10"/>
    <mergeCell ref="B11:E11"/>
    <mergeCell ref="B12:E12"/>
    <mergeCell ref="B13:E13"/>
    <mergeCell ref="B14:E14"/>
    <mergeCell ref="B18:E18"/>
    <mergeCell ref="B19:E19"/>
    <mergeCell ref="B20:E20"/>
    <mergeCell ref="B21:E21"/>
    <mergeCell ref="B22:E22"/>
    <mergeCell ref="B23:E23"/>
    <mergeCell ref="B24:E24"/>
    <mergeCell ref="A25:F25"/>
    <mergeCell ref="B26:F26"/>
    <mergeCell ref="C28:C29"/>
    <mergeCell ref="D28:D29"/>
    <mergeCell ref="E28:E29"/>
    <mergeCell ref="F28:F29"/>
    <mergeCell ref="A28:A29"/>
    <mergeCell ref="A30:A31"/>
    <mergeCell ref="C30:C31"/>
    <mergeCell ref="D30:D31"/>
    <mergeCell ref="E30:E31"/>
    <mergeCell ref="F30:F31"/>
    <mergeCell ref="B32:E32"/>
    <mergeCell ref="B33:E33"/>
    <mergeCell ref="B34:E34"/>
    <mergeCell ref="B35:E35"/>
    <mergeCell ref="B36:E36"/>
    <mergeCell ref="B37:E37"/>
    <mergeCell ref="B38:E38"/>
    <mergeCell ref="B42:E42"/>
    <mergeCell ref="B43:E43"/>
    <mergeCell ref="B44:E44"/>
    <mergeCell ref="B45:E45"/>
    <mergeCell ref="B46:E46"/>
    <mergeCell ref="B47:E47"/>
    <mergeCell ref="B48:E48"/>
    <mergeCell ref="A49:F49"/>
    <mergeCell ref="C54:C55"/>
    <mergeCell ref="D54:D55"/>
    <mergeCell ref="E54:E55"/>
    <mergeCell ref="F54:F55"/>
    <mergeCell ref="B50:F50"/>
    <mergeCell ref="A52:A53"/>
    <mergeCell ref="C52:C53"/>
    <mergeCell ref="D52:D53"/>
    <mergeCell ref="E52:E53"/>
    <mergeCell ref="F52:F53"/>
    <mergeCell ref="A54:A55"/>
    <mergeCell ref="B56:E56"/>
    <mergeCell ref="B57:E57"/>
    <mergeCell ref="B58:E58"/>
    <mergeCell ref="B59:E59"/>
    <mergeCell ref="B60:E60"/>
    <mergeCell ref="B61:E61"/>
    <mergeCell ref="B62:E62"/>
    <mergeCell ref="B66:E66"/>
    <mergeCell ref="B67:E67"/>
    <mergeCell ref="B68:E68"/>
    <mergeCell ref="B69:E69"/>
    <mergeCell ref="B70:E70"/>
    <mergeCell ref="B71:E71"/>
    <mergeCell ref="B72:E72"/>
    <mergeCell ref="E100:E101"/>
    <mergeCell ref="B103:E103"/>
    <mergeCell ref="B104:E104"/>
    <mergeCell ref="B105:E105"/>
    <mergeCell ref="B106:E106"/>
    <mergeCell ref="B107:E107"/>
    <mergeCell ref="B108:E108"/>
    <mergeCell ref="B109:E109"/>
    <mergeCell ref="B113:E113"/>
    <mergeCell ref="B114:E114"/>
    <mergeCell ref="B115:E115"/>
    <mergeCell ref="B116:E116"/>
    <mergeCell ref="B117:E117"/>
    <mergeCell ref="B118:E118"/>
    <mergeCell ref="C76:C77"/>
    <mergeCell ref="C78:C79"/>
    <mergeCell ref="D78:D79"/>
    <mergeCell ref="E78:E79"/>
    <mergeCell ref="A73:F73"/>
    <mergeCell ref="B74:F74"/>
    <mergeCell ref="A76:A77"/>
    <mergeCell ref="D76:D77"/>
    <mergeCell ref="E76:E77"/>
    <mergeCell ref="F76:F77"/>
    <mergeCell ref="A78:A79"/>
    <mergeCell ref="F78:F79"/>
    <mergeCell ref="B80:E80"/>
    <mergeCell ref="B81:E81"/>
    <mergeCell ref="B82:E82"/>
    <mergeCell ref="B83:E83"/>
    <mergeCell ref="B84:E84"/>
    <mergeCell ref="B85:E85"/>
    <mergeCell ref="B86:E86"/>
    <mergeCell ref="B90:E90"/>
    <mergeCell ref="B91:E91"/>
    <mergeCell ref="B92:E92"/>
    <mergeCell ref="B93:E93"/>
    <mergeCell ref="B94:E94"/>
    <mergeCell ref="B95:E95"/>
    <mergeCell ref="B96:E96"/>
    <mergeCell ref="A97:F97"/>
    <mergeCell ref="B98:F98"/>
    <mergeCell ref="A100:A101"/>
    <mergeCell ref="C100:C101"/>
    <mergeCell ref="D100:D101"/>
    <mergeCell ref="F100:F101"/>
    <mergeCell ref="B119:E119"/>
    <mergeCell ref="A120:F120"/>
  </mergeCells>
  <printOptions/>
  <pageMargins bottom="0.75" footer="0.0" header="0.0" left="0.7" right="0.7" top="0.75"/>
  <pageSetup orientation="landscape"/>
  <drawing r:id="rId1"/>
</worksheet>
</file>