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P Repair Labour" sheetId="1" r:id="rId4"/>
  </sheets>
  <definedNames/>
  <calcPr/>
</workbook>
</file>

<file path=xl/sharedStrings.xml><?xml version="1.0" encoding="utf-8"?>
<sst xmlns="http://schemas.openxmlformats.org/spreadsheetml/2006/main" count="30" uniqueCount="23">
  <si>
    <t>India Mark II Hand Pump Pullout, Repairing and Re-Erection Labour Charges</t>
  </si>
  <si>
    <t>(i)</t>
  </si>
  <si>
    <t>Labour charges for detaching the handpump, pullout of pipe and cylinder from the borewell, washing and cleaning of parts, renovation of damaged pipe threads, replacement of spare parts as required, and reinstallation of the handpump after necessary repairs, including loading and unloading of tools and machinery (excluding cost of spare parts).</t>
  </si>
  <si>
    <t>0116</t>
  </si>
  <si>
    <t>Fitter (grade I)</t>
  </si>
  <si>
    <t>day</t>
  </si>
  <si>
    <t>/day</t>
  </si>
  <si>
    <t>0117</t>
  </si>
  <si>
    <t>Assistant Fitter or 2nd class Fitter</t>
  </si>
  <si>
    <t>0115</t>
  </si>
  <si>
    <t>Coolie</t>
  </si>
  <si>
    <t>(ii)</t>
  </si>
  <si>
    <t>Hire charges for vehicle for to and fro transportation of tools, tripod with winch machine, etc.</t>
  </si>
  <si>
    <t>0083</t>
  </si>
  <si>
    <t>Hire charges of TATA 407 or equivalent for local shifting.</t>
  </si>
  <si>
    <t>9999</t>
  </si>
  <si>
    <t>Sundries</t>
  </si>
  <si>
    <t>LS</t>
  </si>
  <si>
    <t>/LS</t>
  </si>
  <si>
    <t xml:space="preserve">Total    </t>
  </si>
  <si>
    <t>Water charges 1%</t>
  </si>
  <si>
    <t>Total</t>
  </si>
  <si>
    <t>CPOH 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</si>
</sst>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Red]0.00"/>
  </numFmts>
  <fonts count="4">
    <font>
      <sz val="10.0"/>
      <color rgb="FF000000"/>
      <name val="Arial"/>
      <scheme val="minor"/>
    </font>
    <font>
      <b/>
      <sz val="12.0"/>
      <color theme="1"/>
      <name val="Merriweather"/>
    </font>
    <font/>
    <font>
      <sz val="12.0"/>
      <color theme="1"/>
      <name val="Merriweather"/>
    </font>
  </fonts>
  <fills count="4">
    <fill>
      <patternFill patternType="none"/>
    </fill>
    <fill>
      <patternFill patternType="lightGray"/>
    </fill>
    <fill>
      <patternFill patternType="solid">
        <fgColor rgb="FFFFF2CC"/>
        <bgColor rgb="FFFFF2CC"/>
      </patternFill>
    </fill>
    <fill>
      <patternFill patternType="solid">
        <fgColor rgb="FFB4C6E7"/>
        <bgColor rgb="FFB4C6E7"/>
      </patternFill>
    </fill>
  </fills>
  <borders count="15">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medium">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shrinkToFit="0" vertical="center" wrapText="1"/>
    </xf>
    <xf borderId="2" fillId="0" fontId="2" numFmtId="0" xfId="0" applyBorder="1" applyFont="1"/>
    <xf borderId="3" fillId="0" fontId="2" numFmtId="0" xfId="0" applyBorder="1" applyFont="1"/>
    <xf borderId="0" fillId="2" fontId="1" numFmtId="49" xfId="0" applyAlignment="1" applyFont="1" applyNumberFormat="1">
      <alignment horizontal="center" readingOrder="0" shrinkToFit="0" vertical="center" wrapText="1"/>
    </xf>
    <xf borderId="4" fillId="2" fontId="1" numFmtId="49" xfId="0" applyAlignment="1" applyBorder="1" applyFont="1" applyNumberFormat="1">
      <alignment horizontal="center" shrinkToFit="0" vertical="center" wrapText="1"/>
    </xf>
    <xf borderId="5" fillId="2" fontId="1"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0" fillId="2" fontId="1" numFmtId="0" xfId="0" applyAlignment="1" applyFont="1">
      <alignment horizontal="left" readingOrder="0" shrinkToFit="0" vertical="center" wrapText="1"/>
    </xf>
    <xf borderId="8" fillId="2" fontId="1" numFmtId="49" xfId="0" applyAlignment="1" applyBorder="1" applyFont="1" applyNumberFormat="1">
      <alignment horizontal="left" readingOrder="0" shrinkToFit="0" vertical="center" wrapText="1"/>
    </xf>
    <xf borderId="9" fillId="2" fontId="3" numFmtId="0" xfId="0" applyAlignment="1" applyBorder="1" applyFont="1">
      <alignment shrinkToFit="0" vertical="center" wrapText="1"/>
    </xf>
    <xf borderId="9" fillId="2" fontId="3" numFmtId="0" xfId="0" applyAlignment="1" applyBorder="1" applyFont="1">
      <alignment horizontal="center" shrinkToFit="0" vertical="center" wrapText="1"/>
    </xf>
    <xf borderId="9" fillId="2" fontId="3" numFmtId="0" xfId="0" applyAlignment="1" applyBorder="1" applyFont="1">
      <alignment horizontal="center" readingOrder="0" shrinkToFit="0" vertical="center" wrapText="1"/>
    </xf>
    <xf borderId="5" fillId="2" fontId="3" numFmtId="0" xfId="0" applyAlignment="1" applyBorder="1" applyFont="1">
      <alignment horizontal="center" readingOrder="0" shrinkToFit="0" vertical="center" wrapText="1"/>
    </xf>
    <xf borderId="10" fillId="2" fontId="3" numFmtId="164" xfId="0" applyAlignment="1" applyBorder="1" applyFont="1" applyNumberFormat="1">
      <alignment horizontal="center" shrinkToFit="0" vertical="center" wrapText="1"/>
    </xf>
    <xf borderId="0" fillId="2" fontId="3" numFmtId="164" xfId="0" applyAlignment="1" applyFont="1" applyNumberFormat="1">
      <alignment horizontal="center" shrinkToFit="0" vertical="center" wrapText="1"/>
    </xf>
    <xf borderId="9" fillId="2" fontId="3" numFmtId="0" xfId="0" applyAlignment="1" applyBorder="1" applyFont="1">
      <alignment readingOrder="0" shrinkToFit="0" vertical="center" wrapText="1"/>
    </xf>
    <xf borderId="5" fillId="2" fontId="1" numFmtId="0" xfId="0" applyAlignment="1" applyBorder="1" applyFont="1">
      <alignment readingOrder="0" shrinkToFit="0" vertical="center" wrapText="1"/>
    </xf>
    <xf borderId="0" fillId="2" fontId="1" numFmtId="0" xfId="0" applyAlignment="1" applyFont="1">
      <alignment readingOrder="0" shrinkToFit="0" vertical="center" wrapText="1"/>
    </xf>
    <xf borderId="8" fillId="2" fontId="1" numFmtId="49" xfId="0" applyAlignment="1" applyBorder="1" applyFont="1" applyNumberFormat="1">
      <alignment horizontal="left" shrinkToFit="0" vertical="center" wrapText="1"/>
    </xf>
    <xf borderId="11" fillId="2" fontId="1" numFmtId="0" xfId="0" applyAlignment="1" applyBorder="1" applyFont="1">
      <alignment horizontal="right" shrinkToFit="0" vertical="center" wrapText="1"/>
    </xf>
    <xf borderId="0" fillId="2" fontId="3" numFmtId="0" xfId="0" applyAlignment="1" applyFont="1">
      <alignment horizontal="center" shrinkToFit="0" vertical="center" wrapText="1"/>
    </xf>
    <xf borderId="11" fillId="2" fontId="3" numFmtId="0" xfId="0" applyAlignment="1" applyBorder="1" applyFont="1">
      <alignment horizontal="center" shrinkToFit="0" vertical="center" wrapText="1"/>
    </xf>
    <xf borderId="12" fillId="2" fontId="3" numFmtId="0" xfId="0" applyAlignment="1" applyBorder="1" applyFont="1">
      <alignment horizontal="center" shrinkToFit="0" vertical="center" wrapText="1"/>
    </xf>
    <xf borderId="13" fillId="2" fontId="1" numFmtId="164" xfId="0" applyAlignment="1" applyBorder="1" applyFont="1" applyNumberFormat="1">
      <alignment horizontal="center" shrinkToFit="0" vertical="center" wrapText="1"/>
    </xf>
    <xf borderId="0" fillId="2" fontId="1" numFmtId="164" xfId="0" applyAlignment="1" applyFont="1" applyNumberFormat="1">
      <alignment horizontal="center" shrinkToFit="0" vertical="center" wrapText="1"/>
    </xf>
    <xf borderId="9" fillId="2" fontId="3" numFmtId="0" xfId="0" applyAlignment="1" applyBorder="1" applyFont="1">
      <alignment horizontal="right" shrinkToFit="0" vertical="center" wrapText="1"/>
    </xf>
    <xf borderId="5" fillId="2" fontId="3" numFmtId="0" xfId="0" applyAlignment="1" applyBorder="1" applyFont="1">
      <alignment horizontal="center" shrinkToFit="0" vertical="center" wrapText="1"/>
    </xf>
    <xf borderId="5" fillId="3" fontId="1" numFmtId="0" xfId="0" applyAlignment="1" applyBorder="1" applyFill="1" applyFont="1">
      <alignment horizontal="center" readingOrder="0" shrinkToFit="0" vertical="center" wrapText="1"/>
    </xf>
    <xf borderId="14" fillId="0" fontId="2" numFmtId="0" xfId="0" applyBorder="1" applyFont="1"/>
    <xf borderId="0" fillId="3" fontId="1" numFmtId="0" xfId="0" applyAlignment="1" applyFont="1">
      <alignment horizontal="center" readingOrder="0" shrinkToFit="0" vertical="center" wrapText="1"/>
    </xf>
    <xf borderId="0" fillId="3" fontId="1" numFmtId="164"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hidden="1" min="8" max="9" width="12.63"/>
  </cols>
  <sheetData>
    <row r="1">
      <c r="A1" s="1" t="s">
        <v>0</v>
      </c>
      <c r="B1" s="2"/>
      <c r="C1" s="2"/>
      <c r="D1" s="2"/>
      <c r="E1" s="2"/>
      <c r="F1" s="2"/>
      <c r="G1" s="3"/>
      <c r="H1" s="4"/>
      <c r="I1" s="4"/>
    </row>
    <row r="2">
      <c r="A2" s="5" t="s">
        <v>1</v>
      </c>
      <c r="B2" s="6" t="s">
        <v>2</v>
      </c>
      <c r="C2" s="7"/>
      <c r="D2" s="7"/>
      <c r="E2" s="7"/>
      <c r="F2" s="7"/>
      <c r="G2" s="8"/>
      <c r="H2" s="9"/>
      <c r="I2" s="9"/>
    </row>
    <row r="3">
      <c r="A3" s="10" t="s">
        <v>3</v>
      </c>
      <c r="B3" s="11" t="s">
        <v>4</v>
      </c>
      <c r="C3" s="12">
        <v>1.0</v>
      </c>
      <c r="D3" s="13" t="s">
        <v>5</v>
      </c>
      <c r="E3" s="12">
        <v>784.0</v>
      </c>
      <c r="F3" s="14" t="s">
        <v>6</v>
      </c>
      <c r="G3" s="15">
        <f t="shared" ref="G3:G5" si="1">E3*C3</f>
        <v>784</v>
      </c>
      <c r="H3" s="16"/>
      <c r="I3" s="16"/>
    </row>
    <row r="4">
      <c r="A4" s="10" t="s">
        <v>7</v>
      </c>
      <c r="B4" s="17" t="s">
        <v>8</v>
      </c>
      <c r="C4" s="12">
        <v>1.0</v>
      </c>
      <c r="D4" s="13" t="s">
        <v>5</v>
      </c>
      <c r="E4" s="13">
        <v>714.0</v>
      </c>
      <c r="F4" s="14" t="s">
        <v>6</v>
      </c>
      <c r="G4" s="15">
        <f t="shared" si="1"/>
        <v>714</v>
      </c>
      <c r="H4" s="16"/>
      <c r="I4" s="16"/>
    </row>
    <row r="5">
      <c r="A5" s="10" t="s">
        <v>9</v>
      </c>
      <c r="B5" s="17" t="s">
        <v>10</v>
      </c>
      <c r="C5" s="13">
        <v>4.0</v>
      </c>
      <c r="D5" s="13" t="s">
        <v>5</v>
      </c>
      <c r="E5" s="13">
        <v>645.0</v>
      </c>
      <c r="F5" s="14" t="s">
        <v>6</v>
      </c>
      <c r="G5" s="15">
        <f t="shared" si="1"/>
        <v>2580</v>
      </c>
      <c r="H5" s="16"/>
      <c r="I5" s="16"/>
    </row>
    <row r="6">
      <c r="A6" s="10" t="s">
        <v>11</v>
      </c>
      <c r="B6" s="18" t="s">
        <v>12</v>
      </c>
      <c r="C6" s="7"/>
      <c r="D6" s="7"/>
      <c r="E6" s="7"/>
      <c r="F6" s="7"/>
      <c r="G6" s="8"/>
      <c r="H6" s="19"/>
      <c r="I6" s="19"/>
    </row>
    <row r="7">
      <c r="A7" s="10" t="s">
        <v>13</v>
      </c>
      <c r="B7" s="17" t="s">
        <v>14</v>
      </c>
      <c r="C7" s="12">
        <v>1.0</v>
      </c>
      <c r="D7" s="13" t="s">
        <v>5</v>
      </c>
      <c r="E7" s="13">
        <v>1400.0</v>
      </c>
      <c r="F7" s="14" t="s">
        <v>6</v>
      </c>
      <c r="G7" s="15">
        <f t="shared" ref="G7:G8" si="2">E7*C7</f>
        <v>1400</v>
      </c>
      <c r="H7" s="16"/>
      <c r="I7" s="16"/>
    </row>
    <row r="8">
      <c r="A8" s="10" t="s">
        <v>15</v>
      </c>
      <c r="B8" s="17" t="s">
        <v>16</v>
      </c>
      <c r="C8" s="13">
        <v>50.0</v>
      </c>
      <c r="D8" s="13" t="s">
        <v>17</v>
      </c>
      <c r="E8" s="13">
        <v>2.12</v>
      </c>
      <c r="F8" s="14" t="s">
        <v>18</v>
      </c>
      <c r="G8" s="15">
        <f t="shared" si="2"/>
        <v>106</v>
      </c>
      <c r="H8" s="16"/>
      <c r="I8" s="16"/>
    </row>
    <row r="9">
      <c r="A9" s="20"/>
      <c r="B9" s="21" t="s">
        <v>19</v>
      </c>
      <c r="C9" s="22"/>
      <c r="D9" s="23"/>
      <c r="E9" s="23"/>
      <c r="F9" s="24"/>
      <c r="G9" s="25">
        <f>(SUM(G3:G5,G7:G8,))</f>
        <v>5584</v>
      </c>
      <c r="H9" s="26"/>
      <c r="I9" s="26"/>
    </row>
    <row r="10">
      <c r="A10" s="20"/>
      <c r="B10" s="27" t="s">
        <v>20</v>
      </c>
      <c r="C10" s="12"/>
      <c r="D10" s="12"/>
      <c r="E10" s="12"/>
      <c r="F10" s="28"/>
      <c r="G10" s="15">
        <f>G9*1%</f>
        <v>55.84</v>
      </c>
      <c r="H10" s="16"/>
      <c r="I10" s="16"/>
    </row>
    <row r="11">
      <c r="A11" s="20"/>
      <c r="B11" s="27" t="s">
        <v>21</v>
      </c>
      <c r="C11" s="12"/>
      <c r="D11" s="12"/>
      <c r="E11" s="12"/>
      <c r="F11" s="28"/>
      <c r="G11" s="15">
        <f>SUM(G9:G10)</f>
        <v>5639.84</v>
      </c>
      <c r="H11" s="16"/>
      <c r="I11" s="16"/>
    </row>
    <row r="12">
      <c r="A12" s="20"/>
      <c r="B12" s="27" t="s">
        <v>22</v>
      </c>
      <c r="C12" s="12"/>
      <c r="D12" s="12"/>
      <c r="E12" s="12"/>
      <c r="F12" s="28"/>
      <c r="G12" s="15">
        <f>G11*15%</f>
        <v>845.976</v>
      </c>
      <c r="H12" s="16"/>
      <c r="I12" s="16"/>
    </row>
    <row r="13">
      <c r="A13" s="20"/>
      <c r="B13" s="21" t="s">
        <v>19</v>
      </c>
      <c r="C13" s="22"/>
      <c r="D13" s="23"/>
      <c r="E13" s="23"/>
      <c r="F13" s="24"/>
      <c r="G13" s="25">
        <f>round(SUM(G11:G12),2)</f>
        <v>6485.82</v>
      </c>
      <c r="H13" s="26"/>
      <c r="I13" s="26"/>
    </row>
    <row r="14">
      <c r="A14" s="29" t="str">
        <f>CONCATENATE("Say ₹ ",G13," x Cost Index")</f>
        <v>Say ₹ 6485.82 x Cost Index</v>
      </c>
      <c r="B14" s="7"/>
      <c r="C14" s="7"/>
      <c r="D14" s="7"/>
      <c r="E14" s="7"/>
      <c r="F14" s="7"/>
      <c r="G14" s="30"/>
      <c r="H14" s="31">
        <v>0.0</v>
      </c>
      <c r="I14" s="32">
        <f>G13</f>
        <v>6485.82</v>
      </c>
    </row>
  </sheetData>
  <mergeCells count="4">
    <mergeCell ref="A1:G1"/>
    <mergeCell ref="B2:G2"/>
    <mergeCell ref="B6:G6"/>
    <mergeCell ref="A14:G14"/>
  </mergeCells>
  <drawing r:id="rId1"/>
</worksheet>
</file>