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tor Starter" sheetId="1" r:id="rId4"/>
  </sheets>
  <definedNames/>
  <calcPr/>
</workbook>
</file>

<file path=xl/sharedStrings.xml><?xml version="1.0" encoding="utf-8"?>
<sst xmlns="http://schemas.openxmlformats.org/spreadsheetml/2006/main" count="62" uniqueCount="43">
  <si>
    <t>Sor/Spec Code</t>
  </si>
  <si>
    <t>MR Code</t>
  </si>
  <si>
    <t>Description</t>
  </si>
  <si>
    <t>Remarks</t>
  </si>
  <si>
    <t>Unit</t>
  </si>
  <si>
    <t>Quantity</t>
  </si>
  <si>
    <t>Rate (₹)</t>
  </si>
  <si>
    <t>Amount</t>
  </si>
  <si>
    <t>Label</t>
  </si>
  <si>
    <t>S &amp; F Motor starters of the following ratings Single phase DOL starters for 0.25HP to 3HP motor (90.14.28.1)</t>
  </si>
  <si>
    <t>Header Unit</t>
  </si>
  <si>
    <t>each</t>
  </si>
  <si>
    <t>Header Quantity</t>
  </si>
  <si>
    <t>Header Details</t>
  </si>
  <si>
    <t>COST FOR 1 EACH A1 MATERIALS</t>
  </si>
  <si>
    <t>Material (M), Labour (L), Additional Charges (A)</t>
  </si>
  <si>
    <t>MR1980</t>
  </si>
  <si>
    <t>Single Phase DOL starters for 0.25 to 3 HP motor</t>
  </si>
  <si>
    <t>M1</t>
  </si>
  <si>
    <t>MR2112</t>
  </si>
  <si>
    <t>Spring washer for M8 nut</t>
  </si>
  <si>
    <t>M4</t>
  </si>
  <si>
    <t>MR704</t>
  </si>
  <si>
    <t>Man Mazdoor</t>
  </si>
  <si>
    <t>Day</t>
  </si>
  <si>
    <t>L2</t>
  </si>
  <si>
    <t>tcode</t>
  </si>
  <si>
    <t>Other Charge @ .5% of :(M1+M4+L2)
 Add Hire charges for T&amp;P @ 0.5%</t>
  </si>
  <si>
    <t>LS</t>
  </si>
  <si>
    <t>A1</t>
  </si>
  <si>
    <t>TOTAL</t>
  </si>
  <si>
    <t>UNIT TOTAL</t>
  </si>
  <si>
    <t>Cartage@ 1.00 % (for material)</t>
  </si>
  <si>
    <t>Contractors Profit &amp; Overhead@ 15.00 %</t>
  </si>
  <si>
    <t>32mm X 8mm bolts &amp; nuts</t>
  </si>
  <si>
    <t>M2</t>
  </si>
  <si>
    <t>Washers</t>
  </si>
  <si>
    <t>M3</t>
  </si>
  <si>
    <t>Fitter, Grade 2</t>
  </si>
  <si>
    <t>L1</t>
  </si>
  <si>
    <t>Other Charge @ .5% of :(M2+M3+L1)
 Add Hire charges for T&amp;P @ 0.5%</t>
  </si>
  <si>
    <t>A2</t>
  </si>
  <si>
    <t>/E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</si>
</sst>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0"/>
      <name val="Merriweather"/>
    </font>
    <font/>
    <font>
      <sz val="12.0"/>
      <color rgb="FFFF0000"/>
      <name val="Merriweather"/>
    </font>
    <font>
      <b/>
      <sz val="11.0"/>
      <color theme="1"/>
      <name val="Merriweather"/>
    </font>
    <font>
      <sz val="11.0"/>
      <color theme="1"/>
      <name val="Merriweather"/>
    </font>
    <font>
      <sz val="11.0"/>
      <color rgb="FF000000"/>
      <name val="Merriweather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EAD1DC"/>
        <bgColor rgb="FFEAD1D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0" fontId="2" numFmtId="0" xfId="0" applyBorder="1" applyFont="1"/>
    <xf borderId="4" fillId="0" fontId="2" numFmtId="0" xfId="0" applyBorder="1" applyFont="1"/>
    <xf borderId="0" fillId="0" fontId="3" numFmtId="2" xfId="0" applyAlignment="1" applyFont="1" applyNumberFormat="1">
      <alignment shrinkToFit="0" vertical="center" wrapText="1"/>
    </xf>
    <xf borderId="5" fillId="0" fontId="2" numFmtId="0" xfId="0" applyBorder="1" applyFont="1"/>
    <xf borderId="6" fillId="2" fontId="1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left" readingOrder="0" shrinkToFit="0" vertical="center" wrapText="1"/>
    </xf>
    <xf borderId="6" fillId="0" fontId="5" numFmtId="0" xfId="0" applyAlignment="1" applyBorder="1" applyFont="1">
      <alignment shrinkToFit="0" vertical="center" wrapText="1"/>
    </xf>
    <xf borderId="6" fillId="0" fontId="5" numFmtId="0" xfId="0" applyAlignment="1" applyBorder="1" applyFont="1">
      <alignment readingOrder="0" shrinkToFit="0" vertical="center" wrapText="1"/>
    </xf>
    <xf borderId="2" fillId="0" fontId="5" numFmtId="0" xfId="0" applyAlignment="1" applyBorder="1" applyFont="1">
      <alignment readingOrder="0" shrinkToFit="0" vertical="center" wrapText="1"/>
    </xf>
    <xf borderId="1" fillId="3" fontId="5" numFmtId="0" xfId="0" applyAlignment="1" applyBorder="1" applyFill="1" applyFont="1">
      <alignment shrinkToFit="0" vertical="center" wrapText="1"/>
    </xf>
    <xf borderId="1" fillId="3" fontId="5" numFmtId="0" xfId="0" applyAlignment="1" applyBorder="1" applyFont="1">
      <alignment readingOrder="0" shrinkToFit="0" vertical="center" wrapText="1"/>
    </xf>
    <xf borderId="2" fillId="3" fontId="5" numFmtId="0" xfId="0" applyAlignment="1" applyBorder="1" applyFont="1">
      <alignment readingOrder="0" shrinkToFit="0" vertical="center" wrapText="1"/>
    </xf>
    <xf borderId="2" fillId="3" fontId="5" numFmtId="0" xfId="0" applyAlignment="1" applyBorder="1" applyFont="1">
      <alignment shrinkToFit="0" vertical="center" wrapText="1"/>
    </xf>
    <xf borderId="6" fillId="3" fontId="5" numFmtId="0" xfId="0" applyAlignment="1" applyBorder="1" applyFont="1">
      <alignment readingOrder="0" shrinkToFit="0" vertical="center" wrapText="1"/>
    </xf>
    <xf borderId="2" fillId="3" fontId="6" numFmtId="0" xfId="0" applyAlignment="1" applyBorder="1" applyFont="1">
      <alignment readingOrder="0" shrinkToFit="0" vertical="center" wrapText="1"/>
    </xf>
    <xf borderId="6" fillId="3" fontId="5" numFmtId="0" xfId="0" applyAlignment="1" applyBorder="1" applyFont="1">
      <alignment shrinkToFit="0" vertical="center" wrapText="1"/>
    </xf>
    <xf borderId="6" fillId="0" fontId="5" numFmtId="0" xfId="0" applyAlignment="1" applyBorder="1" applyFont="1">
      <alignment shrinkToFit="0" vertical="center" wrapText="1"/>
    </xf>
    <xf borderId="2" fillId="0" fontId="4" numFmtId="0" xfId="0" applyAlignment="1" applyBorder="1" applyFont="1">
      <alignment readingOrder="0" shrinkToFit="0" vertical="center" wrapText="1"/>
    </xf>
    <xf borderId="6" fillId="0" fontId="4" numFmtId="0" xfId="0" applyAlignment="1" applyBorder="1" applyFont="1">
      <alignment readingOrder="0" shrinkToFit="0" vertical="center" wrapText="1"/>
    </xf>
    <xf borderId="1" fillId="3" fontId="5" numFmtId="0" xfId="0" applyAlignment="1" applyBorder="1" applyFont="1">
      <alignment shrinkToFit="0" vertical="center" wrapText="1"/>
    </xf>
    <xf borderId="6" fillId="3" fontId="5" numFmtId="0" xfId="0" applyAlignment="1" applyBorder="1" applyFont="1">
      <alignment shrinkToFit="0" vertical="center" wrapText="1"/>
    </xf>
    <xf borderId="2" fillId="4" fontId="4" numFmtId="0" xfId="0" applyAlignment="1" applyBorder="1" applyFill="1" applyFont="1">
      <alignment horizontal="center" readingOrder="0" shrinkToFit="0" vertical="center" wrapText="1"/>
    </xf>
    <xf borderId="6" fillId="4" fontId="4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2.63" defaultRowHeight="15.75"/>
  <cols>
    <col customWidth="1" hidden="1" min="8" max="8" width="6.63"/>
    <col customWidth="1" hidden="1" min="9" max="9" width="5.88"/>
  </cols>
  <sheetData>
    <row r="1">
      <c r="A1" s="1" t="s">
        <v>0</v>
      </c>
      <c r="B1" s="1" t="s">
        <v>1</v>
      </c>
      <c r="C1" s="2" t="s">
        <v>2</v>
      </c>
      <c r="D1" s="3"/>
      <c r="E1" s="4"/>
      <c r="F1" s="2" t="s">
        <v>3</v>
      </c>
      <c r="G1" s="4"/>
      <c r="H1" s="5"/>
      <c r="I1" s="5"/>
    </row>
    <row r="2">
      <c r="A2" s="6"/>
      <c r="B2" s="6"/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5"/>
      <c r="I2" s="5"/>
    </row>
    <row r="3">
      <c r="A3" s="8" t="s">
        <v>9</v>
      </c>
      <c r="B3" s="3"/>
      <c r="C3" s="3"/>
      <c r="D3" s="3"/>
      <c r="E3" s="3"/>
      <c r="F3" s="3"/>
      <c r="G3" s="4"/>
      <c r="H3" s="5"/>
      <c r="I3" s="5"/>
    </row>
    <row r="4">
      <c r="A4" s="9"/>
      <c r="B4" s="10" t="s">
        <v>10</v>
      </c>
      <c r="C4" s="10" t="s">
        <v>11</v>
      </c>
      <c r="D4" s="10" t="s">
        <v>12</v>
      </c>
      <c r="E4" s="10">
        <v>1.0</v>
      </c>
      <c r="F4" s="9"/>
      <c r="G4" s="9"/>
      <c r="H4" s="5"/>
      <c r="I4" s="5"/>
    </row>
    <row r="5">
      <c r="A5" s="10" t="s">
        <v>13</v>
      </c>
      <c r="B5" s="11" t="s">
        <v>14</v>
      </c>
      <c r="C5" s="3"/>
      <c r="D5" s="3"/>
      <c r="E5" s="3"/>
      <c r="F5" s="3"/>
      <c r="G5" s="4"/>
      <c r="H5" s="5"/>
      <c r="I5" s="5"/>
    </row>
    <row r="6">
      <c r="A6" s="11" t="s">
        <v>15</v>
      </c>
      <c r="B6" s="3"/>
      <c r="C6" s="3"/>
      <c r="D6" s="3"/>
      <c r="E6" s="3"/>
      <c r="F6" s="3"/>
      <c r="G6" s="4"/>
      <c r="H6" s="5"/>
      <c r="I6" s="5"/>
    </row>
    <row r="7">
      <c r="A7" s="12"/>
      <c r="B7" s="13" t="s">
        <v>16</v>
      </c>
      <c r="C7" s="14" t="s">
        <v>17</v>
      </c>
      <c r="D7" s="3"/>
      <c r="E7" s="4"/>
      <c r="F7" s="15"/>
      <c r="G7" s="4"/>
      <c r="H7" s="5"/>
      <c r="I7" s="5"/>
    </row>
    <row r="8">
      <c r="A8" s="6"/>
      <c r="B8" s="6"/>
      <c r="C8" s="16" t="s">
        <v>11</v>
      </c>
      <c r="D8" s="16">
        <v>1.0</v>
      </c>
      <c r="E8" s="16">
        <v>728.81</v>
      </c>
      <c r="F8" s="16">
        <f>D8*E8</f>
        <v>728.81</v>
      </c>
      <c r="G8" s="16" t="s">
        <v>18</v>
      </c>
      <c r="H8" s="5"/>
      <c r="I8" s="5"/>
    </row>
    <row r="9">
      <c r="A9" s="12"/>
      <c r="B9" s="13" t="s">
        <v>19</v>
      </c>
      <c r="C9" s="14" t="s">
        <v>20</v>
      </c>
      <c r="D9" s="3"/>
      <c r="E9" s="4"/>
      <c r="F9" s="15"/>
      <c r="G9" s="4"/>
      <c r="H9" s="5"/>
      <c r="I9" s="5"/>
    </row>
    <row r="10">
      <c r="A10" s="6"/>
      <c r="B10" s="6"/>
      <c r="C10" s="16" t="s">
        <v>11</v>
      </c>
      <c r="D10" s="16">
        <v>4.0</v>
      </c>
      <c r="E10" s="16">
        <v>0.25</v>
      </c>
      <c r="F10" s="16">
        <f>D10*E10</f>
        <v>1</v>
      </c>
      <c r="G10" s="16" t="s">
        <v>21</v>
      </c>
      <c r="H10" s="5"/>
      <c r="I10" s="5"/>
    </row>
    <row r="11">
      <c r="A11" s="12"/>
      <c r="B11" s="13" t="s">
        <v>22</v>
      </c>
      <c r="C11" s="14" t="s">
        <v>23</v>
      </c>
      <c r="D11" s="3"/>
      <c r="E11" s="4"/>
      <c r="F11" s="15"/>
      <c r="G11" s="4"/>
      <c r="H11" s="5"/>
      <c r="I11" s="5"/>
    </row>
    <row r="12">
      <c r="A12" s="6"/>
      <c r="B12" s="6"/>
      <c r="C12" s="16" t="s">
        <v>24</v>
      </c>
      <c r="D12" s="16">
        <v>0.01</v>
      </c>
      <c r="E12" s="16">
        <v>675.0</v>
      </c>
      <c r="F12" s="16">
        <f>D12*E12</f>
        <v>6.75</v>
      </c>
      <c r="G12" s="16" t="s">
        <v>25</v>
      </c>
      <c r="H12" s="5"/>
      <c r="I12" s="5"/>
    </row>
    <row r="13">
      <c r="A13" s="13" t="s">
        <v>26</v>
      </c>
      <c r="B13" s="12"/>
      <c r="C13" s="17" t="s">
        <v>27</v>
      </c>
      <c r="D13" s="3"/>
      <c r="E13" s="4"/>
      <c r="F13" s="15"/>
      <c r="G13" s="4"/>
      <c r="H13" s="5"/>
      <c r="I13" s="5"/>
    </row>
    <row r="14">
      <c r="A14" s="6"/>
      <c r="B14" s="6"/>
      <c r="C14" s="16" t="s">
        <v>28</v>
      </c>
      <c r="D14" s="18"/>
      <c r="E14" s="18"/>
      <c r="F14" s="16">
        <f>(F8+F10+F12)*0.5%</f>
        <v>3.6828</v>
      </c>
      <c r="G14" s="16" t="s">
        <v>29</v>
      </c>
      <c r="H14" s="5"/>
      <c r="I14" s="5"/>
    </row>
    <row r="15">
      <c r="A15" s="11" t="s">
        <v>30</v>
      </c>
      <c r="B15" s="3"/>
      <c r="C15" s="4"/>
      <c r="D15" s="10">
        <v>1.0</v>
      </c>
      <c r="E15" s="10" t="s">
        <v>11</v>
      </c>
      <c r="F15" s="10">
        <f>F8+F10+F12+F14</f>
        <v>740.2428</v>
      </c>
      <c r="G15" s="19"/>
      <c r="H15" s="5"/>
      <c r="I15" s="5"/>
    </row>
    <row r="16">
      <c r="A16" s="11" t="s">
        <v>31</v>
      </c>
      <c r="B16" s="3"/>
      <c r="C16" s="4"/>
      <c r="D16" s="10">
        <v>1.0</v>
      </c>
      <c r="E16" s="10" t="s">
        <v>11</v>
      </c>
      <c r="F16" s="10">
        <f>F15/D15</f>
        <v>740.2428</v>
      </c>
      <c r="G16" s="19"/>
      <c r="H16" s="5"/>
      <c r="I16" s="5"/>
    </row>
    <row r="17">
      <c r="A17" s="11" t="s">
        <v>32</v>
      </c>
      <c r="B17" s="3"/>
      <c r="C17" s="3"/>
      <c r="D17" s="4"/>
      <c r="E17" s="10">
        <f>(F8+F10)*1.005</f>
        <v>733.45905</v>
      </c>
      <c r="F17" s="10">
        <f>E17*1%</f>
        <v>7.3345905</v>
      </c>
      <c r="G17" s="19"/>
      <c r="H17" s="5"/>
      <c r="I17" s="5"/>
    </row>
    <row r="18">
      <c r="A18" s="11" t="s">
        <v>30</v>
      </c>
      <c r="B18" s="3"/>
      <c r="C18" s="3"/>
      <c r="D18" s="4"/>
      <c r="E18" s="19"/>
      <c r="F18" s="10">
        <f>F16+F17</f>
        <v>747.5773905</v>
      </c>
      <c r="G18" s="19"/>
      <c r="H18" s="5"/>
      <c r="I18" s="5"/>
    </row>
    <row r="19">
      <c r="A19" s="11" t="s">
        <v>33</v>
      </c>
      <c r="B19" s="3"/>
      <c r="C19" s="3"/>
      <c r="D19" s="4"/>
      <c r="E19" s="10">
        <f>F18</f>
        <v>747.5773905</v>
      </c>
      <c r="F19" s="10">
        <f>E19*15%</f>
        <v>112.1366086</v>
      </c>
      <c r="G19" s="19"/>
      <c r="H19" s="5"/>
      <c r="I19" s="5"/>
    </row>
    <row r="20">
      <c r="A20" s="20" t="s">
        <v>30</v>
      </c>
      <c r="B20" s="3"/>
      <c r="C20" s="3"/>
      <c r="D20" s="4"/>
      <c r="E20" s="9"/>
      <c r="F20" s="21">
        <f>round(F18+F19,2)</f>
        <v>859.71</v>
      </c>
      <c r="G20" s="19"/>
      <c r="H20" s="5"/>
      <c r="I20" s="5"/>
    </row>
    <row r="21">
      <c r="A21" s="13">
        <v>2862.0</v>
      </c>
      <c r="B21" s="22"/>
      <c r="C21" s="14" t="s">
        <v>34</v>
      </c>
      <c r="D21" s="3"/>
      <c r="E21" s="4"/>
      <c r="F21" s="15"/>
      <c r="G21" s="4"/>
      <c r="H21" s="5"/>
      <c r="I21" s="5"/>
    </row>
    <row r="22">
      <c r="A22" s="6"/>
      <c r="B22" s="6"/>
      <c r="C22" s="16" t="s">
        <v>11</v>
      </c>
      <c r="D22" s="16">
        <v>4.0</v>
      </c>
      <c r="E22" s="16">
        <v>5.4</v>
      </c>
      <c r="F22" s="16">
        <f>D22*E22</f>
        <v>21.6</v>
      </c>
      <c r="G22" s="16" t="s">
        <v>35</v>
      </c>
      <c r="H22" s="5"/>
      <c r="I22" s="5"/>
    </row>
    <row r="23">
      <c r="A23" s="13">
        <v>2920.0</v>
      </c>
      <c r="B23" s="22"/>
      <c r="C23" s="16" t="s">
        <v>36</v>
      </c>
      <c r="D23" s="23"/>
      <c r="E23" s="23"/>
      <c r="F23" s="18"/>
      <c r="G23" s="18"/>
      <c r="H23" s="5"/>
      <c r="I23" s="5"/>
    </row>
    <row r="24">
      <c r="A24" s="6"/>
      <c r="B24" s="6"/>
      <c r="C24" s="16" t="s">
        <v>11</v>
      </c>
      <c r="D24" s="16">
        <v>4.0</v>
      </c>
      <c r="E24" s="16">
        <v>0.0</v>
      </c>
      <c r="F24" s="16">
        <f>D24*E24</f>
        <v>0</v>
      </c>
      <c r="G24" s="16" t="s">
        <v>37</v>
      </c>
      <c r="H24" s="5"/>
      <c r="I24" s="5"/>
    </row>
    <row r="25">
      <c r="A25" s="13">
        <v>1005.0</v>
      </c>
      <c r="B25" s="22"/>
      <c r="C25" s="14" t="s">
        <v>38</v>
      </c>
      <c r="D25" s="3"/>
      <c r="E25" s="4"/>
      <c r="F25" s="15"/>
      <c r="G25" s="4"/>
      <c r="H25" s="5"/>
      <c r="I25" s="5"/>
    </row>
    <row r="26">
      <c r="A26" s="6"/>
      <c r="B26" s="6"/>
      <c r="C26" s="16" t="s">
        <v>24</v>
      </c>
      <c r="D26" s="16">
        <v>0.01</v>
      </c>
      <c r="E26" s="16">
        <v>734.0</v>
      </c>
      <c r="F26" s="16">
        <f>D26*E26</f>
        <v>7.34</v>
      </c>
      <c r="G26" s="16" t="s">
        <v>39</v>
      </c>
      <c r="H26" s="5"/>
      <c r="I26" s="5"/>
    </row>
    <row r="27">
      <c r="A27" s="13" t="s">
        <v>26</v>
      </c>
      <c r="B27" s="12"/>
      <c r="C27" s="17" t="s">
        <v>40</v>
      </c>
      <c r="D27" s="3"/>
      <c r="E27" s="4"/>
      <c r="F27" s="15"/>
      <c r="G27" s="4"/>
      <c r="H27" s="5"/>
      <c r="I27" s="5"/>
    </row>
    <row r="28">
      <c r="A28" s="6"/>
      <c r="B28" s="6"/>
      <c r="C28" s="16" t="s">
        <v>28</v>
      </c>
      <c r="D28" s="18"/>
      <c r="E28" s="18"/>
      <c r="F28" s="16">
        <f>(F22+F24+F26)*0.5%</f>
        <v>0.1447</v>
      </c>
      <c r="G28" s="16" t="s">
        <v>41</v>
      </c>
      <c r="H28" s="5"/>
      <c r="I28" s="5"/>
    </row>
    <row r="29">
      <c r="A29" s="11" t="s">
        <v>30</v>
      </c>
      <c r="B29" s="3"/>
      <c r="C29" s="4"/>
      <c r="D29" s="10">
        <v>1.0</v>
      </c>
      <c r="E29" s="10" t="s">
        <v>11</v>
      </c>
      <c r="F29" s="10">
        <f>F22+F24+F26+F28</f>
        <v>29.0847</v>
      </c>
      <c r="G29" s="9"/>
      <c r="H29" s="5"/>
      <c r="I29" s="5"/>
    </row>
    <row r="30">
      <c r="A30" s="11" t="s">
        <v>31</v>
      </c>
      <c r="B30" s="3"/>
      <c r="C30" s="4"/>
      <c r="D30" s="10">
        <v>1.0</v>
      </c>
      <c r="E30" s="10" t="s">
        <v>11</v>
      </c>
      <c r="F30" s="10">
        <f>F29/D29</f>
        <v>29.0847</v>
      </c>
      <c r="G30" s="9"/>
      <c r="H30" s="5"/>
      <c r="I30" s="5"/>
    </row>
    <row r="31">
      <c r="A31" s="11" t="s">
        <v>32</v>
      </c>
      <c r="B31" s="3"/>
      <c r="C31" s="3"/>
      <c r="D31" s="4"/>
      <c r="E31" s="10">
        <f>(F22+F24)*1.005</f>
        <v>21.708</v>
      </c>
      <c r="F31" s="10">
        <f>E31*1%</f>
        <v>0.21708</v>
      </c>
      <c r="G31" s="9"/>
      <c r="H31" s="5"/>
      <c r="I31" s="5"/>
    </row>
    <row r="32">
      <c r="A32" s="11" t="s">
        <v>30</v>
      </c>
      <c r="B32" s="3"/>
      <c r="C32" s="3"/>
      <c r="D32" s="4"/>
      <c r="E32" s="19"/>
      <c r="F32" s="10">
        <f>F30+F31</f>
        <v>29.30178</v>
      </c>
      <c r="G32" s="9"/>
      <c r="H32" s="5"/>
      <c r="I32" s="5"/>
    </row>
    <row r="33">
      <c r="A33" s="11" t="s">
        <v>33</v>
      </c>
      <c r="B33" s="3"/>
      <c r="C33" s="3"/>
      <c r="D33" s="4"/>
      <c r="E33" s="10">
        <f>F32</f>
        <v>29.30178</v>
      </c>
      <c r="F33" s="10">
        <f>E33*15%</f>
        <v>4.395267</v>
      </c>
      <c r="G33" s="9"/>
      <c r="H33" s="5"/>
      <c r="I33" s="5"/>
    </row>
    <row r="34">
      <c r="A34" s="20" t="s">
        <v>30</v>
      </c>
      <c r="B34" s="3"/>
      <c r="C34" s="3"/>
      <c r="D34" s="4"/>
      <c r="E34" s="9"/>
      <c r="F34" s="21">
        <f>round(F32+F33,2)</f>
        <v>33.7</v>
      </c>
      <c r="G34" s="19"/>
      <c r="H34" s="5"/>
      <c r="I34" s="5"/>
    </row>
    <row r="35">
      <c r="A35" s="24" t="str">
        <f>CONCATENATE("Say ₹ ",F20," + ",F34," x Cost Index")                                           </f>
        <v>Say ₹ 859.71 + 33.7 x Cost Index</v>
      </c>
      <c r="B35" s="3"/>
      <c r="C35" s="3"/>
      <c r="D35" s="3"/>
      <c r="E35" s="3"/>
      <c r="F35" s="4"/>
      <c r="G35" s="25" t="s">
        <v>42</v>
      </c>
      <c r="H35" s="5">
        <f>((F8+F10)*1.005*1.01*1.15)+(F12*1.005*1.15)</f>
        <v>859.7139991</v>
      </c>
      <c r="I35" s="5">
        <f>((F22+F24)*1.005*1.01*1.15)+(F26*1.005*1.15)</f>
        <v>33.697047</v>
      </c>
    </row>
  </sheetData>
  <mergeCells count="50">
    <mergeCell ref="A1:A2"/>
    <mergeCell ref="B1:B2"/>
    <mergeCell ref="C1:E1"/>
    <mergeCell ref="F1:G1"/>
    <mergeCell ref="A3:G3"/>
    <mergeCell ref="B5:G5"/>
    <mergeCell ref="A6:G6"/>
    <mergeCell ref="C11:E11"/>
    <mergeCell ref="F11:G11"/>
    <mergeCell ref="C13:E13"/>
    <mergeCell ref="F13:G13"/>
    <mergeCell ref="A7:A8"/>
    <mergeCell ref="B7:B8"/>
    <mergeCell ref="C7:E7"/>
    <mergeCell ref="F7:G7"/>
    <mergeCell ref="B9:B10"/>
    <mergeCell ref="C9:E9"/>
    <mergeCell ref="F9:G9"/>
    <mergeCell ref="A9:A10"/>
    <mergeCell ref="A11:A12"/>
    <mergeCell ref="B11:B12"/>
    <mergeCell ref="A13:A14"/>
    <mergeCell ref="B13:B14"/>
    <mergeCell ref="A15:C15"/>
    <mergeCell ref="A16:C16"/>
    <mergeCell ref="A17:D17"/>
    <mergeCell ref="A18:D18"/>
    <mergeCell ref="A19:D19"/>
    <mergeCell ref="A20:D20"/>
    <mergeCell ref="B21:B22"/>
    <mergeCell ref="C21:E21"/>
    <mergeCell ref="F21:G21"/>
    <mergeCell ref="A21:A22"/>
    <mergeCell ref="A23:A24"/>
    <mergeCell ref="B23:B24"/>
    <mergeCell ref="A25:A26"/>
    <mergeCell ref="B25:B26"/>
    <mergeCell ref="C25:E25"/>
    <mergeCell ref="F25:G25"/>
    <mergeCell ref="A32:D32"/>
    <mergeCell ref="A33:D33"/>
    <mergeCell ref="A34:D34"/>
    <mergeCell ref="A35:F35"/>
    <mergeCell ref="A27:A28"/>
    <mergeCell ref="B27:B28"/>
    <mergeCell ref="C27:E27"/>
    <mergeCell ref="F27:G27"/>
    <mergeCell ref="A29:C29"/>
    <mergeCell ref="A30:C30"/>
    <mergeCell ref="A31:D31"/>
  </mergeCells>
  <drawing r:id="rId1"/>
</worksheet>
</file>