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el Board PRICE" sheetId="1" r:id="rId4"/>
  </sheets>
  <definedNames/>
  <calcPr/>
</workbook>
</file>

<file path=xl/sharedStrings.xml><?xml version="1.0" encoding="utf-8"?>
<sst xmlns="http://schemas.openxmlformats.org/spreadsheetml/2006/main" count="495" uniqueCount="62">
  <si>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</si>
  <si>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</si>
  <si>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</si>
  <si>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</si>
  <si>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</si>
  <si>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</si>
  <si>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</si>
  <si>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</si>
  <si>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</si>
  <si>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 &amp; F Motor starters of the following ratings Submersible pump controllers with ammeter,DPMCB for single phase 0.5HP submersible motor pumps (DOL) (90.14.28.10)</t>
  </si>
  <si>
    <t>Header Unit</t>
  </si>
  <si>
    <t>each</t>
  </si>
  <si>
    <t>Header Quantity</t>
  </si>
  <si>
    <t>Header Details</t>
  </si>
  <si>
    <t>COST FOR 1 EACH A1 MATERIALS</t>
  </si>
  <si>
    <t>Material (M), Labour (L), Additional Charges (A)</t>
  </si>
  <si>
    <t>MR2001</t>
  </si>
  <si>
    <t>Submersible pump controllers with ammeter,DPMCB for single phase 0.5HP submersible motor pumps (DOL)</t>
  </si>
  <si>
    <t>M1</t>
  </si>
  <si>
    <t>MR704</t>
  </si>
  <si>
    <t>Man Mazdoor</t>
  </si>
  <si>
    <t>Day</t>
  </si>
  <si>
    <t>L2</t>
  </si>
  <si>
    <t>tcode</t>
  </si>
  <si>
    <t>Other Charge @ .5% of :(M1+L2)
 Add Hire charges for T&amp;P @ 0.5%</t>
  </si>
  <si>
    <t>LS</t>
  </si>
  <si>
    <t>A1</t>
  </si>
  <si>
    <t>TOTAL</t>
  </si>
  <si>
    <t>UNIT TOTAL</t>
  </si>
  <si>
    <t>Cartage@ 1.00 % (for material)</t>
  </si>
  <si>
    <t>Contractors Profit &amp; Overhead@ 15.00 %</t>
  </si>
  <si>
    <t>Iron screws, 35 mm X 6 mm</t>
  </si>
  <si>
    <t>M2</t>
  </si>
  <si>
    <t>Fitter, Grade 2</t>
  </si>
  <si>
    <t>L1</t>
  </si>
  <si>
    <t>Other Charge @ .5% of :(M2+L1)
 Add Hire charges for T&amp;P @ 0.5%</t>
  </si>
  <si>
    <t>A2</t>
  </si>
  <si>
    <t>/E</t>
  </si>
  <si>
    <t>S &amp; F Motor starters of the following ratings Submersible pump controllers with ammeter,DPMCB for single phase 1 HP submersible motor pumps (DOL) (90.14.28.11)</t>
  </si>
  <si>
    <t>MR2002</t>
  </si>
  <si>
    <t>Submersible pump controllers with ammeter,DPMCB for single phase 1 HP submersible motor pumps (DOL)</t>
  </si>
  <si>
    <t>S &amp; F Motor starters of the following ratings Submersible pump controllers with ammeter,DPMCB for single phase 1.5 HP submersible motor pumps (DOL) (90.14.28.12)</t>
  </si>
  <si>
    <t>MR2003</t>
  </si>
  <si>
    <t>Submersible pump controllers with ammeter,DPMCB for single phase 1.5HP submersible motor pumps (DOL)</t>
  </si>
  <si>
    <t>S &amp; F Motor starters of the following ratings Submersible pump controllers with ammeter,DPMCB for single phase 2 HP submersible motor pumps (DOL) (90.14.28.13)</t>
  </si>
  <si>
    <t>MR2004</t>
  </si>
  <si>
    <t>Submersible pump controllers with ammeter,DPMCB for single phase 2 HP submersible motor pumps (DOL)</t>
  </si>
  <si>
    <t>S &amp; F Motor starters of the following ratings Submersible pump controllers with ammeter,TPMCB for three phase 5 to 7.5HP submersible motor pumps (DOL) (90.14.28.14)</t>
  </si>
  <si>
    <t>MR2005</t>
  </si>
  <si>
    <t>Submersible pump controllers with ammeter,DPMCB for single phase 5 - 7.5 HP submersible motor pumps (DOL)</t>
  </si>
  <si>
    <t>S &amp; F Motor starters of the following ratings Submersible pump controllers with ammeter,TPMCB for three phase 10 to 12.5HP submersible motor pumps (DOL) (90.14.28.15)</t>
  </si>
  <si>
    <t>MR2006</t>
  </si>
  <si>
    <t>Submersible pump controllers with ammeter,DPMCB for single phase 10- 12.5 HP submersible motor pumps (DOL)</t>
  </si>
  <si>
    <t>S &amp; F Motor starters of the following ratings Fully automatic star delta pump starter for three phase 25-30HP Submersible motor (90.14.28.16)</t>
  </si>
  <si>
    <t>MR2009</t>
  </si>
  <si>
    <t>Fully automatic Star Delta Pump starters for Three phase 25- 30 HP Submersible motor pumps</t>
  </si>
  <si>
    <t>S &amp; F Motor starters of the following ratings Fully automatic star delta pump starter for three phase 15HP Submersible motor (90.14.28.17)</t>
  </si>
  <si>
    <t>MR2007</t>
  </si>
  <si>
    <t>Submersible pump controllers with ammeter,DPMCB for single phase 15 HP submersible motor pumps (DOL)</t>
  </si>
  <si>
    <t>S &amp; F Motor starters of the following ratings Fully automatic star delta pump starter for three phase 20HP Submersible motor (90.14.28.18)</t>
  </si>
  <si>
    <t>MR2008</t>
  </si>
  <si>
    <t>Fully automatic Star Delta Pump starters for Three phase 20 HP Submersible motor pumps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</si>
</sst>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  <scheme val="minor"/>
    </font>
    <font>
      <b/>
      <sz val="11.0"/>
      <color theme="0"/>
      <name val="Merriweather"/>
    </font>
    <font/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000000"/>
      <name val="Merriweathe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6" fillId="3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164" xfId="0" applyAlignment="1" applyBorder="1" applyFont="1" applyNumberForma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readingOrder="0" shrinkToFit="0" vertical="center" wrapText="1"/>
    </xf>
    <xf borderId="0" fillId="5" fontId="3" numFmtId="2" xfId="0" applyAlignment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9" t="s">
        <v>10</v>
      </c>
      <c r="C4" s="9" t="s">
        <v>11</v>
      </c>
      <c r="D4" s="9" t="s">
        <v>12</v>
      </c>
      <c r="E4" s="9">
        <v>1.0</v>
      </c>
      <c r="F4" s="9"/>
      <c r="G4" s="9"/>
      <c r="H4" s="5"/>
      <c r="I4" s="5"/>
    </row>
    <row r="5">
      <c r="A5" s="9" t="s">
        <v>13</v>
      </c>
      <c r="B5" s="10" t="s">
        <v>14</v>
      </c>
      <c r="C5" s="3"/>
      <c r="D5" s="3"/>
      <c r="E5" s="3"/>
      <c r="F5" s="3"/>
      <c r="G5" s="4"/>
      <c r="H5" s="5"/>
      <c r="I5" s="5"/>
    </row>
    <row r="6">
      <c r="A6" s="10" t="s">
        <v>15</v>
      </c>
      <c r="B6" s="3"/>
      <c r="C6" s="3"/>
      <c r="D6" s="3"/>
      <c r="E6" s="3"/>
      <c r="F6" s="3"/>
      <c r="G6" s="4"/>
      <c r="H6" s="5"/>
      <c r="I6" s="5"/>
    </row>
    <row r="7">
      <c r="A7" s="11"/>
      <c r="B7" s="12" t="s">
        <v>16</v>
      </c>
      <c r="C7" s="13" t="s">
        <v>17</v>
      </c>
      <c r="D7" s="3"/>
      <c r="E7" s="4"/>
      <c r="F7" s="14"/>
      <c r="G7" s="4"/>
      <c r="H7" s="5"/>
      <c r="I7" s="5"/>
    </row>
    <row r="8">
      <c r="A8" s="6"/>
      <c r="B8" s="6"/>
      <c r="C8" s="15" t="s">
        <v>11</v>
      </c>
      <c r="D8" s="15">
        <v>1.0</v>
      </c>
      <c r="E8" s="15">
        <v>1525.42</v>
      </c>
      <c r="F8" s="15">
        <f>D8*E8</f>
        <v>1525.42</v>
      </c>
      <c r="G8" s="15" t="s">
        <v>18</v>
      </c>
      <c r="H8" s="5"/>
      <c r="I8" s="5"/>
    </row>
    <row r="9">
      <c r="A9" s="11"/>
      <c r="B9" s="12" t="s">
        <v>19</v>
      </c>
      <c r="C9" s="13" t="s">
        <v>20</v>
      </c>
      <c r="D9" s="3"/>
      <c r="E9" s="4"/>
      <c r="F9" s="14"/>
      <c r="G9" s="4"/>
      <c r="H9" s="5"/>
      <c r="I9" s="5"/>
    </row>
    <row r="10">
      <c r="A10" s="6"/>
      <c r="B10" s="6"/>
      <c r="C10" s="15" t="s">
        <v>21</v>
      </c>
      <c r="D10" s="15">
        <v>0.01</v>
      </c>
      <c r="E10" s="15">
        <v>675.0</v>
      </c>
      <c r="F10" s="15">
        <f>D10*E10</f>
        <v>6.75</v>
      </c>
      <c r="G10" s="15" t="s">
        <v>22</v>
      </c>
      <c r="H10" s="5"/>
      <c r="I10" s="5"/>
    </row>
    <row r="11">
      <c r="A11" s="12" t="s">
        <v>23</v>
      </c>
      <c r="B11" s="11"/>
      <c r="C11" s="16" t="s">
        <v>24</v>
      </c>
      <c r="D11" s="3"/>
      <c r="E11" s="4"/>
      <c r="F11" s="14"/>
      <c r="G11" s="4"/>
      <c r="H11" s="5"/>
      <c r="I11" s="5"/>
    </row>
    <row r="12">
      <c r="A12" s="6"/>
      <c r="B12" s="6"/>
      <c r="C12" s="15" t="s">
        <v>25</v>
      </c>
      <c r="D12" s="17"/>
      <c r="E12" s="17"/>
      <c r="F12" s="15">
        <f>(F8+F10)*0.5%</f>
        <v>7.66085</v>
      </c>
      <c r="G12" s="15" t="s">
        <v>26</v>
      </c>
      <c r="H12" s="5"/>
      <c r="I12" s="5"/>
    </row>
    <row r="13">
      <c r="A13" s="10" t="s">
        <v>27</v>
      </c>
      <c r="B13" s="3"/>
      <c r="C13" s="4"/>
      <c r="D13" s="18">
        <v>1.0</v>
      </c>
      <c r="E13" s="18" t="s">
        <v>11</v>
      </c>
      <c r="F13" s="18">
        <f>F8+F10+F12</f>
        <v>1539.83085</v>
      </c>
      <c r="G13" s="9"/>
      <c r="H13" s="5"/>
      <c r="I13" s="5"/>
    </row>
    <row r="14">
      <c r="A14" s="10" t="s">
        <v>28</v>
      </c>
      <c r="B14" s="3"/>
      <c r="C14" s="4"/>
      <c r="D14" s="18">
        <v>1.0</v>
      </c>
      <c r="E14" s="18" t="s">
        <v>11</v>
      </c>
      <c r="F14" s="18">
        <f>F13/D13</f>
        <v>1539.83085</v>
      </c>
      <c r="G14" s="9"/>
      <c r="H14" s="5"/>
      <c r="I14" s="5"/>
    </row>
    <row r="15">
      <c r="A15" s="10" t="s">
        <v>29</v>
      </c>
      <c r="B15" s="3"/>
      <c r="C15" s="3"/>
      <c r="D15" s="4"/>
      <c r="E15" s="19">
        <f>F8*100.5%/D13</f>
        <v>1533.0471</v>
      </c>
      <c r="F15" s="18">
        <f>E15*1%</f>
        <v>15.330471</v>
      </c>
      <c r="G15" s="9"/>
      <c r="H15" s="5"/>
      <c r="I15" s="5"/>
    </row>
    <row r="16">
      <c r="A16" s="10" t="s">
        <v>27</v>
      </c>
      <c r="B16" s="3"/>
      <c r="C16" s="3"/>
      <c r="D16" s="4"/>
      <c r="E16" s="9"/>
      <c r="F16" s="18">
        <f>F14+F15</f>
        <v>1555.161321</v>
      </c>
      <c r="G16" s="9"/>
      <c r="H16" s="5"/>
      <c r="I16" s="5"/>
    </row>
    <row r="17">
      <c r="A17" s="10" t="s">
        <v>30</v>
      </c>
      <c r="B17" s="3"/>
      <c r="C17" s="3"/>
      <c r="D17" s="4"/>
      <c r="E17" s="18">
        <f>F16</f>
        <v>1555.161321</v>
      </c>
      <c r="F17" s="18">
        <f>E17*15%</f>
        <v>233.2741982</v>
      </c>
      <c r="G17" s="9"/>
      <c r="H17" s="5"/>
      <c r="I17" s="5"/>
    </row>
    <row r="18">
      <c r="A18" s="20" t="s">
        <v>27</v>
      </c>
      <c r="B18" s="3"/>
      <c r="C18" s="3"/>
      <c r="D18" s="4"/>
      <c r="E18" s="21"/>
      <c r="F18" s="22">
        <f>round(F16+F17,2)</f>
        <v>1788.44</v>
      </c>
      <c r="G18" s="9"/>
      <c r="H18" s="5"/>
      <c r="I18" s="5"/>
    </row>
    <row r="19">
      <c r="A19" s="11">
        <v>2852.0</v>
      </c>
      <c r="B19" s="12"/>
      <c r="C19" s="13" t="s">
        <v>31</v>
      </c>
      <c r="D19" s="3"/>
      <c r="E19" s="4"/>
      <c r="F19" s="14"/>
      <c r="G19" s="4"/>
      <c r="H19" s="5"/>
      <c r="I19" s="5"/>
    </row>
    <row r="20">
      <c r="A20" s="6"/>
      <c r="B20" s="6"/>
      <c r="C20" s="15" t="s">
        <v>11</v>
      </c>
      <c r="D20" s="15">
        <v>4.0</v>
      </c>
      <c r="E20" s="15">
        <v>1.8</v>
      </c>
      <c r="F20" s="15">
        <f>D20*E20</f>
        <v>7.2</v>
      </c>
      <c r="G20" s="15" t="s">
        <v>32</v>
      </c>
      <c r="H20" s="5"/>
      <c r="I20" s="5"/>
    </row>
    <row r="21">
      <c r="A21" s="11">
        <v>1005.0</v>
      </c>
      <c r="B21" s="12"/>
      <c r="C21" s="13" t="s">
        <v>33</v>
      </c>
      <c r="D21" s="3"/>
      <c r="E21" s="4"/>
      <c r="F21" s="14"/>
      <c r="G21" s="4"/>
      <c r="H21" s="5"/>
      <c r="I21" s="5"/>
    </row>
    <row r="22">
      <c r="A22" s="6"/>
      <c r="B22" s="6"/>
      <c r="C22" s="15" t="s">
        <v>21</v>
      </c>
      <c r="D22" s="15">
        <v>0.01</v>
      </c>
      <c r="E22" s="15">
        <v>734.0</v>
      </c>
      <c r="F22" s="15">
        <f>D22*E22</f>
        <v>7.34</v>
      </c>
      <c r="G22" s="15" t="s">
        <v>34</v>
      </c>
      <c r="H22" s="5"/>
      <c r="I22" s="5"/>
    </row>
    <row r="23">
      <c r="A23" s="12" t="s">
        <v>23</v>
      </c>
      <c r="B23" s="11"/>
      <c r="C23" s="16" t="s">
        <v>35</v>
      </c>
      <c r="D23" s="3"/>
      <c r="E23" s="4"/>
      <c r="F23" s="14"/>
      <c r="G23" s="4"/>
      <c r="H23" s="5"/>
      <c r="I23" s="5"/>
    </row>
    <row r="24">
      <c r="A24" s="6"/>
      <c r="B24" s="6"/>
      <c r="C24" s="15" t="s">
        <v>25</v>
      </c>
      <c r="D24" s="17"/>
      <c r="E24" s="17"/>
      <c r="F24" s="15">
        <f>(F20+F22)*0.5%</f>
        <v>0.0727</v>
      </c>
      <c r="G24" s="15" t="s">
        <v>36</v>
      </c>
      <c r="H24" s="5">
        <f>F24+F12</f>
        <v>7.73355</v>
      </c>
      <c r="I24" s="5"/>
    </row>
    <row r="25">
      <c r="A25" s="10" t="s">
        <v>27</v>
      </c>
      <c r="B25" s="3"/>
      <c r="C25" s="4"/>
      <c r="D25" s="18">
        <v>1.0</v>
      </c>
      <c r="E25" s="18" t="s">
        <v>11</v>
      </c>
      <c r="F25" s="18">
        <f>F20+F22+F24</f>
        <v>14.6127</v>
      </c>
      <c r="G25" s="21"/>
      <c r="H25" s="5"/>
      <c r="I25" s="5"/>
    </row>
    <row r="26">
      <c r="A26" s="10" t="s">
        <v>28</v>
      </c>
      <c r="B26" s="3"/>
      <c r="C26" s="4"/>
      <c r="D26" s="18">
        <v>1.0</v>
      </c>
      <c r="E26" s="18" t="s">
        <v>11</v>
      </c>
      <c r="F26" s="18">
        <f>F25/D25</f>
        <v>14.6127</v>
      </c>
      <c r="G26" s="21"/>
      <c r="H26" s="5"/>
      <c r="I26" s="5"/>
    </row>
    <row r="27">
      <c r="A27" s="10" t="s">
        <v>29</v>
      </c>
      <c r="B27" s="3"/>
      <c r="C27" s="3"/>
      <c r="D27" s="4"/>
      <c r="E27" s="19">
        <f>F20*100.5%/D25</f>
        <v>7.236</v>
      </c>
      <c r="F27" s="18">
        <f>E27*1%</f>
        <v>0.07236</v>
      </c>
      <c r="G27" s="21"/>
      <c r="H27" s="5"/>
      <c r="I27" s="5"/>
    </row>
    <row r="28">
      <c r="A28" s="10" t="s">
        <v>27</v>
      </c>
      <c r="B28" s="3"/>
      <c r="C28" s="3"/>
      <c r="D28" s="4"/>
      <c r="E28" s="9"/>
      <c r="F28" s="18">
        <f>F26+F27</f>
        <v>14.68506</v>
      </c>
      <c r="G28" s="21"/>
      <c r="H28" s="5"/>
      <c r="I28" s="5"/>
    </row>
    <row r="29">
      <c r="A29" s="10" t="s">
        <v>30</v>
      </c>
      <c r="B29" s="3"/>
      <c r="C29" s="3"/>
      <c r="D29" s="4"/>
      <c r="E29" s="18">
        <f>F28</f>
        <v>14.68506</v>
      </c>
      <c r="F29" s="18">
        <f>E29*15%</f>
        <v>2.202759</v>
      </c>
      <c r="G29" s="21"/>
      <c r="H29" s="5"/>
      <c r="I29" s="5"/>
    </row>
    <row r="30">
      <c r="A30" s="20" t="s">
        <v>27</v>
      </c>
      <c r="B30" s="3"/>
      <c r="C30" s="3"/>
      <c r="D30" s="4"/>
      <c r="E30" s="21"/>
      <c r="F30" s="22">
        <f>round(F28+F29,2)</f>
        <v>16.89</v>
      </c>
      <c r="G30" s="9"/>
      <c r="H30" s="5"/>
      <c r="I30" s="5">
        <f>F30+F18</f>
        <v>1805.33</v>
      </c>
    </row>
    <row r="31">
      <c r="A31" s="23" t="str">
        <f>CONCATENATE("Say ₹ ",F18," + ",F30," x Cost Index")                                           </f>
        <v>Say ₹ 1788.44 + 16.89 x Cost Index</v>
      </c>
      <c r="B31" s="3"/>
      <c r="C31" s="3"/>
      <c r="D31" s="3"/>
      <c r="E31" s="3"/>
      <c r="F31" s="4"/>
      <c r="G31" s="24" t="s">
        <v>37</v>
      </c>
      <c r="H31" s="25">
        <f>((F8*1.005*1.01)+(F10*1.005))*1.15</f>
        <v>1788.435519</v>
      </c>
      <c r="I31" s="25">
        <f>((F20*1.005*1.01)+(F22*1.005))*1.15</f>
        <v>16.887819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5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7</v>
      </c>
      <c r="G33" s="7" t="s">
        <v>8</v>
      </c>
      <c r="H33" s="5"/>
      <c r="I33" s="5"/>
    </row>
    <row r="34">
      <c r="A34" s="8" t="s">
        <v>38</v>
      </c>
      <c r="B34" s="3"/>
      <c r="C34" s="3"/>
      <c r="D34" s="3"/>
      <c r="E34" s="3"/>
      <c r="F34" s="3"/>
      <c r="G34" s="4"/>
      <c r="H34" s="5"/>
      <c r="I34" s="5"/>
    </row>
    <row r="35">
      <c r="A35" s="9"/>
      <c r="B35" s="9" t="s">
        <v>10</v>
      </c>
      <c r="C35" s="9" t="s">
        <v>11</v>
      </c>
      <c r="D35" s="9" t="s">
        <v>12</v>
      </c>
      <c r="E35" s="9">
        <v>1.0</v>
      </c>
      <c r="F35" s="9"/>
      <c r="G35" s="9"/>
      <c r="H35" s="5"/>
      <c r="I35" s="5"/>
    </row>
    <row r="36">
      <c r="A36" s="9" t="s">
        <v>13</v>
      </c>
      <c r="B36" s="10" t="s">
        <v>14</v>
      </c>
      <c r="C36" s="3"/>
      <c r="D36" s="3"/>
      <c r="E36" s="3"/>
      <c r="F36" s="3"/>
      <c r="G36" s="4"/>
      <c r="H36" s="5"/>
      <c r="I36" s="5"/>
    </row>
    <row r="37">
      <c r="A37" s="10" t="s">
        <v>15</v>
      </c>
      <c r="B37" s="3"/>
      <c r="C37" s="3"/>
      <c r="D37" s="3"/>
      <c r="E37" s="3"/>
      <c r="F37" s="3"/>
      <c r="G37" s="4"/>
      <c r="H37" s="5"/>
      <c r="I37" s="5"/>
    </row>
    <row r="38">
      <c r="A38" s="11"/>
      <c r="B38" s="12" t="s">
        <v>39</v>
      </c>
      <c r="C38" s="13" t="s">
        <v>40</v>
      </c>
      <c r="D38" s="3"/>
      <c r="E38" s="4"/>
      <c r="F38" s="14"/>
      <c r="G38" s="4"/>
      <c r="H38" s="5"/>
      <c r="I38" s="5"/>
    </row>
    <row r="39">
      <c r="A39" s="6"/>
      <c r="B39" s="6"/>
      <c r="C39" s="15" t="s">
        <v>11</v>
      </c>
      <c r="D39" s="15">
        <v>1.0</v>
      </c>
      <c r="E39" s="15">
        <v>1567.8</v>
      </c>
      <c r="F39" s="15">
        <f>D39*E39</f>
        <v>1567.8</v>
      </c>
      <c r="G39" s="15" t="s">
        <v>18</v>
      </c>
      <c r="H39" s="5"/>
      <c r="I39" s="5"/>
    </row>
    <row r="40">
      <c r="A40" s="11"/>
      <c r="B40" s="12" t="s">
        <v>19</v>
      </c>
      <c r="C40" s="13" t="s">
        <v>20</v>
      </c>
      <c r="D40" s="3"/>
      <c r="E40" s="4"/>
      <c r="F40" s="14"/>
      <c r="G40" s="4"/>
      <c r="H40" s="5"/>
      <c r="I40" s="5"/>
    </row>
    <row r="41">
      <c r="A41" s="6"/>
      <c r="B41" s="6"/>
      <c r="C41" s="15" t="s">
        <v>21</v>
      </c>
      <c r="D41" s="15">
        <v>0.01</v>
      </c>
      <c r="E41" s="15">
        <v>675.0</v>
      </c>
      <c r="F41" s="15">
        <f>D41*E41</f>
        <v>6.75</v>
      </c>
      <c r="G41" s="15" t="s">
        <v>22</v>
      </c>
      <c r="H41" s="5"/>
      <c r="I41" s="5"/>
    </row>
    <row r="42">
      <c r="A42" s="12" t="s">
        <v>23</v>
      </c>
      <c r="B42" s="11"/>
      <c r="C42" s="16" t="s">
        <v>24</v>
      </c>
      <c r="D42" s="3"/>
      <c r="E42" s="4"/>
      <c r="F42" s="14"/>
      <c r="G42" s="4"/>
      <c r="H42" s="5"/>
      <c r="I42" s="5"/>
    </row>
    <row r="43">
      <c r="A43" s="6"/>
      <c r="B43" s="6"/>
      <c r="C43" s="15" t="s">
        <v>25</v>
      </c>
      <c r="D43" s="17"/>
      <c r="E43" s="17"/>
      <c r="F43" s="15">
        <f>(F39+F41)*0.5%</f>
        <v>7.87275</v>
      </c>
      <c r="G43" s="15" t="s">
        <v>26</v>
      </c>
      <c r="H43" s="5"/>
      <c r="I43" s="5"/>
    </row>
    <row r="44">
      <c r="A44" s="10" t="s">
        <v>27</v>
      </c>
      <c r="B44" s="3"/>
      <c r="C44" s="4"/>
      <c r="D44" s="18">
        <v>1.0</v>
      </c>
      <c r="E44" s="18" t="s">
        <v>11</v>
      </c>
      <c r="F44" s="18">
        <f>F39+F41+F43</f>
        <v>1582.42275</v>
      </c>
      <c r="G44" s="9"/>
      <c r="H44" s="5"/>
      <c r="I44" s="5"/>
    </row>
    <row r="45">
      <c r="A45" s="10" t="s">
        <v>28</v>
      </c>
      <c r="B45" s="3"/>
      <c r="C45" s="4"/>
      <c r="D45" s="18">
        <v>1.0</v>
      </c>
      <c r="E45" s="18" t="s">
        <v>11</v>
      </c>
      <c r="F45" s="18">
        <f>F44/D44</f>
        <v>1582.42275</v>
      </c>
      <c r="G45" s="9"/>
      <c r="H45" s="5"/>
      <c r="I45" s="5"/>
    </row>
    <row r="46">
      <c r="A46" s="10" t="s">
        <v>29</v>
      </c>
      <c r="B46" s="3"/>
      <c r="C46" s="3"/>
      <c r="D46" s="4"/>
      <c r="E46" s="19">
        <f>F39*100.5%/D44</f>
        <v>1575.639</v>
      </c>
      <c r="F46" s="18">
        <f>E46*1%</f>
        <v>15.75639</v>
      </c>
      <c r="G46" s="9"/>
      <c r="H46" s="5"/>
      <c r="I46" s="5"/>
    </row>
    <row r="47">
      <c r="A47" s="10" t="s">
        <v>27</v>
      </c>
      <c r="B47" s="3"/>
      <c r="C47" s="3"/>
      <c r="D47" s="4"/>
      <c r="E47" s="9"/>
      <c r="F47" s="18">
        <f>F45+F46</f>
        <v>1598.17914</v>
      </c>
      <c r="G47" s="9"/>
      <c r="H47" s="5"/>
      <c r="I47" s="5"/>
    </row>
    <row r="48">
      <c r="A48" s="10" t="s">
        <v>30</v>
      </c>
      <c r="B48" s="3"/>
      <c r="C48" s="3"/>
      <c r="D48" s="4"/>
      <c r="E48" s="18">
        <f>F47</f>
        <v>1598.17914</v>
      </c>
      <c r="F48" s="18">
        <f>E48*15%</f>
        <v>239.726871</v>
      </c>
      <c r="G48" s="9"/>
      <c r="H48" s="5"/>
      <c r="I48" s="5"/>
    </row>
    <row r="49">
      <c r="A49" s="20" t="s">
        <v>27</v>
      </c>
      <c r="B49" s="3"/>
      <c r="C49" s="3"/>
      <c r="D49" s="4"/>
      <c r="E49" s="21"/>
      <c r="F49" s="22">
        <f>round(F47+F48,2)</f>
        <v>1837.91</v>
      </c>
      <c r="G49" s="9"/>
      <c r="H49" s="5"/>
      <c r="I49" s="5"/>
    </row>
    <row r="50">
      <c r="A50" s="11">
        <v>2852.0</v>
      </c>
      <c r="B50" s="12"/>
      <c r="C50" s="13" t="s">
        <v>31</v>
      </c>
      <c r="D50" s="3"/>
      <c r="E50" s="4"/>
      <c r="F50" s="14"/>
      <c r="G50" s="4"/>
      <c r="H50" s="5"/>
      <c r="I50" s="5"/>
    </row>
    <row r="51">
      <c r="A51" s="6"/>
      <c r="B51" s="6"/>
      <c r="C51" s="15" t="s">
        <v>11</v>
      </c>
      <c r="D51" s="15">
        <v>4.0</v>
      </c>
      <c r="E51" s="15">
        <v>1.8</v>
      </c>
      <c r="F51" s="15">
        <f>D51*E51</f>
        <v>7.2</v>
      </c>
      <c r="G51" s="15" t="s">
        <v>32</v>
      </c>
      <c r="H51" s="5"/>
      <c r="I51" s="5"/>
    </row>
    <row r="52">
      <c r="A52" s="11">
        <v>1005.0</v>
      </c>
      <c r="B52" s="12"/>
      <c r="C52" s="13" t="s">
        <v>33</v>
      </c>
      <c r="D52" s="3"/>
      <c r="E52" s="4"/>
      <c r="F52" s="14"/>
      <c r="G52" s="4"/>
      <c r="H52" s="5"/>
      <c r="I52" s="5"/>
    </row>
    <row r="53">
      <c r="A53" s="6"/>
      <c r="B53" s="6"/>
      <c r="C53" s="15" t="s">
        <v>21</v>
      </c>
      <c r="D53" s="15">
        <v>0.01</v>
      </c>
      <c r="E53" s="15">
        <v>734.0</v>
      </c>
      <c r="F53" s="15">
        <f>D53*E53</f>
        <v>7.34</v>
      </c>
      <c r="G53" s="15" t="s">
        <v>34</v>
      </c>
      <c r="H53" s="5"/>
      <c r="I53" s="5"/>
    </row>
    <row r="54">
      <c r="A54" s="12" t="s">
        <v>23</v>
      </c>
      <c r="B54" s="11"/>
      <c r="C54" s="16" t="s">
        <v>35</v>
      </c>
      <c r="D54" s="3"/>
      <c r="E54" s="4"/>
      <c r="F54" s="14"/>
      <c r="G54" s="4"/>
      <c r="H54" s="5"/>
      <c r="I54" s="5"/>
    </row>
    <row r="55">
      <c r="A55" s="6"/>
      <c r="B55" s="6"/>
      <c r="C55" s="15" t="s">
        <v>25</v>
      </c>
      <c r="D55" s="17"/>
      <c r="E55" s="17"/>
      <c r="F55" s="15">
        <f>(F51+F53)*0.5%</f>
        <v>0.0727</v>
      </c>
      <c r="G55" s="15" t="s">
        <v>36</v>
      </c>
      <c r="H55" s="5">
        <f>F55+F43</f>
        <v>7.94545</v>
      </c>
      <c r="I55" s="5"/>
    </row>
    <row r="56">
      <c r="A56" s="10" t="s">
        <v>27</v>
      </c>
      <c r="B56" s="3"/>
      <c r="C56" s="4"/>
      <c r="D56" s="18">
        <v>1.0</v>
      </c>
      <c r="E56" s="18" t="s">
        <v>11</v>
      </c>
      <c r="F56" s="18">
        <f>F51+F53+F55</f>
        <v>14.6127</v>
      </c>
      <c r="G56" s="21"/>
      <c r="H56" s="5"/>
      <c r="I56" s="5"/>
    </row>
    <row r="57">
      <c r="A57" s="10" t="s">
        <v>28</v>
      </c>
      <c r="B57" s="3"/>
      <c r="C57" s="4"/>
      <c r="D57" s="18">
        <v>1.0</v>
      </c>
      <c r="E57" s="18" t="s">
        <v>11</v>
      </c>
      <c r="F57" s="18">
        <f>F56/D56</f>
        <v>14.6127</v>
      </c>
      <c r="G57" s="21"/>
      <c r="H57" s="5"/>
      <c r="I57" s="5"/>
    </row>
    <row r="58">
      <c r="A58" s="10" t="s">
        <v>29</v>
      </c>
      <c r="B58" s="3"/>
      <c r="C58" s="3"/>
      <c r="D58" s="4"/>
      <c r="E58" s="19">
        <f>F51*100.5%/D56</f>
        <v>7.236</v>
      </c>
      <c r="F58" s="18">
        <f>E58*1%</f>
        <v>0.07236</v>
      </c>
      <c r="G58" s="21"/>
      <c r="H58" s="5"/>
      <c r="I58" s="5"/>
    </row>
    <row r="59">
      <c r="A59" s="10" t="s">
        <v>27</v>
      </c>
      <c r="B59" s="3"/>
      <c r="C59" s="3"/>
      <c r="D59" s="4"/>
      <c r="E59" s="9"/>
      <c r="F59" s="18">
        <f>F57+F58</f>
        <v>14.68506</v>
      </c>
      <c r="G59" s="21"/>
      <c r="H59" s="5"/>
      <c r="I59" s="5"/>
    </row>
    <row r="60">
      <c r="A60" s="10" t="s">
        <v>30</v>
      </c>
      <c r="B60" s="3"/>
      <c r="C60" s="3"/>
      <c r="D60" s="4"/>
      <c r="E60" s="18">
        <f>F59</f>
        <v>14.68506</v>
      </c>
      <c r="F60" s="18">
        <f>E60*15%</f>
        <v>2.202759</v>
      </c>
      <c r="G60" s="21"/>
      <c r="H60" s="5"/>
      <c r="I60" s="5"/>
    </row>
    <row r="61">
      <c r="A61" s="20" t="s">
        <v>27</v>
      </c>
      <c r="B61" s="3"/>
      <c r="C61" s="3"/>
      <c r="D61" s="4"/>
      <c r="E61" s="21"/>
      <c r="F61" s="22">
        <f>round(F59+F60,2)</f>
        <v>16.89</v>
      </c>
      <c r="G61" s="9"/>
      <c r="H61" s="5"/>
      <c r="I61" s="5">
        <f>F61+F49</f>
        <v>1854.8</v>
      </c>
    </row>
    <row r="62">
      <c r="A62" s="23" t="str">
        <f>CONCATENATE("Say ₹ ",F49," + ",F61," x Cost Index")                                           </f>
        <v>Say ₹ 1837.91 + 16.89 x Cost Index</v>
      </c>
      <c r="B62" s="3"/>
      <c r="C62" s="3"/>
      <c r="D62" s="3"/>
      <c r="E62" s="3"/>
      <c r="F62" s="4"/>
      <c r="G62" s="24" t="s">
        <v>37</v>
      </c>
      <c r="H62" s="25">
        <f>((F39*1.005*1.01)+(F41*1.005))*1.15</f>
        <v>1837.906011</v>
      </c>
      <c r="I62" s="25">
        <f>((F51*1.005*1.01)+(F53*1.005))*1.15</f>
        <v>16.887819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5"/>
    </row>
    <row r="64">
      <c r="A64" s="6"/>
      <c r="B64" s="6"/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5"/>
      <c r="I64" s="5"/>
    </row>
    <row r="65">
      <c r="A65" s="8" t="s">
        <v>41</v>
      </c>
      <c r="B65" s="3"/>
      <c r="C65" s="3"/>
      <c r="D65" s="3"/>
      <c r="E65" s="3"/>
      <c r="F65" s="3"/>
      <c r="G65" s="4"/>
      <c r="H65" s="5"/>
      <c r="I65" s="5"/>
    </row>
    <row r="66">
      <c r="A66" s="9"/>
      <c r="B66" s="9" t="s">
        <v>10</v>
      </c>
      <c r="C66" s="9" t="s">
        <v>11</v>
      </c>
      <c r="D66" s="9" t="s">
        <v>12</v>
      </c>
      <c r="E66" s="9">
        <v>1.0</v>
      </c>
      <c r="F66" s="9"/>
      <c r="G66" s="9"/>
      <c r="H66" s="5"/>
      <c r="I66" s="5"/>
    </row>
    <row r="67">
      <c r="A67" s="9" t="s">
        <v>13</v>
      </c>
      <c r="B67" s="10" t="s">
        <v>14</v>
      </c>
      <c r="C67" s="3"/>
      <c r="D67" s="3"/>
      <c r="E67" s="3"/>
      <c r="F67" s="3"/>
      <c r="G67" s="4"/>
      <c r="H67" s="5"/>
      <c r="I67" s="5"/>
    </row>
    <row r="68">
      <c r="A68" s="10" t="s">
        <v>15</v>
      </c>
      <c r="B68" s="3"/>
      <c r="C68" s="3"/>
      <c r="D68" s="3"/>
      <c r="E68" s="3"/>
      <c r="F68" s="3"/>
      <c r="G68" s="4"/>
      <c r="H68" s="5"/>
      <c r="I68" s="5"/>
    </row>
    <row r="69">
      <c r="A69" s="11"/>
      <c r="B69" s="12" t="s">
        <v>42</v>
      </c>
      <c r="C69" s="13" t="s">
        <v>43</v>
      </c>
      <c r="D69" s="3"/>
      <c r="E69" s="4"/>
      <c r="F69" s="14"/>
      <c r="G69" s="4"/>
      <c r="H69" s="5"/>
      <c r="I69" s="5"/>
    </row>
    <row r="70">
      <c r="A70" s="6"/>
      <c r="B70" s="6"/>
      <c r="C70" s="15" t="s">
        <v>11</v>
      </c>
      <c r="D70" s="15">
        <v>1.0</v>
      </c>
      <c r="E70" s="15">
        <v>1610.17</v>
      </c>
      <c r="F70" s="15">
        <f>D70*E70</f>
        <v>1610.17</v>
      </c>
      <c r="G70" s="15" t="s">
        <v>18</v>
      </c>
      <c r="H70" s="5"/>
      <c r="I70" s="5"/>
    </row>
    <row r="71">
      <c r="A71" s="11"/>
      <c r="B71" s="12" t="s">
        <v>19</v>
      </c>
      <c r="C71" s="13" t="s">
        <v>20</v>
      </c>
      <c r="D71" s="3"/>
      <c r="E71" s="4"/>
      <c r="F71" s="14"/>
      <c r="G71" s="4"/>
      <c r="H71" s="5"/>
      <c r="I71" s="5"/>
    </row>
    <row r="72">
      <c r="A72" s="6"/>
      <c r="B72" s="6"/>
      <c r="C72" s="15" t="s">
        <v>21</v>
      </c>
      <c r="D72" s="15">
        <v>0.01</v>
      </c>
      <c r="E72" s="15">
        <v>675.0</v>
      </c>
      <c r="F72" s="15">
        <f>D72*E72</f>
        <v>6.75</v>
      </c>
      <c r="G72" s="15" t="s">
        <v>22</v>
      </c>
      <c r="H72" s="5"/>
      <c r="I72" s="5"/>
    </row>
    <row r="73">
      <c r="A73" s="12" t="s">
        <v>23</v>
      </c>
      <c r="B73" s="11"/>
      <c r="C73" s="16" t="s">
        <v>24</v>
      </c>
      <c r="D73" s="3"/>
      <c r="E73" s="4"/>
      <c r="F73" s="14"/>
      <c r="G73" s="4"/>
      <c r="H73" s="5"/>
      <c r="I73" s="5"/>
    </row>
    <row r="74">
      <c r="A74" s="6"/>
      <c r="B74" s="6"/>
      <c r="C74" s="15" t="s">
        <v>25</v>
      </c>
      <c r="D74" s="17"/>
      <c r="E74" s="17"/>
      <c r="F74" s="15">
        <f>(F70+F72)*0.5%</f>
        <v>8.0846</v>
      </c>
      <c r="G74" s="15" t="s">
        <v>26</v>
      </c>
      <c r="H74" s="5"/>
      <c r="I74" s="5"/>
    </row>
    <row r="75">
      <c r="A75" s="10" t="s">
        <v>27</v>
      </c>
      <c r="B75" s="3"/>
      <c r="C75" s="4"/>
      <c r="D75" s="18">
        <v>1.0</v>
      </c>
      <c r="E75" s="18" t="s">
        <v>11</v>
      </c>
      <c r="F75" s="18">
        <f>F70+F72+F74</f>
        <v>1625.0046</v>
      </c>
      <c r="G75" s="9"/>
      <c r="H75" s="5"/>
      <c r="I75" s="5"/>
    </row>
    <row r="76">
      <c r="A76" s="10" t="s">
        <v>28</v>
      </c>
      <c r="B76" s="3"/>
      <c r="C76" s="4"/>
      <c r="D76" s="18">
        <v>1.0</v>
      </c>
      <c r="E76" s="18" t="s">
        <v>11</v>
      </c>
      <c r="F76" s="18">
        <f>F75/D75</f>
        <v>1625.0046</v>
      </c>
      <c r="G76" s="9"/>
      <c r="H76" s="5"/>
      <c r="I76" s="5"/>
    </row>
    <row r="77">
      <c r="A77" s="10" t="s">
        <v>29</v>
      </c>
      <c r="B77" s="3"/>
      <c r="C77" s="3"/>
      <c r="D77" s="4"/>
      <c r="E77" s="19">
        <f>F70*100.5%/D75</f>
        <v>1618.22085</v>
      </c>
      <c r="F77" s="18">
        <f>E77*1%</f>
        <v>16.1822085</v>
      </c>
      <c r="G77" s="9"/>
      <c r="H77" s="5"/>
      <c r="I77" s="5"/>
    </row>
    <row r="78">
      <c r="A78" s="10" t="s">
        <v>27</v>
      </c>
      <c r="B78" s="3"/>
      <c r="C78" s="3"/>
      <c r="D78" s="4"/>
      <c r="E78" s="9"/>
      <c r="F78" s="18">
        <f>F76+F77</f>
        <v>1641.186809</v>
      </c>
      <c r="G78" s="9"/>
      <c r="H78" s="5"/>
      <c r="I78" s="5"/>
    </row>
    <row r="79">
      <c r="A79" s="10" t="s">
        <v>30</v>
      </c>
      <c r="B79" s="3"/>
      <c r="C79" s="3"/>
      <c r="D79" s="4"/>
      <c r="E79" s="18">
        <f>F78</f>
        <v>1641.186809</v>
      </c>
      <c r="F79" s="18">
        <f>E79*15%</f>
        <v>246.1780213</v>
      </c>
      <c r="G79" s="9"/>
      <c r="H79" s="5"/>
      <c r="I79" s="5"/>
    </row>
    <row r="80">
      <c r="A80" s="20" t="s">
        <v>27</v>
      </c>
      <c r="B80" s="3"/>
      <c r="C80" s="3"/>
      <c r="D80" s="4"/>
      <c r="E80" s="21"/>
      <c r="F80" s="22">
        <f>round(F78+F79,2)</f>
        <v>1887.36</v>
      </c>
      <c r="G80" s="9"/>
      <c r="H80" s="5"/>
      <c r="I80" s="5"/>
    </row>
    <row r="81">
      <c r="A81" s="11">
        <v>2852.0</v>
      </c>
      <c r="B81" s="12"/>
      <c r="C81" s="13" t="s">
        <v>31</v>
      </c>
      <c r="D81" s="3"/>
      <c r="E81" s="4"/>
      <c r="F81" s="14"/>
      <c r="G81" s="4"/>
      <c r="H81" s="5"/>
      <c r="I81" s="5"/>
    </row>
    <row r="82">
      <c r="A82" s="6"/>
      <c r="B82" s="6"/>
      <c r="C82" s="15" t="s">
        <v>11</v>
      </c>
      <c r="D82" s="15">
        <v>4.0</v>
      </c>
      <c r="E82" s="15">
        <v>1.8</v>
      </c>
      <c r="F82" s="15">
        <f>D82*E82</f>
        <v>7.2</v>
      </c>
      <c r="G82" s="15" t="s">
        <v>32</v>
      </c>
      <c r="H82" s="5"/>
      <c r="I82" s="5"/>
    </row>
    <row r="83">
      <c r="A83" s="11">
        <v>1005.0</v>
      </c>
      <c r="B83" s="12"/>
      <c r="C83" s="13" t="s">
        <v>33</v>
      </c>
      <c r="D83" s="3"/>
      <c r="E83" s="4"/>
      <c r="F83" s="14"/>
      <c r="G83" s="4"/>
      <c r="H83" s="5"/>
      <c r="I83" s="5"/>
    </row>
    <row r="84">
      <c r="A84" s="6"/>
      <c r="B84" s="6"/>
      <c r="C84" s="15" t="s">
        <v>21</v>
      </c>
      <c r="D84" s="15">
        <v>0.01</v>
      </c>
      <c r="E84" s="15">
        <v>734.0</v>
      </c>
      <c r="F84" s="15">
        <f>D84*E84</f>
        <v>7.34</v>
      </c>
      <c r="G84" s="15" t="s">
        <v>34</v>
      </c>
      <c r="H84" s="5"/>
      <c r="I84" s="5"/>
    </row>
    <row r="85">
      <c r="A85" s="12" t="s">
        <v>23</v>
      </c>
      <c r="B85" s="11"/>
      <c r="C85" s="16" t="s">
        <v>35</v>
      </c>
      <c r="D85" s="3"/>
      <c r="E85" s="4"/>
      <c r="F85" s="14"/>
      <c r="G85" s="4"/>
      <c r="H85" s="5"/>
      <c r="I85" s="5"/>
    </row>
    <row r="86">
      <c r="A86" s="6"/>
      <c r="B86" s="6"/>
      <c r="C86" s="15" t="s">
        <v>25</v>
      </c>
      <c r="D86" s="17"/>
      <c r="E86" s="17"/>
      <c r="F86" s="15">
        <f>(F82+F84)*0.5%</f>
        <v>0.0727</v>
      </c>
      <c r="G86" s="15" t="s">
        <v>36</v>
      </c>
      <c r="H86" s="5">
        <f>F86+F74</f>
        <v>8.1573</v>
      </c>
      <c r="I86" s="5"/>
    </row>
    <row r="87">
      <c r="A87" s="10" t="s">
        <v>27</v>
      </c>
      <c r="B87" s="3"/>
      <c r="C87" s="4"/>
      <c r="D87" s="18">
        <v>1.0</v>
      </c>
      <c r="E87" s="18" t="s">
        <v>11</v>
      </c>
      <c r="F87" s="18">
        <f>F82+F84+F86</f>
        <v>14.6127</v>
      </c>
      <c r="G87" s="21"/>
      <c r="H87" s="5"/>
      <c r="I87" s="5"/>
    </row>
    <row r="88">
      <c r="A88" s="10" t="s">
        <v>28</v>
      </c>
      <c r="B88" s="3"/>
      <c r="C88" s="4"/>
      <c r="D88" s="18">
        <v>1.0</v>
      </c>
      <c r="E88" s="18" t="s">
        <v>11</v>
      </c>
      <c r="F88" s="18">
        <f>F87/D87</f>
        <v>14.6127</v>
      </c>
      <c r="G88" s="21"/>
      <c r="H88" s="5"/>
      <c r="I88" s="5"/>
    </row>
    <row r="89">
      <c r="A89" s="10" t="s">
        <v>29</v>
      </c>
      <c r="B89" s="3"/>
      <c r="C89" s="3"/>
      <c r="D89" s="4"/>
      <c r="E89" s="19">
        <f>F82*100.5%/D87</f>
        <v>7.236</v>
      </c>
      <c r="F89" s="18">
        <f>E89*1%</f>
        <v>0.07236</v>
      </c>
      <c r="G89" s="21"/>
      <c r="H89" s="5"/>
      <c r="I89" s="5"/>
    </row>
    <row r="90">
      <c r="A90" s="10" t="s">
        <v>27</v>
      </c>
      <c r="B90" s="3"/>
      <c r="C90" s="3"/>
      <c r="D90" s="4"/>
      <c r="E90" s="9"/>
      <c r="F90" s="18">
        <f>F88+F89</f>
        <v>14.68506</v>
      </c>
      <c r="G90" s="21"/>
      <c r="H90" s="5"/>
      <c r="I90" s="5"/>
    </row>
    <row r="91">
      <c r="A91" s="10" t="s">
        <v>30</v>
      </c>
      <c r="B91" s="3"/>
      <c r="C91" s="3"/>
      <c r="D91" s="4"/>
      <c r="E91" s="18">
        <f>F90</f>
        <v>14.68506</v>
      </c>
      <c r="F91" s="18">
        <f>E91*15%</f>
        <v>2.202759</v>
      </c>
      <c r="G91" s="21"/>
      <c r="H91" s="5"/>
      <c r="I91" s="5"/>
    </row>
    <row r="92">
      <c r="A92" s="20" t="s">
        <v>27</v>
      </c>
      <c r="B92" s="3"/>
      <c r="C92" s="3"/>
      <c r="D92" s="4"/>
      <c r="E92" s="21"/>
      <c r="F92" s="22">
        <f>round(F90+F91,2)</f>
        <v>16.89</v>
      </c>
      <c r="G92" s="9"/>
      <c r="H92" s="5"/>
      <c r="I92" s="5">
        <f>F92+F80</f>
        <v>1904.25</v>
      </c>
    </row>
    <row r="93">
      <c r="A93" s="23" t="str">
        <f>CONCATENATE("Say ₹ ",F80," + ",F92," x Cost Index")                                           </f>
        <v>Say ₹ 1887.36 + 16.89 x Cost Index</v>
      </c>
      <c r="B93" s="3"/>
      <c r="C93" s="3"/>
      <c r="D93" s="3"/>
      <c r="E93" s="3"/>
      <c r="F93" s="4"/>
      <c r="G93" s="24" t="s">
        <v>37</v>
      </c>
      <c r="H93" s="25">
        <f>((F70*1.005*1.01)+(F72*1.005))*1.15</f>
        <v>1887.36483</v>
      </c>
      <c r="I93" s="25">
        <f>((F82*1.005*1.01)+(F84*1.005))*1.15</f>
        <v>16.887819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5"/>
    </row>
    <row r="95">
      <c r="A95" s="6"/>
      <c r="B95" s="6"/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  <c r="H95" s="5"/>
      <c r="I95" s="5"/>
    </row>
    <row r="96">
      <c r="A96" s="8" t="s">
        <v>44</v>
      </c>
      <c r="B96" s="3"/>
      <c r="C96" s="3"/>
      <c r="D96" s="3"/>
      <c r="E96" s="3"/>
      <c r="F96" s="3"/>
      <c r="G96" s="4"/>
      <c r="H96" s="5"/>
      <c r="I96" s="5"/>
    </row>
    <row r="97">
      <c r="A97" s="9"/>
      <c r="B97" s="9" t="s">
        <v>10</v>
      </c>
      <c r="C97" s="9" t="s">
        <v>11</v>
      </c>
      <c r="D97" s="9" t="s">
        <v>12</v>
      </c>
      <c r="E97" s="9">
        <v>1.0</v>
      </c>
      <c r="F97" s="9"/>
      <c r="G97" s="9"/>
      <c r="H97" s="5"/>
      <c r="I97" s="5"/>
    </row>
    <row r="98">
      <c r="A98" s="9" t="s">
        <v>13</v>
      </c>
      <c r="B98" s="10" t="s">
        <v>14</v>
      </c>
      <c r="C98" s="3"/>
      <c r="D98" s="3"/>
      <c r="E98" s="3"/>
      <c r="F98" s="3"/>
      <c r="G98" s="4"/>
      <c r="H98" s="5"/>
      <c r="I98" s="5"/>
    </row>
    <row r="99">
      <c r="A99" s="10" t="s">
        <v>15</v>
      </c>
      <c r="B99" s="3"/>
      <c r="C99" s="3"/>
      <c r="D99" s="3"/>
      <c r="E99" s="3"/>
      <c r="F99" s="3"/>
      <c r="G99" s="4"/>
      <c r="H99" s="5"/>
      <c r="I99" s="5"/>
    </row>
    <row r="100">
      <c r="A100" s="11"/>
      <c r="B100" s="12" t="s">
        <v>45</v>
      </c>
      <c r="C100" s="13" t="s">
        <v>46</v>
      </c>
      <c r="D100" s="3"/>
      <c r="E100" s="4"/>
      <c r="F100" s="14"/>
      <c r="G100" s="4"/>
      <c r="H100" s="5"/>
      <c r="I100" s="5"/>
    </row>
    <row r="101">
      <c r="A101" s="6"/>
      <c r="B101" s="6"/>
      <c r="C101" s="15" t="s">
        <v>11</v>
      </c>
      <c r="D101" s="15">
        <v>1.0</v>
      </c>
      <c r="E101" s="15">
        <v>1652.54</v>
      </c>
      <c r="F101" s="15">
        <f>D101*E101</f>
        <v>1652.54</v>
      </c>
      <c r="G101" s="15" t="s">
        <v>18</v>
      </c>
      <c r="H101" s="5"/>
      <c r="I101" s="5"/>
    </row>
    <row r="102">
      <c r="A102" s="11"/>
      <c r="B102" s="12" t="s">
        <v>19</v>
      </c>
      <c r="C102" s="13" t="s">
        <v>20</v>
      </c>
      <c r="D102" s="3"/>
      <c r="E102" s="4"/>
      <c r="F102" s="14"/>
      <c r="G102" s="4"/>
      <c r="H102" s="5"/>
      <c r="I102" s="5"/>
    </row>
    <row r="103">
      <c r="A103" s="6"/>
      <c r="B103" s="6"/>
      <c r="C103" s="15" t="s">
        <v>21</v>
      </c>
      <c r="D103" s="15">
        <v>0.01</v>
      </c>
      <c r="E103" s="15">
        <v>675.0</v>
      </c>
      <c r="F103" s="15">
        <f>D103*E103</f>
        <v>6.75</v>
      </c>
      <c r="G103" s="15" t="s">
        <v>22</v>
      </c>
      <c r="H103" s="5"/>
      <c r="I103" s="5"/>
    </row>
    <row r="104">
      <c r="A104" s="12" t="s">
        <v>23</v>
      </c>
      <c r="B104" s="11"/>
      <c r="C104" s="16" t="s">
        <v>24</v>
      </c>
      <c r="D104" s="3"/>
      <c r="E104" s="4"/>
      <c r="F104" s="14"/>
      <c r="G104" s="4"/>
      <c r="H104" s="5"/>
      <c r="I104" s="5"/>
    </row>
    <row r="105">
      <c r="A105" s="6"/>
      <c r="B105" s="6"/>
      <c r="C105" s="15" t="s">
        <v>25</v>
      </c>
      <c r="D105" s="17"/>
      <c r="E105" s="17"/>
      <c r="F105" s="15">
        <f>(F101+F103)*0.5%</f>
        <v>8.29645</v>
      </c>
      <c r="G105" s="15" t="s">
        <v>26</v>
      </c>
      <c r="H105" s="5"/>
      <c r="I105" s="5"/>
    </row>
    <row r="106">
      <c r="A106" s="10" t="s">
        <v>27</v>
      </c>
      <c r="B106" s="3"/>
      <c r="C106" s="4"/>
      <c r="D106" s="18">
        <v>1.0</v>
      </c>
      <c r="E106" s="18" t="s">
        <v>11</v>
      </c>
      <c r="F106" s="18">
        <f>F101+F103+F105</f>
        <v>1667.58645</v>
      </c>
      <c r="G106" s="9"/>
      <c r="H106" s="5"/>
      <c r="I106" s="5"/>
    </row>
    <row r="107">
      <c r="A107" s="10" t="s">
        <v>28</v>
      </c>
      <c r="B107" s="3"/>
      <c r="C107" s="4"/>
      <c r="D107" s="18">
        <v>1.0</v>
      </c>
      <c r="E107" s="18" t="s">
        <v>11</v>
      </c>
      <c r="F107" s="18">
        <f>F106/D106</f>
        <v>1667.58645</v>
      </c>
      <c r="G107" s="9"/>
      <c r="H107" s="5"/>
      <c r="I107" s="5"/>
    </row>
    <row r="108">
      <c r="A108" s="10" t="s">
        <v>29</v>
      </c>
      <c r="B108" s="3"/>
      <c r="C108" s="3"/>
      <c r="D108" s="4"/>
      <c r="E108" s="19">
        <f>F101*100.5%/D106</f>
        <v>1660.8027</v>
      </c>
      <c r="F108" s="18">
        <f>E108*1%</f>
        <v>16.608027</v>
      </c>
      <c r="G108" s="9"/>
      <c r="H108" s="5"/>
      <c r="I108" s="5"/>
    </row>
    <row r="109">
      <c r="A109" s="10" t="s">
        <v>27</v>
      </c>
      <c r="B109" s="3"/>
      <c r="C109" s="3"/>
      <c r="D109" s="4"/>
      <c r="E109" s="9"/>
      <c r="F109" s="18">
        <f>F107+F108</f>
        <v>1684.194477</v>
      </c>
      <c r="G109" s="9"/>
      <c r="H109" s="5"/>
      <c r="I109" s="5"/>
    </row>
    <row r="110">
      <c r="A110" s="10" t="s">
        <v>30</v>
      </c>
      <c r="B110" s="3"/>
      <c r="C110" s="3"/>
      <c r="D110" s="4"/>
      <c r="E110" s="18">
        <f>F109</f>
        <v>1684.194477</v>
      </c>
      <c r="F110" s="18">
        <f>E110*15%</f>
        <v>252.6291716</v>
      </c>
      <c r="G110" s="9"/>
      <c r="H110" s="5"/>
      <c r="I110" s="5"/>
    </row>
    <row r="111">
      <c r="A111" s="20" t="s">
        <v>27</v>
      </c>
      <c r="B111" s="3"/>
      <c r="C111" s="3"/>
      <c r="D111" s="4"/>
      <c r="E111" s="21"/>
      <c r="F111" s="22">
        <f>round(F109+F110,2)</f>
        <v>1936.82</v>
      </c>
      <c r="G111" s="9"/>
      <c r="H111" s="5"/>
      <c r="I111" s="5"/>
    </row>
    <row r="112">
      <c r="A112" s="11">
        <v>2852.0</v>
      </c>
      <c r="B112" s="12"/>
      <c r="C112" s="13" t="s">
        <v>31</v>
      </c>
      <c r="D112" s="3"/>
      <c r="E112" s="4"/>
      <c r="F112" s="14"/>
      <c r="G112" s="4"/>
      <c r="H112" s="5"/>
      <c r="I112" s="5"/>
    </row>
    <row r="113">
      <c r="A113" s="6"/>
      <c r="B113" s="6"/>
      <c r="C113" s="15" t="s">
        <v>11</v>
      </c>
      <c r="D113" s="15">
        <v>4.0</v>
      </c>
      <c r="E113" s="15">
        <v>1.8</v>
      </c>
      <c r="F113" s="15">
        <f>D113*E113</f>
        <v>7.2</v>
      </c>
      <c r="G113" s="15" t="s">
        <v>32</v>
      </c>
      <c r="H113" s="5"/>
      <c r="I113" s="5"/>
    </row>
    <row r="114">
      <c r="A114" s="11">
        <v>1005.0</v>
      </c>
      <c r="B114" s="12"/>
      <c r="C114" s="13" t="s">
        <v>33</v>
      </c>
      <c r="D114" s="3"/>
      <c r="E114" s="4"/>
      <c r="F114" s="14"/>
      <c r="G114" s="4"/>
      <c r="H114" s="5"/>
      <c r="I114" s="5"/>
    </row>
    <row r="115">
      <c r="A115" s="6"/>
      <c r="B115" s="6"/>
      <c r="C115" s="15" t="s">
        <v>21</v>
      </c>
      <c r="D115" s="15">
        <v>0.01</v>
      </c>
      <c r="E115" s="15">
        <v>734.0</v>
      </c>
      <c r="F115" s="15">
        <f>D115*E115</f>
        <v>7.34</v>
      </c>
      <c r="G115" s="15" t="s">
        <v>34</v>
      </c>
      <c r="H115" s="5"/>
      <c r="I115" s="5"/>
    </row>
    <row r="116">
      <c r="A116" s="12" t="s">
        <v>23</v>
      </c>
      <c r="B116" s="11"/>
      <c r="C116" s="16" t="s">
        <v>35</v>
      </c>
      <c r="D116" s="3"/>
      <c r="E116" s="4"/>
      <c r="F116" s="14"/>
      <c r="G116" s="4"/>
      <c r="H116" s="5"/>
      <c r="I116" s="5"/>
    </row>
    <row r="117">
      <c r="A117" s="6"/>
      <c r="B117" s="6"/>
      <c r="C117" s="15" t="s">
        <v>25</v>
      </c>
      <c r="D117" s="17"/>
      <c r="E117" s="17"/>
      <c r="F117" s="15">
        <f>(F113+F115)*0.5%</f>
        <v>0.0727</v>
      </c>
      <c r="G117" s="15" t="s">
        <v>36</v>
      </c>
      <c r="H117" s="5">
        <f>F117+F105</f>
        <v>8.36915</v>
      </c>
      <c r="I117" s="5"/>
    </row>
    <row r="118">
      <c r="A118" s="10" t="s">
        <v>27</v>
      </c>
      <c r="B118" s="3"/>
      <c r="C118" s="4"/>
      <c r="D118" s="18">
        <v>1.0</v>
      </c>
      <c r="E118" s="18" t="s">
        <v>11</v>
      </c>
      <c r="F118" s="18">
        <f>F113+F115+F117</f>
        <v>14.6127</v>
      </c>
      <c r="G118" s="21"/>
      <c r="H118" s="5"/>
      <c r="I118" s="5"/>
    </row>
    <row r="119">
      <c r="A119" s="10" t="s">
        <v>28</v>
      </c>
      <c r="B119" s="3"/>
      <c r="C119" s="4"/>
      <c r="D119" s="18">
        <v>1.0</v>
      </c>
      <c r="E119" s="18" t="s">
        <v>11</v>
      </c>
      <c r="F119" s="18">
        <f>F118/D118</f>
        <v>14.6127</v>
      </c>
      <c r="G119" s="21"/>
      <c r="H119" s="5"/>
      <c r="I119" s="5"/>
    </row>
    <row r="120">
      <c r="A120" s="10" t="s">
        <v>29</v>
      </c>
      <c r="B120" s="3"/>
      <c r="C120" s="3"/>
      <c r="D120" s="4"/>
      <c r="E120" s="19">
        <f>F113*100.5%/D118</f>
        <v>7.236</v>
      </c>
      <c r="F120" s="18">
        <f>E120*1%</f>
        <v>0.07236</v>
      </c>
      <c r="G120" s="21"/>
      <c r="H120" s="5"/>
      <c r="I120" s="5"/>
    </row>
    <row r="121">
      <c r="A121" s="10" t="s">
        <v>27</v>
      </c>
      <c r="B121" s="3"/>
      <c r="C121" s="3"/>
      <c r="D121" s="4"/>
      <c r="E121" s="9"/>
      <c r="F121" s="18">
        <f>F119+F120</f>
        <v>14.68506</v>
      </c>
      <c r="G121" s="21"/>
      <c r="H121" s="5"/>
      <c r="I121" s="5"/>
    </row>
    <row r="122">
      <c r="A122" s="10" t="s">
        <v>30</v>
      </c>
      <c r="B122" s="3"/>
      <c r="C122" s="3"/>
      <c r="D122" s="4"/>
      <c r="E122" s="18">
        <f>F121</f>
        <v>14.68506</v>
      </c>
      <c r="F122" s="18">
        <f>E122*15%</f>
        <v>2.202759</v>
      </c>
      <c r="G122" s="21"/>
      <c r="H122" s="5"/>
      <c r="I122" s="5"/>
    </row>
    <row r="123">
      <c r="A123" s="20" t="s">
        <v>27</v>
      </c>
      <c r="B123" s="3"/>
      <c r="C123" s="3"/>
      <c r="D123" s="4"/>
      <c r="E123" s="21"/>
      <c r="F123" s="22">
        <f>round(F121+F122,2)</f>
        <v>16.89</v>
      </c>
      <c r="G123" s="9"/>
      <c r="H123" s="5"/>
      <c r="I123" s="5">
        <f>F123+F111</f>
        <v>1953.71</v>
      </c>
    </row>
    <row r="124">
      <c r="A124" s="23" t="str">
        <f>CONCATENATE("Say ₹ ",F111," + ",F123," x Cost Index")                                           </f>
        <v>Say ₹ 1936.82 + 16.89 x Cost Index</v>
      </c>
      <c r="B124" s="3"/>
      <c r="C124" s="3"/>
      <c r="D124" s="3"/>
      <c r="E124" s="3"/>
      <c r="F124" s="4"/>
      <c r="G124" s="24" t="s">
        <v>37</v>
      </c>
      <c r="H124" s="25">
        <f>((F101*1.005*1.01)+(F103*1.005))*1.15</f>
        <v>1936.823649</v>
      </c>
      <c r="I124" s="25">
        <f>((F113*1.005*1.01)+(F115*1.005))*1.15</f>
        <v>16.887819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5"/>
    </row>
    <row r="126">
      <c r="A126" s="6"/>
      <c r="B126" s="6"/>
      <c r="C126" s="7" t="s">
        <v>4</v>
      </c>
      <c r="D126" s="7" t="s">
        <v>5</v>
      </c>
      <c r="E126" s="7" t="s">
        <v>6</v>
      </c>
      <c r="F126" s="7" t="s">
        <v>7</v>
      </c>
      <c r="G126" s="7" t="s">
        <v>8</v>
      </c>
      <c r="H126" s="5"/>
      <c r="I126" s="5"/>
    </row>
    <row r="127">
      <c r="A127" s="8" t="s">
        <v>47</v>
      </c>
      <c r="B127" s="3"/>
      <c r="C127" s="3"/>
      <c r="D127" s="3"/>
      <c r="E127" s="3"/>
      <c r="F127" s="3"/>
      <c r="G127" s="4"/>
      <c r="H127" s="5"/>
      <c r="I127" s="5"/>
    </row>
    <row r="128">
      <c r="A128" s="9"/>
      <c r="B128" s="9" t="s">
        <v>10</v>
      </c>
      <c r="C128" s="9" t="s">
        <v>11</v>
      </c>
      <c r="D128" s="9" t="s">
        <v>12</v>
      </c>
      <c r="E128" s="9">
        <v>1.0</v>
      </c>
      <c r="F128" s="9"/>
      <c r="G128" s="9"/>
      <c r="H128" s="5"/>
      <c r="I128" s="5"/>
    </row>
    <row r="129">
      <c r="A129" s="9" t="s">
        <v>13</v>
      </c>
      <c r="B129" s="10" t="s">
        <v>14</v>
      </c>
      <c r="C129" s="3"/>
      <c r="D129" s="3"/>
      <c r="E129" s="3"/>
      <c r="F129" s="3"/>
      <c r="G129" s="4"/>
      <c r="H129" s="5"/>
      <c r="I129" s="5"/>
    </row>
    <row r="130">
      <c r="A130" s="10" t="s">
        <v>15</v>
      </c>
      <c r="B130" s="3"/>
      <c r="C130" s="3"/>
      <c r="D130" s="3"/>
      <c r="E130" s="3"/>
      <c r="F130" s="3"/>
      <c r="G130" s="4"/>
      <c r="H130" s="5"/>
      <c r="I130" s="5"/>
    </row>
    <row r="131">
      <c r="A131" s="11"/>
      <c r="B131" s="12" t="s">
        <v>48</v>
      </c>
      <c r="C131" s="13" t="s">
        <v>49</v>
      </c>
      <c r="D131" s="3"/>
      <c r="E131" s="4"/>
      <c r="F131" s="14"/>
      <c r="G131" s="4"/>
      <c r="H131" s="5"/>
      <c r="I131" s="5"/>
    </row>
    <row r="132">
      <c r="A132" s="6"/>
      <c r="B132" s="6"/>
      <c r="C132" s="15" t="s">
        <v>11</v>
      </c>
      <c r="D132" s="15">
        <v>1.0</v>
      </c>
      <c r="E132" s="15">
        <v>3453.39</v>
      </c>
      <c r="F132" s="15">
        <f>D132*E132</f>
        <v>3453.39</v>
      </c>
      <c r="G132" s="15" t="s">
        <v>18</v>
      </c>
      <c r="H132" s="5"/>
      <c r="I132" s="5"/>
    </row>
    <row r="133">
      <c r="A133" s="11"/>
      <c r="B133" s="12" t="s">
        <v>19</v>
      </c>
      <c r="C133" s="13" t="s">
        <v>20</v>
      </c>
      <c r="D133" s="3"/>
      <c r="E133" s="4"/>
      <c r="F133" s="14"/>
      <c r="G133" s="4"/>
      <c r="H133" s="5"/>
      <c r="I133" s="5"/>
    </row>
    <row r="134">
      <c r="A134" s="6"/>
      <c r="B134" s="6"/>
      <c r="C134" s="15" t="s">
        <v>21</v>
      </c>
      <c r="D134" s="15">
        <v>0.01</v>
      </c>
      <c r="E134" s="15">
        <v>675.0</v>
      </c>
      <c r="F134" s="15">
        <f>D134*E134</f>
        <v>6.75</v>
      </c>
      <c r="G134" s="15" t="s">
        <v>22</v>
      </c>
      <c r="H134" s="5"/>
      <c r="I134" s="5"/>
    </row>
    <row r="135">
      <c r="A135" s="12" t="s">
        <v>23</v>
      </c>
      <c r="B135" s="11"/>
      <c r="C135" s="16" t="s">
        <v>24</v>
      </c>
      <c r="D135" s="3"/>
      <c r="E135" s="4"/>
      <c r="F135" s="14"/>
      <c r="G135" s="4"/>
      <c r="H135" s="5"/>
      <c r="I135" s="5"/>
    </row>
    <row r="136">
      <c r="A136" s="6"/>
      <c r="B136" s="6"/>
      <c r="C136" s="15" t="s">
        <v>25</v>
      </c>
      <c r="D136" s="17"/>
      <c r="E136" s="17"/>
      <c r="F136" s="15">
        <f>(F132+F134)*0.5%</f>
        <v>17.3007</v>
      </c>
      <c r="G136" s="15" t="s">
        <v>26</v>
      </c>
      <c r="H136" s="5"/>
      <c r="I136" s="5"/>
    </row>
    <row r="137">
      <c r="A137" s="10" t="s">
        <v>27</v>
      </c>
      <c r="B137" s="3"/>
      <c r="C137" s="4"/>
      <c r="D137" s="18">
        <v>1.0</v>
      </c>
      <c r="E137" s="18" t="s">
        <v>11</v>
      </c>
      <c r="F137" s="18">
        <f>F132+F134+F136</f>
        <v>3477.4407</v>
      </c>
      <c r="G137" s="9"/>
      <c r="H137" s="5"/>
      <c r="I137" s="5"/>
    </row>
    <row r="138">
      <c r="A138" s="10" t="s">
        <v>28</v>
      </c>
      <c r="B138" s="3"/>
      <c r="C138" s="4"/>
      <c r="D138" s="18">
        <v>1.0</v>
      </c>
      <c r="E138" s="18" t="s">
        <v>11</v>
      </c>
      <c r="F138" s="18">
        <f>F137/D137</f>
        <v>3477.4407</v>
      </c>
      <c r="G138" s="9"/>
      <c r="H138" s="5"/>
      <c r="I138" s="5"/>
    </row>
    <row r="139">
      <c r="A139" s="10" t="s">
        <v>29</v>
      </c>
      <c r="B139" s="3"/>
      <c r="C139" s="3"/>
      <c r="D139" s="4"/>
      <c r="E139" s="19">
        <f>F132*100.5%/D137</f>
        <v>3470.65695</v>
      </c>
      <c r="F139" s="18">
        <f>E139*1%</f>
        <v>34.7065695</v>
      </c>
      <c r="G139" s="9"/>
      <c r="H139" s="5"/>
      <c r="I139" s="5"/>
    </row>
    <row r="140">
      <c r="A140" s="10" t="s">
        <v>27</v>
      </c>
      <c r="B140" s="3"/>
      <c r="C140" s="3"/>
      <c r="D140" s="4"/>
      <c r="E140" s="9"/>
      <c r="F140" s="18">
        <f>F138+F139</f>
        <v>3512.14727</v>
      </c>
      <c r="G140" s="9"/>
      <c r="H140" s="5"/>
      <c r="I140" s="5"/>
    </row>
    <row r="141">
      <c r="A141" s="10" t="s">
        <v>30</v>
      </c>
      <c r="B141" s="3"/>
      <c r="C141" s="3"/>
      <c r="D141" s="4"/>
      <c r="E141" s="18">
        <f>F140</f>
        <v>3512.14727</v>
      </c>
      <c r="F141" s="18">
        <f>E141*15%</f>
        <v>526.8220904</v>
      </c>
      <c r="G141" s="9"/>
      <c r="H141" s="5"/>
      <c r="I141" s="5"/>
    </row>
    <row r="142">
      <c r="A142" s="20" t="s">
        <v>27</v>
      </c>
      <c r="B142" s="3"/>
      <c r="C142" s="3"/>
      <c r="D142" s="4"/>
      <c r="E142" s="21"/>
      <c r="F142" s="22">
        <f>round(F140+F141,2)</f>
        <v>4038.97</v>
      </c>
      <c r="G142" s="9"/>
      <c r="H142" s="5"/>
      <c r="I142" s="5"/>
    </row>
    <row r="143">
      <c r="A143" s="11">
        <v>2852.0</v>
      </c>
      <c r="B143" s="12"/>
      <c r="C143" s="13" t="s">
        <v>31</v>
      </c>
      <c r="D143" s="3"/>
      <c r="E143" s="4"/>
      <c r="F143" s="14"/>
      <c r="G143" s="4"/>
      <c r="H143" s="5"/>
      <c r="I143" s="5"/>
    </row>
    <row r="144">
      <c r="A144" s="6"/>
      <c r="B144" s="6"/>
      <c r="C144" s="15" t="s">
        <v>11</v>
      </c>
      <c r="D144" s="15">
        <v>4.0</v>
      </c>
      <c r="E144" s="15">
        <v>1.8</v>
      </c>
      <c r="F144" s="15">
        <f>D144*E144</f>
        <v>7.2</v>
      </c>
      <c r="G144" s="15" t="s">
        <v>32</v>
      </c>
      <c r="H144" s="5"/>
      <c r="I144" s="5"/>
    </row>
    <row r="145">
      <c r="A145" s="11">
        <v>1005.0</v>
      </c>
      <c r="B145" s="12"/>
      <c r="C145" s="13" t="s">
        <v>33</v>
      </c>
      <c r="D145" s="3"/>
      <c r="E145" s="4"/>
      <c r="F145" s="14"/>
      <c r="G145" s="4"/>
      <c r="H145" s="5"/>
      <c r="I145" s="5"/>
    </row>
    <row r="146">
      <c r="A146" s="6"/>
      <c r="B146" s="6"/>
      <c r="C146" s="15" t="s">
        <v>21</v>
      </c>
      <c r="D146" s="15">
        <v>0.01</v>
      </c>
      <c r="E146" s="15">
        <v>734.0</v>
      </c>
      <c r="F146" s="15">
        <f>D146*E146</f>
        <v>7.34</v>
      </c>
      <c r="G146" s="15" t="s">
        <v>34</v>
      </c>
      <c r="H146" s="5"/>
      <c r="I146" s="5"/>
    </row>
    <row r="147">
      <c r="A147" s="12" t="s">
        <v>23</v>
      </c>
      <c r="B147" s="11"/>
      <c r="C147" s="16" t="s">
        <v>35</v>
      </c>
      <c r="D147" s="3"/>
      <c r="E147" s="4"/>
      <c r="F147" s="14"/>
      <c r="G147" s="4"/>
      <c r="H147" s="5"/>
      <c r="I147" s="5"/>
    </row>
    <row r="148">
      <c r="A148" s="6"/>
      <c r="B148" s="6"/>
      <c r="C148" s="15" t="s">
        <v>25</v>
      </c>
      <c r="D148" s="17"/>
      <c r="E148" s="17"/>
      <c r="F148" s="15">
        <f>(F144+F146)*0.5%</f>
        <v>0.0727</v>
      </c>
      <c r="G148" s="15" t="s">
        <v>36</v>
      </c>
      <c r="H148" s="5">
        <f>F148+F136</f>
        <v>17.3734</v>
      </c>
      <c r="I148" s="5"/>
    </row>
    <row r="149">
      <c r="A149" s="10" t="s">
        <v>27</v>
      </c>
      <c r="B149" s="3"/>
      <c r="C149" s="4"/>
      <c r="D149" s="18">
        <v>1.0</v>
      </c>
      <c r="E149" s="18" t="s">
        <v>11</v>
      </c>
      <c r="F149" s="18">
        <f>F144+F146+F148</f>
        <v>14.6127</v>
      </c>
      <c r="G149" s="21"/>
      <c r="H149" s="5"/>
      <c r="I149" s="5"/>
    </row>
    <row r="150">
      <c r="A150" s="10" t="s">
        <v>28</v>
      </c>
      <c r="B150" s="3"/>
      <c r="C150" s="4"/>
      <c r="D150" s="18">
        <v>1.0</v>
      </c>
      <c r="E150" s="18" t="s">
        <v>11</v>
      </c>
      <c r="F150" s="18">
        <f>F149/D149</f>
        <v>14.6127</v>
      </c>
      <c r="G150" s="21"/>
      <c r="H150" s="5"/>
      <c r="I150" s="5"/>
    </row>
    <row r="151">
      <c r="A151" s="10" t="s">
        <v>29</v>
      </c>
      <c r="B151" s="3"/>
      <c r="C151" s="3"/>
      <c r="D151" s="4"/>
      <c r="E151" s="19">
        <f>F144*100.5%/D149</f>
        <v>7.236</v>
      </c>
      <c r="F151" s="18">
        <f>E151*1%</f>
        <v>0.07236</v>
      </c>
      <c r="G151" s="21"/>
      <c r="H151" s="5"/>
      <c r="I151" s="5"/>
    </row>
    <row r="152">
      <c r="A152" s="10" t="s">
        <v>27</v>
      </c>
      <c r="B152" s="3"/>
      <c r="C152" s="3"/>
      <c r="D152" s="4"/>
      <c r="E152" s="9"/>
      <c r="F152" s="18">
        <f>F150+F151</f>
        <v>14.68506</v>
      </c>
      <c r="G152" s="21"/>
      <c r="H152" s="5"/>
      <c r="I152" s="5"/>
    </row>
    <row r="153">
      <c r="A153" s="10" t="s">
        <v>30</v>
      </c>
      <c r="B153" s="3"/>
      <c r="C153" s="3"/>
      <c r="D153" s="4"/>
      <c r="E153" s="18">
        <f>F152</f>
        <v>14.68506</v>
      </c>
      <c r="F153" s="18">
        <f>E153*15%</f>
        <v>2.202759</v>
      </c>
      <c r="G153" s="21"/>
      <c r="H153" s="5"/>
      <c r="I153" s="5"/>
    </row>
    <row r="154">
      <c r="A154" s="20" t="s">
        <v>27</v>
      </c>
      <c r="B154" s="3"/>
      <c r="C154" s="3"/>
      <c r="D154" s="4"/>
      <c r="E154" s="21"/>
      <c r="F154" s="22">
        <f>round(F152+F153,2)</f>
        <v>16.89</v>
      </c>
      <c r="G154" s="9"/>
      <c r="H154" s="5"/>
      <c r="I154" s="5">
        <f>F154+F142</f>
        <v>4055.86</v>
      </c>
    </row>
    <row r="155">
      <c r="A155" s="23" t="str">
        <f>CONCATENATE("Say ₹ ",F142," + ",F154," x Cost Index")                                           </f>
        <v>Say ₹ 4038.97 + 16.89 x Cost Index</v>
      </c>
      <c r="B155" s="3"/>
      <c r="C155" s="3"/>
      <c r="D155" s="3"/>
      <c r="E155" s="3"/>
      <c r="F155" s="4"/>
      <c r="G155" s="24" t="s">
        <v>37</v>
      </c>
      <c r="H155" s="25">
        <f>((F132*1.005*1.01)+(F134*1.005))*1.15</f>
        <v>4038.96936</v>
      </c>
      <c r="I155" s="25">
        <f>((F144*1.005*1.01)+(F146*1.005))*1.15</f>
        <v>16.887819</v>
      </c>
    </row>
    <row r="156">
      <c r="A156" s="1" t="s">
        <v>0</v>
      </c>
      <c r="B156" s="1" t="s">
        <v>1</v>
      </c>
      <c r="C156" s="2" t="s">
        <v>2</v>
      </c>
      <c r="D156" s="3"/>
      <c r="E156" s="4"/>
      <c r="F156" s="2" t="s">
        <v>3</v>
      </c>
      <c r="G156" s="4"/>
      <c r="H156" s="5"/>
      <c r="I156" s="5"/>
    </row>
    <row r="157">
      <c r="A157" s="6"/>
      <c r="B157" s="6"/>
      <c r="C157" s="7" t="s">
        <v>4</v>
      </c>
      <c r="D157" s="7" t="s">
        <v>5</v>
      </c>
      <c r="E157" s="7" t="s">
        <v>6</v>
      </c>
      <c r="F157" s="7" t="s">
        <v>7</v>
      </c>
      <c r="G157" s="7" t="s">
        <v>8</v>
      </c>
      <c r="H157" s="5"/>
      <c r="I157" s="5"/>
    </row>
    <row r="158">
      <c r="A158" s="8" t="s">
        <v>50</v>
      </c>
      <c r="B158" s="3"/>
      <c r="C158" s="3"/>
      <c r="D158" s="3"/>
      <c r="E158" s="3"/>
      <c r="F158" s="3"/>
      <c r="G158" s="4"/>
      <c r="H158" s="5"/>
      <c r="I158" s="5"/>
    </row>
    <row r="159">
      <c r="A159" s="9"/>
      <c r="B159" s="9" t="s">
        <v>10</v>
      </c>
      <c r="C159" s="9" t="s">
        <v>11</v>
      </c>
      <c r="D159" s="9" t="s">
        <v>12</v>
      </c>
      <c r="E159" s="9">
        <v>1.0</v>
      </c>
      <c r="F159" s="9"/>
      <c r="G159" s="9"/>
      <c r="H159" s="5"/>
      <c r="I159" s="5"/>
    </row>
    <row r="160">
      <c r="A160" s="9" t="s">
        <v>13</v>
      </c>
      <c r="B160" s="10" t="s">
        <v>14</v>
      </c>
      <c r="C160" s="3"/>
      <c r="D160" s="3"/>
      <c r="E160" s="3"/>
      <c r="F160" s="3"/>
      <c r="G160" s="4"/>
      <c r="H160" s="5"/>
      <c r="I160" s="5"/>
    </row>
    <row r="161">
      <c r="A161" s="10" t="s">
        <v>15</v>
      </c>
      <c r="B161" s="3"/>
      <c r="C161" s="3"/>
      <c r="D161" s="3"/>
      <c r="E161" s="3"/>
      <c r="F161" s="3"/>
      <c r="G161" s="4"/>
      <c r="H161" s="5"/>
      <c r="I161" s="5"/>
    </row>
    <row r="162">
      <c r="A162" s="11"/>
      <c r="B162" s="12" t="s">
        <v>51</v>
      </c>
      <c r="C162" s="13" t="s">
        <v>52</v>
      </c>
      <c r="D162" s="3"/>
      <c r="E162" s="4"/>
      <c r="F162" s="14"/>
      <c r="G162" s="4"/>
      <c r="H162" s="5"/>
      <c r="I162" s="5"/>
    </row>
    <row r="163">
      <c r="A163" s="6"/>
      <c r="B163" s="6"/>
      <c r="C163" s="15" t="s">
        <v>11</v>
      </c>
      <c r="D163" s="15">
        <v>1.0</v>
      </c>
      <c r="E163" s="15">
        <v>4105.93</v>
      </c>
      <c r="F163" s="15">
        <f>D163*E163</f>
        <v>4105.93</v>
      </c>
      <c r="G163" s="15" t="s">
        <v>18</v>
      </c>
      <c r="H163" s="5"/>
      <c r="I163" s="5"/>
    </row>
    <row r="164">
      <c r="A164" s="11"/>
      <c r="B164" s="12" t="s">
        <v>19</v>
      </c>
      <c r="C164" s="13" t="s">
        <v>20</v>
      </c>
      <c r="D164" s="3"/>
      <c r="E164" s="4"/>
      <c r="F164" s="14"/>
      <c r="G164" s="4"/>
      <c r="H164" s="5"/>
      <c r="I164" s="5"/>
    </row>
    <row r="165">
      <c r="A165" s="6"/>
      <c r="B165" s="6"/>
      <c r="C165" s="15" t="s">
        <v>21</v>
      </c>
      <c r="D165" s="15">
        <v>0.15</v>
      </c>
      <c r="E165" s="15">
        <v>675.0</v>
      </c>
      <c r="F165" s="15">
        <f>D165*E165</f>
        <v>101.25</v>
      </c>
      <c r="G165" s="15" t="s">
        <v>22</v>
      </c>
      <c r="H165" s="5"/>
      <c r="I165" s="5"/>
    </row>
    <row r="166">
      <c r="A166" s="12" t="s">
        <v>23</v>
      </c>
      <c r="B166" s="11"/>
      <c r="C166" s="16" t="s">
        <v>24</v>
      </c>
      <c r="D166" s="3"/>
      <c r="E166" s="4"/>
      <c r="F166" s="14"/>
      <c r="G166" s="4"/>
      <c r="H166" s="5"/>
      <c r="I166" s="5"/>
    </row>
    <row r="167">
      <c r="A167" s="6"/>
      <c r="B167" s="6"/>
      <c r="C167" s="15" t="s">
        <v>25</v>
      </c>
      <c r="D167" s="17"/>
      <c r="E167" s="17"/>
      <c r="F167" s="15">
        <f>(F163+F165)*0.5%</f>
        <v>21.0359</v>
      </c>
      <c r="G167" s="15" t="s">
        <v>26</v>
      </c>
      <c r="H167" s="5"/>
      <c r="I167" s="5"/>
    </row>
    <row r="168">
      <c r="A168" s="10" t="s">
        <v>27</v>
      </c>
      <c r="B168" s="3"/>
      <c r="C168" s="4"/>
      <c r="D168" s="18">
        <v>1.0</v>
      </c>
      <c r="E168" s="18" t="s">
        <v>11</v>
      </c>
      <c r="F168" s="18">
        <f>F163+F165+F167</f>
        <v>4228.2159</v>
      </c>
      <c r="G168" s="9"/>
      <c r="H168" s="5"/>
      <c r="I168" s="5"/>
    </row>
    <row r="169">
      <c r="A169" s="10" t="s">
        <v>28</v>
      </c>
      <c r="B169" s="3"/>
      <c r="C169" s="4"/>
      <c r="D169" s="18">
        <v>1.0</v>
      </c>
      <c r="E169" s="18" t="s">
        <v>11</v>
      </c>
      <c r="F169" s="18">
        <f>F168/D168</f>
        <v>4228.2159</v>
      </c>
      <c r="G169" s="9"/>
      <c r="H169" s="5"/>
      <c r="I169" s="5"/>
    </row>
    <row r="170">
      <c r="A170" s="10" t="s">
        <v>29</v>
      </c>
      <c r="B170" s="3"/>
      <c r="C170" s="3"/>
      <c r="D170" s="4"/>
      <c r="E170" s="19">
        <f>F163*100.5%/D168</f>
        <v>4126.45965</v>
      </c>
      <c r="F170" s="18">
        <f>E170*1%</f>
        <v>41.2645965</v>
      </c>
      <c r="G170" s="9"/>
      <c r="H170" s="5"/>
      <c r="I170" s="5"/>
    </row>
    <row r="171">
      <c r="A171" s="10" t="s">
        <v>27</v>
      </c>
      <c r="B171" s="3"/>
      <c r="C171" s="3"/>
      <c r="D171" s="4"/>
      <c r="E171" s="9"/>
      <c r="F171" s="18">
        <f>F169+F170</f>
        <v>4269.480497</v>
      </c>
      <c r="G171" s="9"/>
      <c r="H171" s="5"/>
      <c r="I171" s="5"/>
    </row>
    <row r="172">
      <c r="A172" s="10" t="s">
        <v>30</v>
      </c>
      <c r="B172" s="3"/>
      <c r="C172" s="3"/>
      <c r="D172" s="4"/>
      <c r="E172" s="18">
        <f>F171</f>
        <v>4269.480497</v>
      </c>
      <c r="F172" s="18">
        <f>E172*15%</f>
        <v>640.4220745</v>
      </c>
      <c r="G172" s="9"/>
      <c r="H172" s="5"/>
      <c r="I172" s="5"/>
    </row>
    <row r="173">
      <c r="A173" s="20" t="s">
        <v>27</v>
      </c>
      <c r="B173" s="3"/>
      <c r="C173" s="3"/>
      <c r="D173" s="4"/>
      <c r="E173" s="21"/>
      <c r="F173" s="22">
        <f>round(F171+F172,2)</f>
        <v>4909.9</v>
      </c>
      <c r="G173" s="9"/>
      <c r="H173" s="5"/>
      <c r="I173" s="5"/>
    </row>
    <row r="174">
      <c r="A174" s="11">
        <v>2852.0</v>
      </c>
      <c r="B174" s="12"/>
      <c r="C174" s="13" t="s">
        <v>31</v>
      </c>
      <c r="D174" s="3"/>
      <c r="E174" s="4"/>
      <c r="F174" s="14"/>
      <c r="G174" s="4"/>
      <c r="H174" s="5"/>
      <c r="I174" s="5"/>
    </row>
    <row r="175">
      <c r="A175" s="6"/>
      <c r="B175" s="6"/>
      <c r="C175" s="15" t="s">
        <v>11</v>
      </c>
      <c r="D175" s="15">
        <v>4.0</v>
      </c>
      <c r="E175" s="15">
        <v>1.8</v>
      </c>
      <c r="F175" s="15">
        <f>D175*E175</f>
        <v>7.2</v>
      </c>
      <c r="G175" s="15" t="s">
        <v>32</v>
      </c>
      <c r="H175" s="5"/>
      <c r="I175" s="5"/>
    </row>
    <row r="176">
      <c r="A176" s="11">
        <v>1005.0</v>
      </c>
      <c r="B176" s="12"/>
      <c r="C176" s="13" t="s">
        <v>33</v>
      </c>
      <c r="D176" s="3"/>
      <c r="E176" s="4"/>
      <c r="F176" s="14"/>
      <c r="G176" s="4"/>
      <c r="H176" s="5"/>
      <c r="I176" s="5"/>
    </row>
    <row r="177">
      <c r="A177" s="6"/>
      <c r="B177" s="6"/>
      <c r="C177" s="15" t="s">
        <v>21</v>
      </c>
      <c r="D177" s="15">
        <v>0.15</v>
      </c>
      <c r="E177" s="15">
        <v>734.0</v>
      </c>
      <c r="F177" s="15">
        <f>D177*E177</f>
        <v>110.1</v>
      </c>
      <c r="G177" s="15" t="s">
        <v>34</v>
      </c>
      <c r="H177" s="5"/>
      <c r="I177" s="5"/>
    </row>
    <row r="178">
      <c r="A178" s="12" t="s">
        <v>23</v>
      </c>
      <c r="B178" s="11"/>
      <c r="C178" s="16" t="s">
        <v>35</v>
      </c>
      <c r="D178" s="3"/>
      <c r="E178" s="4"/>
      <c r="F178" s="14"/>
      <c r="G178" s="4"/>
      <c r="H178" s="5"/>
      <c r="I178" s="5"/>
    </row>
    <row r="179">
      <c r="A179" s="6"/>
      <c r="B179" s="6"/>
      <c r="C179" s="15" t="s">
        <v>25</v>
      </c>
      <c r="D179" s="17"/>
      <c r="E179" s="17"/>
      <c r="F179" s="15">
        <f>(F175+F177)*0.5%</f>
        <v>0.5865</v>
      </c>
      <c r="G179" s="15" t="s">
        <v>36</v>
      </c>
      <c r="H179" s="5">
        <f>F179+F167</f>
        <v>21.6224</v>
      </c>
      <c r="I179" s="5"/>
    </row>
    <row r="180">
      <c r="A180" s="10" t="s">
        <v>27</v>
      </c>
      <c r="B180" s="3"/>
      <c r="C180" s="4"/>
      <c r="D180" s="18">
        <v>1.0</v>
      </c>
      <c r="E180" s="18" t="s">
        <v>11</v>
      </c>
      <c r="F180" s="18">
        <f>F175+F177+F179</f>
        <v>117.8865</v>
      </c>
      <c r="G180" s="21"/>
      <c r="H180" s="5"/>
      <c r="I180" s="5"/>
    </row>
    <row r="181">
      <c r="A181" s="10" t="s">
        <v>28</v>
      </c>
      <c r="B181" s="3"/>
      <c r="C181" s="4"/>
      <c r="D181" s="18">
        <v>1.0</v>
      </c>
      <c r="E181" s="18" t="s">
        <v>11</v>
      </c>
      <c r="F181" s="18">
        <f>F180/D180</f>
        <v>117.8865</v>
      </c>
      <c r="G181" s="21"/>
      <c r="H181" s="5"/>
      <c r="I181" s="5"/>
    </row>
    <row r="182">
      <c r="A182" s="10" t="s">
        <v>29</v>
      </c>
      <c r="B182" s="3"/>
      <c r="C182" s="3"/>
      <c r="D182" s="4"/>
      <c r="E182" s="19">
        <f>F175*100.5%/D180</f>
        <v>7.236</v>
      </c>
      <c r="F182" s="18">
        <f>E182*1%</f>
        <v>0.07236</v>
      </c>
      <c r="G182" s="21"/>
      <c r="H182" s="5">
        <f>E182+E170</f>
        <v>4133.69565</v>
      </c>
      <c r="I182" s="5"/>
    </row>
    <row r="183">
      <c r="A183" s="10" t="s">
        <v>27</v>
      </c>
      <c r="B183" s="3"/>
      <c r="C183" s="3"/>
      <c r="D183" s="4"/>
      <c r="E183" s="9"/>
      <c r="F183" s="18">
        <f>F181+F182</f>
        <v>117.95886</v>
      </c>
      <c r="G183" s="21"/>
      <c r="H183" s="5"/>
      <c r="I183" s="5"/>
    </row>
    <row r="184">
      <c r="A184" s="10" t="s">
        <v>30</v>
      </c>
      <c r="B184" s="3"/>
      <c r="C184" s="3"/>
      <c r="D184" s="4"/>
      <c r="E184" s="18">
        <f>F183</f>
        <v>117.95886</v>
      </c>
      <c r="F184" s="18">
        <f>E184*15%</f>
        <v>17.693829</v>
      </c>
      <c r="G184" s="21"/>
      <c r="H184" s="5">
        <f>E184+E172</f>
        <v>4387.439357</v>
      </c>
      <c r="I184" s="5"/>
    </row>
    <row r="185">
      <c r="A185" s="20" t="s">
        <v>27</v>
      </c>
      <c r="B185" s="3"/>
      <c r="C185" s="3"/>
      <c r="D185" s="4"/>
      <c r="E185" s="21"/>
      <c r="F185" s="22">
        <f>round(F183+F184,2)</f>
        <v>135.65</v>
      </c>
      <c r="G185" s="9"/>
      <c r="H185" s="5"/>
      <c r="I185" s="5">
        <f>F185+F173</f>
        <v>5045.55</v>
      </c>
    </row>
    <row r="186">
      <c r="A186" s="23" t="str">
        <f>CONCATENATE("Say ₹ ",F173," + ",F185," x Cost Index")                                           </f>
        <v>Say ₹ 4909.9 + 135.65 x Cost Index</v>
      </c>
      <c r="B186" s="3"/>
      <c r="C186" s="3"/>
      <c r="D186" s="3"/>
      <c r="E186" s="3"/>
      <c r="F186" s="4"/>
      <c r="G186" s="24" t="s">
        <v>37</v>
      </c>
      <c r="H186" s="25">
        <f>((F163*1.005*1.01)+(F165*1.005))*1.15</f>
        <v>4909.902571</v>
      </c>
      <c r="I186" s="25">
        <f>((F175*1.005*1.01)+(F177*1.005))*1.15</f>
        <v>135.652689</v>
      </c>
    </row>
    <row r="187">
      <c r="A187" s="1" t="s">
        <v>0</v>
      </c>
      <c r="B187" s="1" t="s">
        <v>1</v>
      </c>
      <c r="C187" s="2" t="s">
        <v>2</v>
      </c>
      <c r="D187" s="3"/>
      <c r="E187" s="4"/>
      <c r="F187" s="2" t="s">
        <v>3</v>
      </c>
      <c r="G187" s="4"/>
      <c r="H187" s="5"/>
      <c r="I187" s="5"/>
    </row>
    <row r="188">
      <c r="A188" s="6"/>
      <c r="B188" s="6"/>
      <c r="C188" s="7" t="s">
        <v>4</v>
      </c>
      <c r="D188" s="7" t="s">
        <v>5</v>
      </c>
      <c r="E188" s="7" t="s">
        <v>6</v>
      </c>
      <c r="F188" s="7" t="s">
        <v>7</v>
      </c>
      <c r="G188" s="7" t="s">
        <v>8</v>
      </c>
      <c r="H188" s="5"/>
      <c r="I188" s="5"/>
    </row>
    <row r="189">
      <c r="A189" s="8" t="s">
        <v>53</v>
      </c>
      <c r="B189" s="3"/>
      <c r="C189" s="3"/>
      <c r="D189" s="3"/>
      <c r="E189" s="3"/>
      <c r="F189" s="3"/>
      <c r="G189" s="4"/>
      <c r="H189" s="5"/>
      <c r="I189" s="5"/>
    </row>
    <row r="190">
      <c r="A190" s="9"/>
      <c r="B190" s="9" t="s">
        <v>10</v>
      </c>
      <c r="C190" s="9" t="s">
        <v>11</v>
      </c>
      <c r="D190" s="9" t="s">
        <v>12</v>
      </c>
      <c r="E190" s="9">
        <v>1.0</v>
      </c>
      <c r="F190" s="9"/>
      <c r="G190" s="9"/>
      <c r="H190" s="5"/>
      <c r="I190" s="5"/>
    </row>
    <row r="191">
      <c r="A191" s="9" t="s">
        <v>13</v>
      </c>
      <c r="B191" s="10" t="s">
        <v>14</v>
      </c>
      <c r="C191" s="3"/>
      <c r="D191" s="3"/>
      <c r="E191" s="3"/>
      <c r="F191" s="3"/>
      <c r="G191" s="4"/>
      <c r="H191" s="5"/>
      <c r="I191" s="5"/>
    </row>
    <row r="192">
      <c r="A192" s="10" t="s">
        <v>15</v>
      </c>
      <c r="B192" s="3"/>
      <c r="C192" s="3"/>
      <c r="D192" s="3"/>
      <c r="E192" s="3"/>
      <c r="F192" s="3"/>
      <c r="G192" s="4"/>
      <c r="H192" s="5"/>
      <c r="I192" s="5"/>
    </row>
    <row r="193">
      <c r="A193" s="11"/>
      <c r="B193" s="12" t="s">
        <v>54</v>
      </c>
      <c r="C193" s="13" t="s">
        <v>55</v>
      </c>
      <c r="D193" s="3"/>
      <c r="E193" s="4"/>
      <c r="F193" s="14"/>
      <c r="G193" s="4"/>
      <c r="H193" s="5"/>
      <c r="I193" s="5"/>
    </row>
    <row r="194">
      <c r="A194" s="6"/>
      <c r="B194" s="6"/>
      <c r="C194" s="15" t="s">
        <v>11</v>
      </c>
      <c r="D194" s="15">
        <v>1.0</v>
      </c>
      <c r="E194" s="15">
        <v>15932.2</v>
      </c>
      <c r="F194" s="15">
        <f>D194*E194</f>
        <v>15932.2</v>
      </c>
      <c r="G194" s="15" t="s">
        <v>18</v>
      </c>
      <c r="H194" s="5"/>
      <c r="I194" s="5"/>
    </row>
    <row r="195">
      <c r="A195" s="11"/>
      <c r="B195" s="12" t="s">
        <v>19</v>
      </c>
      <c r="C195" s="13" t="s">
        <v>20</v>
      </c>
      <c r="D195" s="3"/>
      <c r="E195" s="4"/>
      <c r="F195" s="14"/>
      <c r="G195" s="4"/>
      <c r="H195" s="5"/>
      <c r="I195" s="5"/>
    </row>
    <row r="196">
      <c r="A196" s="6"/>
      <c r="B196" s="6"/>
      <c r="C196" s="15" t="s">
        <v>21</v>
      </c>
      <c r="D196" s="15">
        <v>0.25</v>
      </c>
      <c r="E196" s="15">
        <v>675.0</v>
      </c>
      <c r="F196" s="15">
        <f>D196*E196</f>
        <v>168.75</v>
      </c>
      <c r="G196" s="15" t="s">
        <v>22</v>
      </c>
      <c r="H196" s="5"/>
      <c r="I196" s="5"/>
    </row>
    <row r="197">
      <c r="A197" s="12" t="s">
        <v>23</v>
      </c>
      <c r="B197" s="11"/>
      <c r="C197" s="16" t="s">
        <v>24</v>
      </c>
      <c r="D197" s="3"/>
      <c r="E197" s="4"/>
      <c r="F197" s="14"/>
      <c r="G197" s="4"/>
      <c r="H197" s="5"/>
      <c r="I197" s="5"/>
    </row>
    <row r="198">
      <c r="A198" s="6"/>
      <c r="B198" s="6"/>
      <c r="C198" s="15" t="s">
        <v>25</v>
      </c>
      <c r="D198" s="17"/>
      <c r="E198" s="17"/>
      <c r="F198" s="15">
        <f>(F194+F196)*0.5%</f>
        <v>80.50475</v>
      </c>
      <c r="G198" s="15" t="s">
        <v>26</v>
      </c>
      <c r="H198" s="5"/>
      <c r="I198" s="5"/>
    </row>
    <row r="199">
      <c r="A199" s="10" t="s">
        <v>27</v>
      </c>
      <c r="B199" s="3"/>
      <c r="C199" s="4"/>
      <c r="D199" s="18">
        <v>1.0</v>
      </c>
      <c r="E199" s="18" t="s">
        <v>11</v>
      </c>
      <c r="F199" s="18">
        <f>F194+F196+F198</f>
        <v>16181.45475</v>
      </c>
      <c r="G199" s="9"/>
      <c r="H199" s="5"/>
      <c r="I199" s="5"/>
    </row>
    <row r="200">
      <c r="A200" s="10" t="s">
        <v>28</v>
      </c>
      <c r="B200" s="3"/>
      <c r="C200" s="4"/>
      <c r="D200" s="18">
        <v>1.0</v>
      </c>
      <c r="E200" s="18" t="s">
        <v>11</v>
      </c>
      <c r="F200" s="18">
        <f>F199/D199</f>
        <v>16181.45475</v>
      </c>
      <c r="G200" s="9"/>
      <c r="H200" s="5"/>
      <c r="I200" s="5"/>
    </row>
    <row r="201">
      <c r="A201" s="10" t="s">
        <v>29</v>
      </c>
      <c r="B201" s="3"/>
      <c r="C201" s="3"/>
      <c r="D201" s="4"/>
      <c r="E201" s="19">
        <f>F194*100.5%/D199</f>
        <v>16011.861</v>
      </c>
      <c r="F201" s="18">
        <f>E201*1%</f>
        <v>160.11861</v>
      </c>
      <c r="G201" s="9"/>
      <c r="H201" s="5"/>
      <c r="I201" s="5"/>
    </row>
    <row r="202">
      <c r="A202" s="10" t="s">
        <v>27</v>
      </c>
      <c r="B202" s="3"/>
      <c r="C202" s="3"/>
      <c r="D202" s="4"/>
      <c r="E202" s="9"/>
      <c r="F202" s="18">
        <f>F200+F201</f>
        <v>16341.57336</v>
      </c>
      <c r="G202" s="9"/>
      <c r="H202" s="5"/>
      <c r="I202" s="5"/>
    </row>
    <row r="203">
      <c r="A203" s="10" t="s">
        <v>30</v>
      </c>
      <c r="B203" s="3"/>
      <c r="C203" s="3"/>
      <c r="D203" s="4"/>
      <c r="E203" s="18">
        <f>F202</f>
        <v>16341.57336</v>
      </c>
      <c r="F203" s="18">
        <f>E203*15%</f>
        <v>2451.236004</v>
      </c>
      <c r="G203" s="9"/>
      <c r="H203" s="5"/>
      <c r="I203" s="5"/>
    </row>
    <row r="204">
      <c r="A204" s="20" t="s">
        <v>27</v>
      </c>
      <c r="B204" s="3"/>
      <c r="C204" s="3"/>
      <c r="D204" s="4"/>
      <c r="E204" s="21"/>
      <c r="F204" s="22">
        <f>round(F202+F203,2)</f>
        <v>18792.81</v>
      </c>
      <c r="G204" s="9"/>
      <c r="H204" s="5"/>
      <c r="I204" s="5"/>
    </row>
    <row r="205">
      <c r="A205" s="11">
        <v>2852.0</v>
      </c>
      <c r="B205" s="12"/>
      <c r="C205" s="13" t="s">
        <v>31</v>
      </c>
      <c r="D205" s="3"/>
      <c r="E205" s="4"/>
      <c r="F205" s="14"/>
      <c r="G205" s="4"/>
      <c r="H205" s="5"/>
      <c r="I205" s="5"/>
    </row>
    <row r="206">
      <c r="A206" s="6"/>
      <c r="B206" s="6"/>
      <c r="C206" s="15" t="s">
        <v>11</v>
      </c>
      <c r="D206" s="15">
        <v>4.0</v>
      </c>
      <c r="E206" s="15">
        <v>1.8</v>
      </c>
      <c r="F206" s="15">
        <f>D206*E206</f>
        <v>7.2</v>
      </c>
      <c r="G206" s="15" t="s">
        <v>32</v>
      </c>
      <c r="H206" s="5"/>
      <c r="I206" s="5"/>
    </row>
    <row r="207">
      <c r="A207" s="11">
        <v>1005.0</v>
      </c>
      <c r="B207" s="12"/>
      <c r="C207" s="13" t="s">
        <v>33</v>
      </c>
      <c r="D207" s="3"/>
      <c r="E207" s="4"/>
      <c r="F207" s="14"/>
      <c r="G207" s="4"/>
      <c r="H207" s="5"/>
      <c r="I207" s="5"/>
    </row>
    <row r="208">
      <c r="A208" s="6"/>
      <c r="B208" s="6"/>
      <c r="C208" s="15" t="s">
        <v>21</v>
      </c>
      <c r="D208" s="15">
        <v>0.25</v>
      </c>
      <c r="E208" s="15">
        <v>734.0</v>
      </c>
      <c r="F208" s="15">
        <f>D208*E208</f>
        <v>183.5</v>
      </c>
      <c r="G208" s="15" t="s">
        <v>34</v>
      </c>
      <c r="H208" s="5"/>
      <c r="I208" s="5"/>
    </row>
    <row r="209">
      <c r="A209" s="12" t="s">
        <v>23</v>
      </c>
      <c r="B209" s="11"/>
      <c r="C209" s="16" t="s">
        <v>35</v>
      </c>
      <c r="D209" s="3"/>
      <c r="E209" s="4"/>
      <c r="F209" s="14"/>
      <c r="G209" s="4"/>
      <c r="H209" s="5"/>
      <c r="I209" s="5"/>
    </row>
    <row r="210">
      <c r="A210" s="6"/>
      <c r="B210" s="6"/>
      <c r="C210" s="15" t="s">
        <v>25</v>
      </c>
      <c r="D210" s="17"/>
      <c r="E210" s="17"/>
      <c r="F210" s="15">
        <f>(F206+F208)*0.5%</f>
        <v>0.9535</v>
      </c>
      <c r="G210" s="15" t="s">
        <v>36</v>
      </c>
      <c r="H210" s="5">
        <f>F210+F198</f>
        <v>81.45825</v>
      </c>
      <c r="I210" s="5"/>
    </row>
    <row r="211">
      <c r="A211" s="10" t="s">
        <v>27</v>
      </c>
      <c r="B211" s="3"/>
      <c r="C211" s="4"/>
      <c r="D211" s="18">
        <v>1.0</v>
      </c>
      <c r="E211" s="18" t="s">
        <v>11</v>
      </c>
      <c r="F211" s="18">
        <f>F206+F208+F210</f>
        <v>191.6535</v>
      </c>
      <c r="G211" s="21"/>
      <c r="H211" s="5"/>
      <c r="I211" s="5"/>
    </row>
    <row r="212">
      <c r="A212" s="10" t="s">
        <v>28</v>
      </c>
      <c r="B212" s="3"/>
      <c r="C212" s="4"/>
      <c r="D212" s="18">
        <v>1.0</v>
      </c>
      <c r="E212" s="18" t="s">
        <v>11</v>
      </c>
      <c r="F212" s="18">
        <f>F211/D211</f>
        <v>191.6535</v>
      </c>
      <c r="G212" s="21"/>
      <c r="H212" s="5"/>
      <c r="I212" s="5"/>
    </row>
    <row r="213">
      <c r="A213" s="10" t="s">
        <v>29</v>
      </c>
      <c r="B213" s="3"/>
      <c r="C213" s="3"/>
      <c r="D213" s="4"/>
      <c r="E213" s="19">
        <f>F206*100.5%/D211</f>
        <v>7.236</v>
      </c>
      <c r="F213" s="18">
        <f>E213*1%</f>
        <v>0.07236</v>
      </c>
      <c r="G213" s="21"/>
      <c r="H213" s="5">
        <f>E213+E201</f>
        <v>16019.097</v>
      </c>
      <c r="I213" s="5"/>
    </row>
    <row r="214">
      <c r="A214" s="10" t="s">
        <v>27</v>
      </c>
      <c r="B214" s="3"/>
      <c r="C214" s="3"/>
      <c r="D214" s="4"/>
      <c r="E214" s="9"/>
      <c r="F214" s="18">
        <f>F212+F213</f>
        <v>191.72586</v>
      </c>
      <c r="G214" s="21"/>
      <c r="H214" s="5"/>
      <c r="I214" s="5"/>
    </row>
    <row r="215">
      <c r="A215" s="10" t="s">
        <v>30</v>
      </c>
      <c r="B215" s="3"/>
      <c r="C215" s="3"/>
      <c r="D215" s="4"/>
      <c r="E215" s="18">
        <f>F214</f>
        <v>191.72586</v>
      </c>
      <c r="F215" s="18">
        <f>E215*15%</f>
        <v>28.758879</v>
      </c>
      <c r="G215" s="21"/>
      <c r="H215" s="5">
        <f>E215+E203</f>
        <v>16533.29922</v>
      </c>
      <c r="I215" s="5"/>
    </row>
    <row r="216">
      <c r="A216" s="20" t="s">
        <v>27</v>
      </c>
      <c r="B216" s="3"/>
      <c r="C216" s="3"/>
      <c r="D216" s="4"/>
      <c r="E216" s="21"/>
      <c r="F216" s="22">
        <f>round(F214+F215,2)</f>
        <v>220.48</v>
      </c>
      <c r="G216" s="9"/>
      <c r="H216" s="5"/>
      <c r="I216" s="5">
        <f>F216+F204</f>
        <v>19013.29</v>
      </c>
    </row>
    <row r="217">
      <c r="A217" s="23" t="str">
        <f>CONCATENATE("Say ₹ ",F204," + ",F216," x Cost Index")                                           </f>
        <v>Say ₹ 18792.81 + 220.48 x Cost Index</v>
      </c>
      <c r="B217" s="3"/>
      <c r="C217" s="3"/>
      <c r="D217" s="3"/>
      <c r="E217" s="3"/>
      <c r="F217" s="4"/>
      <c r="G217" s="24" t="s">
        <v>37</v>
      </c>
      <c r="H217" s="25">
        <f>((F194*1.005*1.01)+(F196*1.005))*1.15</f>
        <v>18792.80936</v>
      </c>
      <c r="I217" s="25">
        <f>((F206*1.005*1.01)+(F208*1.005))*1.15</f>
        <v>220.484739</v>
      </c>
    </row>
    <row r="218">
      <c r="A218" s="1" t="s">
        <v>0</v>
      </c>
      <c r="B218" s="1" t="s">
        <v>1</v>
      </c>
      <c r="C218" s="2" t="s">
        <v>2</v>
      </c>
      <c r="D218" s="3"/>
      <c r="E218" s="4"/>
      <c r="F218" s="2" t="s">
        <v>3</v>
      </c>
      <c r="G218" s="4"/>
      <c r="H218" s="5"/>
      <c r="I218" s="5"/>
    </row>
    <row r="219">
      <c r="A219" s="6"/>
      <c r="B219" s="6"/>
      <c r="C219" s="7" t="s">
        <v>4</v>
      </c>
      <c r="D219" s="7" t="s">
        <v>5</v>
      </c>
      <c r="E219" s="7" t="s">
        <v>6</v>
      </c>
      <c r="F219" s="7" t="s">
        <v>7</v>
      </c>
      <c r="G219" s="7" t="s">
        <v>8</v>
      </c>
      <c r="H219" s="5"/>
      <c r="I219" s="5"/>
    </row>
    <row r="220">
      <c r="A220" s="8" t="s">
        <v>56</v>
      </c>
      <c r="B220" s="3"/>
      <c r="C220" s="3"/>
      <c r="D220" s="3"/>
      <c r="E220" s="3"/>
      <c r="F220" s="3"/>
      <c r="G220" s="4"/>
      <c r="H220" s="5"/>
      <c r="I220" s="5"/>
    </row>
    <row r="221">
      <c r="A221" s="9"/>
      <c r="B221" s="9" t="s">
        <v>10</v>
      </c>
      <c r="C221" s="9" t="s">
        <v>11</v>
      </c>
      <c r="D221" s="9" t="s">
        <v>12</v>
      </c>
      <c r="E221" s="9">
        <v>1.0</v>
      </c>
      <c r="F221" s="9"/>
      <c r="G221" s="9"/>
      <c r="H221" s="5"/>
      <c r="I221" s="5"/>
    </row>
    <row r="222">
      <c r="A222" s="9" t="s">
        <v>13</v>
      </c>
      <c r="B222" s="10" t="s">
        <v>14</v>
      </c>
      <c r="C222" s="3"/>
      <c r="D222" s="3"/>
      <c r="E222" s="3"/>
      <c r="F222" s="3"/>
      <c r="G222" s="4"/>
      <c r="H222" s="5"/>
      <c r="I222" s="5"/>
    </row>
    <row r="223">
      <c r="A223" s="10" t="s">
        <v>15</v>
      </c>
      <c r="B223" s="3"/>
      <c r="C223" s="3"/>
      <c r="D223" s="3"/>
      <c r="E223" s="3"/>
      <c r="F223" s="3"/>
      <c r="G223" s="4"/>
      <c r="H223" s="5"/>
      <c r="I223" s="5"/>
    </row>
    <row r="224">
      <c r="A224" s="11"/>
      <c r="B224" s="12" t="s">
        <v>57</v>
      </c>
      <c r="C224" s="13" t="s">
        <v>58</v>
      </c>
      <c r="D224" s="3"/>
      <c r="E224" s="4"/>
      <c r="F224" s="14"/>
      <c r="G224" s="4"/>
      <c r="H224" s="5"/>
      <c r="I224" s="5"/>
    </row>
    <row r="225">
      <c r="A225" s="6"/>
      <c r="B225" s="6"/>
      <c r="C225" s="15" t="s">
        <v>11</v>
      </c>
      <c r="D225" s="15">
        <v>1.0</v>
      </c>
      <c r="E225" s="15">
        <v>6737.29</v>
      </c>
      <c r="F225" s="15">
        <f>D225*E225</f>
        <v>6737.29</v>
      </c>
      <c r="G225" s="15" t="s">
        <v>18</v>
      </c>
      <c r="H225" s="5"/>
      <c r="I225" s="5"/>
    </row>
    <row r="226">
      <c r="A226" s="11"/>
      <c r="B226" s="12" t="s">
        <v>19</v>
      </c>
      <c r="C226" s="13" t="s">
        <v>20</v>
      </c>
      <c r="D226" s="3"/>
      <c r="E226" s="4"/>
      <c r="F226" s="14"/>
      <c r="G226" s="4"/>
      <c r="H226" s="5"/>
      <c r="I226" s="5"/>
    </row>
    <row r="227">
      <c r="A227" s="6"/>
      <c r="B227" s="6"/>
      <c r="C227" s="15" t="s">
        <v>21</v>
      </c>
      <c r="D227" s="15">
        <v>0.25</v>
      </c>
      <c r="E227" s="15">
        <v>675.0</v>
      </c>
      <c r="F227" s="15">
        <f>D227*E227</f>
        <v>168.75</v>
      </c>
      <c r="G227" s="15" t="s">
        <v>22</v>
      </c>
      <c r="H227" s="5"/>
      <c r="I227" s="5"/>
    </row>
    <row r="228">
      <c r="A228" s="12" t="s">
        <v>23</v>
      </c>
      <c r="B228" s="11"/>
      <c r="C228" s="16" t="s">
        <v>24</v>
      </c>
      <c r="D228" s="3"/>
      <c r="E228" s="4"/>
      <c r="F228" s="14"/>
      <c r="G228" s="4"/>
      <c r="H228" s="5"/>
      <c r="I228" s="5"/>
    </row>
    <row r="229">
      <c r="A229" s="6"/>
      <c r="B229" s="6"/>
      <c r="C229" s="15" t="s">
        <v>25</v>
      </c>
      <c r="D229" s="17"/>
      <c r="E229" s="17"/>
      <c r="F229" s="15">
        <f>(F225+F227)*0.5%</f>
        <v>34.5302</v>
      </c>
      <c r="G229" s="15" t="s">
        <v>26</v>
      </c>
      <c r="H229" s="5"/>
      <c r="I229" s="5"/>
    </row>
    <row r="230">
      <c r="A230" s="10" t="s">
        <v>27</v>
      </c>
      <c r="B230" s="3"/>
      <c r="C230" s="4"/>
      <c r="D230" s="18">
        <v>1.0</v>
      </c>
      <c r="E230" s="18" t="s">
        <v>11</v>
      </c>
      <c r="F230" s="18">
        <f>F225+F227+F229</f>
        <v>6940.5702</v>
      </c>
      <c r="G230" s="9"/>
      <c r="H230" s="5"/>
      <c r="I230" s="5"/>
    </row>
    <row r="231">
      <c r="A231" s="10" t="s">
        <v>28</v>
      </c>
      <c r="B231" s="3"/>
      <c r="C231" s="4"/>
      <c r="D231" s="18">
        <v>1.0</v>
      </c>
      <c r="E231" s="18" t="s">
        <v>11</v>
      </c>
      <c r="F231" s="18">
        <f>F230/D230</f>
        <v>6940.5702</v>
      </c>
      <c r="G231" s="9"/>
      <c r="H231" s="5"/>
      <c r="I231" s="5"/>
    </row>
    <row r="232">
      <c r="A232" s="10" t="s">
        <v>29</v>
      </c>
      <c r="B232" s="3"/>
      <c r="C232" s="3"/>
      <c r="D232" s="4"/>
      <c r="E232" s="19">
        <f>F225*100.5%/D230</f>
        <v>6770.97645</v>
      </c>
      <c r="F232" s="18">
        <f>E232*1%</f>
        <v>67.7097645</v>
      </c>
      <c r="G232" s="9"/>
      <c r="H232" s="5"/>
      <c r="I232" s="5"/>
    </row>
    <row r="233">
      <c r="A233" s="10" t="s">
        <v>27</v>
      </c>
      <c r="B233" s="3"/>
      <c r="C233" s="3"/>
      <c r="D233" s="4"/>
      <c r="E233" s="9"/>
      <c r="F233" s="18">
        <f>F231+F232</f>
        <v>7008.279965</v>
      </c>
      <c r="G233" s="9"/>
      <c r="H233" s="5"/>
      <c r="I233" s="5"/>
    </row>
    <row r="234">
      <c r="A234" s="10" t="s">
        <v>30</v>
      </c>
      <c r="B234" s="3"/>
      <c r="C234" s="3"/>
      <c r="D234" s="4"/>
      <c r="E234" s="18">
        <f>F233</f>
        <v>7008.279965</v>
      </c>
      <c r="F234" s="18">
        <f>E234*15%</f>
        <v>1051.241995</v>
      </c>
      <c r="G234" s="9"/>
      <c r="H234" s="5"/>
      <c r="I234" s="5"/>
    </row>
    <row r="235">
      <c r="A235" s="20" t="s">
        <v>27</v>
      </c>
      <c r="B235" s="3"/>
      <c r="C235" s="3"/>
      <c r="D235" s="4"/>
      <c r="E235" s="21"/>
      <c r="F235" s="22">
        <f>round(F233+F234,2)</f>
        <v>8059.52</v>
      </c>
      <c r="G235" s="9"/>
      <c r="H235" s="5"/>
      <c r="I235" s="5"/>
    </row>
    <row r="236">
      <c r="A236" s="11">
        <v>2852.0</v>
      </c>
      <c r="B236" s="12"/>
      <c r="C236" s="13" t="s">
        <v>31</v>
      </c>
      <c r="D236" s="3"/>
      <c r="E236" s="4"/>
      <c r="F236" s="14"/>
      <c r="G236" s="4"/>
      <c r="H236" s="5"/>
      <c r="I236" s="5"/>
    </row>
    <row r="237">
      <c r="A237" s="6"/>
      <c r="B237" s="6"/>
      <c r="C237" s="15" t="s">
        <v>11</v>
      </c>
      <c r="D237" s="15">
        <v>4.0</v>
      </c>
      <c r="E237" s="15">
        <v>1.8</v>
      </c>
      <c r="F237" s="15">
        <f>D237*E237</f>
        <v>7.2</v>
      </c>
      <c r="G237" s="15" t="s">
        <v>32</v>
      </c>
      <c r="H237" s="5"/>
      <c r="I237" s="5"/>
    </row>
    <row r="238">
      <c r="A238" s="11">
        <v>1005.0</v>
      </c>
      <c r="B238" s="12"/>
      <c r="C238" s="13" t="s">
        <v>33</v>
      </c>
      <c r="D238" s="3"/>
      <c r="E238" s="4"/>
      <c r="F238" s="14"/>
      <c r="G238" s="4"/>
      <c r="H238" s="5"/>
      <c r="I238" s="5"/>
    </row>
    <row r="239">
      <c r="A239" s="6"/>
      <c r="B239" s="6"/>
      <c r="C239" s="15" t="s">
        <v>21</v>
      </c>
      <c r="D239" s="15">
        <v>0.25</v>
      </c>
      <c r="E239" s="15">
        <v>734.0</v>
      </c>
      <c r="F239" s="15">
        <f>D239*E239</f>
        <v>183.5</v>
      </c>
      <c r="G239" s="15" t="s">
        <v>34</v>
      </c>
      <c r="H239" s="5"/>
      <c r="I239" s="5"/>
    </row>
    <row r="240">
      <c r="A240" s="12" t="s">
        <v>23</v>
      </c>
      <c r="B240" s="11"/>
      <c r="C240" s="16" t="s">
        <v>35</v>
      </c>
      <c r="D240" s="3"/>
      <c r="E240" s="4"/>
      <c r="F240" s="14"/>
      <c r="G240" s="4"/>
      <c r="H240" s="5"/>
      <c r="I240" s="5"/>
    </row>
    <row r="241">
      <c r="A241" s="6"/>
      <c r="B241" s="6"/>
      <c r="C241" s="15" t="s">
        <v>25</v>
      </c>
      <c r="D241" s="17"/>
      <c r="E241" s="17"/>
      <c r="F241" s="15">
        <f>(F237+F239)*0.5%</f>
        <v>0.9535</v>
      </c>
      <c r="G241" s="15" t="s">
        <v>36</v>
      </c>
      <c r="H241" s="5">
        <f>F241+F229</f>
        <v>35.4837</v>
      </c>
      <c r="I241" s="5"/>
    </row>
    <row r="242">
      <c r="A242" s="10" t="s">
        <v>27</v>
      </c>
      <c r="B242" s="3"/>
      <c r="C242" s="4"/>
      <c r="D242" s="18">
        <v>1.0</v>
      </c>
      <c r="E242" s="18" t="s">
        <v>11</v>
      </c>
      <c r="F242" s="18">
        <f>F237+F239+F241</f>
        <v>191.6535</v>
      </c>
      <c r="G242" s="21"/>
      <c r="H242" s="5"/>
      <c r="I242" s="5"/>
    </row>
    <row r="243">
      <c r="A243" s="10" t="s">
        <v>28</v>
      </c>
      <c r="B243" s="3"/>
      <c r="C243" s="4"/>
      <c r="D243" s="18">
        <v>1.0</v>
      </c>
      <c r="E243" s="18" t="s">
        <v>11</v>
      </c>
      <c r="F243" s="18">
        <f>F242/D242</f>
        <v>191.6535</v>
      </c>
      <c r="G243" s="21"/>
      <c r="H243" s="5"/>
      <c r="I243" s="5"/>
    </row>
    <row r="244">
      <c r="A244" s="10" t="s">
        <v>29</v>
      </c>
      <c r="B244" s="3"/>
      <c r="C244" s="3"/>
      <c r="D244" s="4"/>
      <c r="E244" s="19">
        <f>F237*100.5%/D242</f>
        <v>7.236</v>
      </c>
      <c r="F244" s="18">
        <f>E244*1%</f>
        <v>0.07236</v>
      </c>
      <c r="G244" s="21"/>
      <c r="H244" s="5">
        <f>E244+E232</f>
        <v>6778.21245</v>
      </c>
      <c r="I244" s="5"/>
    </row>
    <row r="245">
      <c r="A245" s="10" t="s">
        <v>27</v>
      </c>
      <c r="B245" s="3"/>
      <c r="C245" s="3"/>
      <c r="D245" s="4"/>
      <c r="E245" s="9"/>
      <c r="F245" s="18">
        <f>F243+F244</f>
        <v>191.72586</v>
      </c>
      <c r="G245" s="21"/>
      <c r="H245" s="5"/>
      <c r="I245" s="5"/>
    </row>
    <row r="246">
      <c r="A246" s="10" t="s">
        <v>30</v>
      </c>
      <c r="B246" s="3"/>
      <c r="C246" s="3"/>
      <c r="D246" s="4"/>
      <c r="E246" s="18">
        <f>F245</f>
        <v>191.72586</v>
      </c>
      <c r="F246" s="18">
        <f>E246*15%</f>
        <v>28.758879</v>
      </c>
      <c r="G246" s="21"/>
      <c r="H246" s="5">
        <f>E246+E234</f>
        <v>7200.005825</v>
      </c>
      <c r="I246" s="5"/>
    </row>
    <row r="247">
      <c r="A247" s="20" t="s">
        <v>27</v>
      </c>
      <c r="B247" s="3"/>
      <c r="C247" s="3"/>
      <c r="D247" s="4"/>
      <c r="E247" s="21"/>
      <c r="F247" s="22">
        <f>round(F245+F246,2)</f>
        <v>220.48</v>
      </c>
      <c r="G247" s="9"/>
      <c r="H247" s="5"/>
      <c r="I247" s="5">
        <f>F247+F235</f>
        <v>8280</v>
      </c>
    </row>
    <row r="248">
      <c r="A248" s="23" t="str">
        <f>CONCATENATE("Say ₹ ",F235," + ",F247," x Cost Index")                                           </f>
        <v>Say ₹ 8059.52 + 220.48 x Cost Index</v>
      </c>
      <c r="B248" s="3"/>
      <c r="C248" s="3"/>
      <c r="D248" s="3"/>
      <c r="E248" s="3"/>
      <c r="F248" s="4"/>
      <c r="G248" s="24" t="s">
        <v>37</v>
      </c>
      <c r="H248" s="25">
        <f>((F225*1.005*1.01)+(F227*1.005))*1.15</f>
        <v>8059.521959</v>
      </c>
      <c r="I248" s="25">
        <f>((F237*1.005*1.01)+(F239*1.005))*1.15</f>
        <v>220.484739</v>
      </c>
    </row>
    <row r="249">
      <c r="A249" s="1" t="s">
        <v>0</v>
      </c>
      <c r="B249" s="1" t="s">
        <v>1</v>
      </c>
      <c r="C249" s="2" t="s">
        <v>2</v>
      </c>
      <c r="D249" s="3"/>
      <c r="E249" s="4"/>
      <c r="F249" s="2" t="s">
        <v>3</v>
      </c>
      <c r="G249" s="4"/>
      <c r="H249" s="5"/>
      <c r="I249" s="5"/>
    </row>
    <row r="250">
      <c r="A250" s="6"/>
      <c r="B250" s="6"/>
      <c r="C250" s="7" t="s">
        <v>4</v>
      </c>
      <c r="D250" s="7" t="s">
        <v>5</v>
      </c>
      <c r="E250" s="7" t="s">
        <v>6</v>
      </c>
      <c r="F250" s="7" t="s">
        <v>7</v>
      </c>
      <c r="G250" s="7" t="s">
        <v>8</v>
      </c>
      <c r="H250" s="5"/>
      <c r="I250" s="5"/>
    </row>
    <row r="251">
      <c r="A251" s="8" t="s">
        <v>59</v>
      </c>
      <c r="B251" s="3"/>
      <c r="C251" s="3"/>
      <c r="D251" s="3"/>
      <c r="E251" s="3"/>
      <c r="F251" s="3"/>
      <c r="G251" s="4"/>
      <c r="H251" s="5"/>
      <c r="I251" s="5"/>
    </row>
    <row r="252">
      <c r="A252" s="9"/>
      <c r="B252" s="9" t="s">
        <v>10</v>
      </c>
      <c r="C252" s="9" t="s">
        <v>11</v>
      </c>
      <c r="D252" s="9" t="s">
        <v>12</v>
      </c>
      <c r="E252" s="9">
        <v>1.0</v>
      </c>
      <c r="F252" s="9"/>
      <c r="G252" s="9"/>
      <c r="H252" s="5"/>
      <c r="I252" s="5"/>
    </row>
    <row r="253">
      <c r="A253" s="9" t="s">
        <v>13</v>
      </c>
      <c r="B253" s="10" t="s">
        <v>14</v>
      </c>
      <c r="C253" s="3"/>
      <c r="D253" s="3"/>
      <c r="E253" s="3"/>
      <c r="F253" s="3"/>
      <c r="G253" s="4"/>
      <c r="H253" s="5"/>
      <c r="I253" s="5"/>
    </row>
    <row r="254">
      <c r="A254" s="10" t="s">
        <v>15</v>
      </c>
      <c r="B254" s="3"/>
      <c r="C254" s="3"/>
      <c r="D254" s="3"/>
      <c r="E254" s="3"/>
      <c r="F254" s="3"/>
      <c r="G254" s="4"/>
      <c r="H254" s="5"/>
      <c r="I254" s="5"/>
    </row>
    <row r="255">
      <c r="A255" s="11"/>
      <c r="B255" s="12" t="s">
        <v>60</v>
      </c>
      <c r="C255" s="13" t="s">
        <v>61</v>
      </c>
      <c r="D255" s="3"/>
      <c r="E255" s="4"/>
      <c r="F255" s="14"/>
      <c r="G255" s="4"/>
      <c r="H255" s="5"/>
      <c r="I255" s="5"/>
    </row>
    <row r="256">
      <c r="A256" s="6"/>
      <c r="B256" s="6"/>
      <c r="C256" s="15" t="s">
        <v>11</v>
      </c>
      <c r="D256" s="15">
        <v>1.0</v>
      </c>
      <c r="E256" s="15">
        <v>7881.36</v>
      </c>
      <c r="F256" s="15">
        <f>D256*E256</f>
        <v>7881.36</v>
      </c>
      <c r="G256" s="15" t="s">
        <v>18</v>
      </c>
      <c r="H256" s="5"/>
      <c r="I256" s="5"/>
    </row>
    <row r="257">
      <c r="A257" s="11"/>
      <c r="B257" s="12" t="s">
        <v>19</v>
      </c>
      <c r="C257" s="13" t="s">
        <v>20</v>
      </c>
      <c r="D257" s="3"/>
      <c r="E257" s="4"/>
      <c r="F257" s="14"/>
      <c r="G257" s="4"/>
      <c r="H257" s="5"/>
      <c r="I257" s="5"/>
    </row>
    <row r="258">
      <c r="A258" s="6"/>
      <c r="B258" s="6"/>
      <c r="C258" s="15" t="s">
        <v>21</v>
      </c>
      <c r="D258" s="15">
        <v>0.25</v>
      </c>
      <c r="E258" s="15">
        <v>675.0</v>
      </c>
      <c r="F258" s="15">
        <f>D258*E258</f>
        <v>168.75</v>
      </c>
      <c r="G258" s="15" t="s">
        <v>22</v>
      </c>
      <c r="H258" s="5"/>
      <c r="I258" s="5"/>
    </row>
    <row r="259">
      <c r="A259" s="12" t="s">
        <v>23</v>
      </c>
      <c r="B259" s="11"/>
      <c r="C259" s="16" t="s">
        <v>24</v>
      </c>
      <c r="D259" s="3"/>
      <c r="E259" s="4"/>
      <c r="F259" s="14"/>
      <c r="G259" s="4"/>
      <c r="H259" s="5"/>
      <c r="I259" s="5"/>
    </row>
    <row r="260">
      <c r="A260" s="6"/>
      <c r="B260" s="6"/>
      <c r="C260" s="15" t="s">
        <v>25</v>
      </c>
      <c r="D260" s="17"/>
      <c r="E260" s="17"/>
      <c r="F260" s="15">
        <f>(F256+F258)*0.5%</f>
        <v>40.25055</v>
      </c>
      <c r="G260" s="15" t="s">
        <v>26</v>
      </c>
      <c r="H260" s="5"/>
      <c r="I260" s="5"/>
    </row>
    <row r="261">
      <c r="A261" s="10" t="s">
        <v>27</v>
      </c>
      <c r="B261" s="3"/>
      <c r="C261" s="4"/>
      <c r="D261" s="18">
        <v>1.0</v>
      </c>
      <c r="E261" s="18" t="s">
        <v>11</v>
      </c>
      <c r="F261" s="18">
        <f>F256+F258+F260</f>
        <v>8090.36055</v>
      </c>
      <c r="G261" s="9"/>
      <c r="H261" s="5"/>
      <c r="I261" s="5"/>
    </row>
    <row r="262">
      <c r="A262" s="10" t="s">
        <v>28</v>
      </c>
      <c r="B262" s="3"/>
      <c r="C262" s="4"/>
      <c r="D262" s="18">
        <v>1.0</v>
      </c>
      <c r="E262" s="18" t="s">
        <v>11</v>
      </c>
      <c r="F262" s="18">
        <f>F261/D261</f>
        <v>8090.36055</v>
      </c>
      <c r="G262" s="9"/>
      <c r="H262" s="5"/>
      <c r="I262" s="5"/>
    </row>
    <row r="263">
      <c r="A263" s="10" t="s">
        <v>29</v>
      </c>
      <c r="B263" s="3"/>
      <c r="C263" s="3"/>
      <c r="D263" s="4"/>
      <c r="E263" s="19">
        <f>F256*100.5%/D261</f>
        <v>7920.7668</v>
      </c>
      <c r="F263" s="18">
        <f>E263*1%</f>
        <v>79.207668</v>
      </c>
      <c r="G263" s="9"/>
      <c r="H263" s="5"/>
      <c r="I263" s="5"/>
    </row>
    <row r="264">
      <c r="A264" s="10" t="s">
        <v>27</v>
      </c>
      <c r="B264" s="3"/>
      <c r="C264" s="3"/>
      <c r="D264" s="4"/>
      <c r="E264" s="9"/>
      <c r="F264" s="18">
        <f>F262+F263</f>
        <v>8169.568218</v>
      </c>
      <c r="G264" s="9"/>
      <c r="H264" s="5"/>
      <c r="I264" s="5"/>
    </row>
    <row r="265">
      <c r="A265" s="10" t="s">
        <v>30</v>
      </c>
      <c r="B265" s="3"/>
      <c r="C265" s="3"/>
      <c r="D265" s="4"/>
      <c r="E265" s="18">
        <f>F264</f>
        <v>8169.568218</v>
      </c>
      <c r="F265" s="18">
        <f>E265*15%</f>
        <v>1225.435233</v>
      </c>
      <c r="G265" s="9"/>
      <c r="H265" s="5"/>
      <c r="I265" s="5"/>
    </row>
    <row r="266">
      <c r="A266" s="20" t="s">
        <v>27</v>
      </c>
      <c r="B266" s="3"/>
      <c r="C266" s="3"/>
      <c r="D266" s="4"/>
      <c r="E266" s="21"/>
      <c r="F266" s="22">
        <f>round(F264+F265,2)</f>
        <v>9395</v>
      </c>
      <c r="G266" s="9"/>
      <c r="H266" s="5"/>
      <c r="I266" s="5"/>
    </row>
    <row r="267">
      <c r="A267" s="11">
        <v>2852.0</v>
      </c>
      <c r="B267" s="12"/>
      <c r="C267" s="13" t="s">
        <v>31</v>
      </c>
      <c r="D267" s="3"/>
      <c r="E267" s="4"/>
      <c r="F267" s="14"/>
      <c r="G267" s="4"/>
      <c r="H267" s="5"/>
      <c r="I267" s="5"/>
    </row>
    <row r="268">
      <c r="A268" s="6"/>
      <c r="B268" s="6"/>
      <c r="C268" s="15" t="s">
        <v>11</v>
      </c>
      <c r="D268" s="15">
        <v>4.0</v>
      </c>
      <c r="E268" s="15">
        <v>1.8</v>
      </c>
      <c r="F268" s="15">
        <f>D268*E268</f>
        <v>7.2</v>
      </c>
      <c r="G268" s="15" t="s">
        <v>32</v>
      </c>
      <c r="H268" s="5"/>
      <c r="I268" s="5"/>
    </row>
    <row r="269">
      <c r="A269" s="11">
        <v>1005.0</v>
      </c>
      <c r="B269" s="12"/>
      <c r="C269" s="13" t="s">
        <v>33</v>
      </c>
      <c r="D269" s="3"/>
      <c r="E269" s="4"/>
      <c r="F269" s="14"/>
      <c r="G269" s="4"/>
      <c r="H269" s="5"/>
      <c r="I269" s="5"/>
    </row>
    <row r="270">
      <c r="A270" s="6"/>
      <c r="B270" s="6"/>
      <c r="C270" s="15" t="s">
        <v>21</v>
      </c>
      <c r="D270" s="15">
        <v>0.25</v>
      </c>
      <c r="E270" s="15">
        <v>734.0</v>
      </c>
      <c r="F270" s="15">
        <f>D270*E270</f>
        <v>183.5</v>
      </c>
      <c r="G270" s="15" t="s">
        <v>34</v>
      </c>
      <c r="H270" s="5"/>
      <c r="I270" s="5"/>
    </row>
    <row r="271">
      <c r="A271" s="12" t="s">
        <v>23</v>
      </c>
      <c r="B271" s="11"/>
      <c r="C271" s="16" t="s">
        <v>35</v>
      </c>
      <c r="D271" s="3"/>
      <c r="E271" s="4"/>
      <c r="F271" s="14"/>
      <c r="G271" s="4"/>
      <c r="H271" s="5"/>
      <c r="I271" s="5"/>
    </row>
    <row r="272">
      <c r="A272" s="6"/>
      <c r="B272" s="6"/>
      <c r="C272" s="15" t="s">
        <v>25</v>
      </c>
      <c r="D272" s="17"/>
      <c r="E272" s="17"/>
      <c r="F272" s="15">
        <f>(F268+F270)*0.5%</f>
        <v>0.9535</v>
      </c>
      <c r="G272" s="15" t="s">
        <v>36</v>
      </c>
      <c r="H272" s="5">
        <f>F272+F260</f>
        <v>41.20405</v>
      </c>
      <c r="I272" s="5"/>
    </row>
    <row r="273">
      <c r="A273" s="10" t="s">
        <v>27</v>
      </c>
      <c r="B273" s="3"/>
      <c r="C273" s="4"/>
      <c r="D273" s="18">
        <v>1.0</v>
      </c>
      <c r="E273" s="18" t="s">
        <v>11</v>
      </c>
      <c r="F273" s="18">
        <f>F268+F270+F272</f>
        <v>191.6535</v>
      </c>
      <c r="G273" s="21"/>
      <c r="H273" s="5"/>
      <c r="I273" s="5"/>
    </row>
    <row r="274">
      <c r="A274" s="10" t="s">
        <v>28</v>
      </c>
      <c r="B274" s="3"/>
      <c r="C274" s="4"/>
      <c r="D274" s="18">
        <v>1.0</v>
      </c>
      <c r="E274" s="18" t="s">
        <v>11</v>
      </c>
      <c r="F274" s="18">
        <f>F273/D273</f>
        <v>191.6535</v>
      </c>
      <c r="G274" s="21"/>
      <c r="H274" s="5"/>
      <c r="I274" s="5"/>
    </row>
    <row r="275">
      <c r="A275" s="10" t="s">
        <v>29</v>
      </c>
      <c r="B275" s="3"/>
      <c r="C275" s="3"/>
      <c r="D275" s="4"/>
      <c r="E275" s="19">
        <f>F268*100.5%/D273</f>
        <v>7.236</v>
      </c>
      <c r="F275" s="18">
        <f>E275*1%</f>
        <v>0.07236</v>
      </c>
      <c r="G275" s="21"/>
      <c r="H275" s="5">
        <f>E275+E263</f>
        <v>7928.0028</v>
      </c>
      <c r="I275" s="5"/>
    </row>
    <row r="276">
      <c r="A276" s="10" t="s">
        <v>27</v>
      </c>
      <c r="B276" s="3"/>
      <c r="C276" s="3"/>
      <c r="D276" s="4"/>
      <c r="E276" s="9"/>
      <c r="F276" s="18">
        <f>F274+F275</f>
        <v>191.72586</v>
      </c>
      <c r="G276" s="21"/>
      <c r="H276" s="5"/>
      <c r="I276" s="5"/>
    </row>
    <row r="277">
      <c r="A277" s="10" t="s">
        <v>30</v>
      </c>
      <c r="B277" s="3"/>
      <c r="C277" s="3"/>
      <c r="D277" s="4"/>
      <c r="E277" s="18">
        <f>F276</f>
        <v>191.72586</v>
      </c>
      <c r="F277" s="18">
        <f>E277*15%</f>
        <v>28.758879</v>
      </c>
      <c r="G277" s="21"/>
      <c r="H277" s="5">
        <f>E277+E265</f>
        <v>8361.294078</v>
      </c>
      <c r="I277" s="5"/>
    </row>
    <row r="278">
      <c r="A278" s="20" t="s">
        <v>27</v>
      </c>
      <c r="B278" s="3"/>
      <c r="C278" s="3"/>
      <c r="D278" s="4"/>
      <c r="E278" s="21"/>
      <c r="F278" s="22">
        <f>round(F276+F277,2)</f>
        <v>220.48</v>
      </c>
      <c r="G278" s="9"/>
      <c r="H278" s="5"/>
      <c r="I278" s="5">
        <f>F278+F266</f>
        <v>9615.48</v>
      </c>
    </row>
    <row r="279">
      <c r="A279" s="23" t="str">
        <f>CONCATENATE("Say ₹ ",F266," + ",F278," x Cost Index")                                           </f>
        <v>Say ₹ 9395 + 220.48 x Cost Index</v>
      </c>
      <c r="B279" s="3"/>
      <c r="C279" s="3"/>
      <c r="D279" s="3"/>
      <c r="E279" s="3"/>
      <c r="F279" s="4"/>
      <c r="G279" s="24" t="s">
        <v>37</v>
      </c>
      <c r="H279" s="25">
        <f>((F256*1.005*1.01)+(F258*1.005))*1.15</f>
        <v>9395.003451</v>
      </c>
      <c r="I279" s="25">
        <f>((F268*1.005*1.01)+(F270*1.005))*1.15</f>
        <v>220.484739</v>
      </c>
    </row>
  </sheetData>
  <mergeCells count="396">
    <mergeCell ref="A176:A177"/>
    <mergeCell ref="A178:A179"/>
    <mergeCell ref="B178:B179"/>
    <mergeCell ref="A180:C180"/>
    <mergeCell ref="A181:C181"/>
    <mergeCell ref="A182:D182"/>
    <mergeCell ref="A183:D183"/>
    <mergeCell ref="A184:D184"/>
    <mergeCell ref="A185:D185"/>
    <mergeCell ref="A186:F186"/>
    <mergeCell ref="A187:A188"/>
    <mergeCell ref="B187:B188"/>
    <mergeCell ref="C187:E187"/>
    <mergeCell ref="F187:G187"/>
    <mergeCell ref="A189:G189"/>
    <mergeCell ref="B191:G191"/>
    <mergeCell ref="A192:G192"/>
    <mergeCell ref="A193:A194"/>
    <mergeCell ref="B193:B194"/>
    <mergeCell ref="C193:E193"/>
    <mergeCell ref="F193:G193"/>
    <mergeCell ref="A195:A196"/>
    <mergeCell ref="B195:B196"/>
    <mergeCell ref="C195:E195"/>
    <mergeCell ref="F195:G195"/>
    <mergeCell ref="A197:A198"/>
    <mergeCell ref="C197:E197"/>
    <mergeCell ref="F197:G197"/>
    <mergeCell ref="B197:B198"/>
    <mergeCell ref="A199:C199"/>
    <mergeCell ref="A200:C200"/>
    <mergeCell ref="A201:D201"/>
    <mergeCell ref="A202:D202"/>
    <mergeCell ref="A203:D203"/>
    <mergeCell ref="A204:D204"/>
    <mergeCell ref="C209:E209"/>
    <mergeCell ref="F209:G209"/>
    <mergeCell ref="A205:A206"/>
    <mergeCell ref="B205:B206"/>
    <mergeCell ref="C205:E205"/>
    <mergeCell ref="F205:G205"/>
    <mergeCell ref="B207:B208"/>
    <mergeCell ref="C207:E207"/>
    <mergeCell ref="F207:G207"/>
    <mergeCell ref="A207:A208"/>
    <mergeCell ref="A209:A210"/>
    <mergeCell ref="B209:B210"/>
    <mergeCell ref="A211:C211"/>
    <mergeCell ref="A212:C212"/>
    <mergeCell ref="A213:D213"/>
    <mergeCell ref="A214:D214"/>
    <mergeCell ref="A215:D215"/>
    <mergeCell ref="A216:D216"/>
    <mergeCell ref="A217:F217"/>
    <mergeCell ref="A218:A219"/>
    <mergeCell ref="B218:B219"/>
    <mergeCell ref="C218:E218"/>
    <mergeCell ref="F218:G218"/>
    <mergeCell ref="A220:G220"/>
    <mergeCell ref="B222:G222"/>
    <mergeCell ref="A223:G223"/>
    <mergeCell ref="A224:A225"/>
    <mergeCell ref="B224:B225"/>
    <mergeCell ref="C224:E224"/>
    <mergeCell ref="F224:G224"/>
    <mergeCell ref="A226:A227"/>
    <mergeCell ref="B226:B227"/>
    <mergeCell ref="C226:E226"/>
    <mergeCell ref="F226:G226"/>
    <mergeCell ref="A228:A229"/>
    <mergeCell ref="C228:E228"/>
    <mergeCell ref="F228:G228"/>
    <mergeCell ref="B228:B229"/>
    <mergeCell ref="A230:C230"/>
    <mergeCell ref="A231:C231"/>
    <mergeCell ref="A232:D232"/>
    <mergeCell ref="A233:D233"/>
    <mergeCell ref="A234:D234"/>
    <mergeCell ref="A235:D235"/>
    <mergeCell ref="C240:E240"/>
    <mergeCell ref="F240:G240"/>
    <mergeCell ref="A236:A237"/>
    <mergeCell ref="B236:B237"/>
    <mergeCell ref="C236:E236"/>
    <mergeCell ref="F236:G236"/>
    <mergeCell ref="B238:B239"/>
    <mergeCell ref="C238:E238"/>
    <mergeCell ref="F238:G238"/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C13"/>
    <mergeCell ref="A14:C14"/>
    <mergeCell ref="A15:D15"/>
    <mergeCell ref="A16:D16"/>
    <mergeCell ref="F21:G21"/>
    <mergeCell ref="F23:G23"/>
    <mergeCell ref="A17:D17"/>
    <mergeCell ref="A18:D18"/>
    <mergeCell ref="A19:A20"/>
    <mergeCell ref="B19:B20"/>
    <mergeCell ref="C19:E19"/>
    <mergeCell ref="F19:G19"/>
    <mergeCell ref="A21:A22"/>
    <mergeCell ref="B21:B22"/>
    <mergeCell ref="C21:E21"/>
    <mergeCell ref="A23:A24"/>
    <mergeCell ref="B23:B24"/>
    <mergeCell ref="C23:E23"/>
    <mergeCell ref="A25:C25"/>
    <mergeCell ref="A26:C26"/>
    <mergeCell ref="C32:E32"/>
    <mergeCell ref="F32:G32"/>
    <mergeCell ref="A27:D27"/>
    <mergeCell ref="A28:D28"/>
    <mergeCell ref="A29:D29"/>
    <mergeCell ref="A30:D30"/>
    <mergeCell ref="A31:F31"/>
    <mergeCell ref="A32:A33"/>
    <mergeCell ref="B32:B33"/>
    <mergeCell ref="A34:G34"/>
    <mergeCell ref="B36:G36"/>
    <mergeCell ref="A37:G37"/>
    <mergeCell ref="A38:A39"/>
    <mergeCell ref="B38:B39"/>
    <mergeCell ref="C38:E38"/>
    <mergeCell ref="F38:G38"/>
    <mergeCell ref="A40:A41"/>
    <mergeCell ref="B40:B41"/>
    <mergeCell ref="C40:E40"/>
    <mergeCell ref="F40:G40"/>
    <mergeCell ref="A42:A43"/>
    <mergeCell ref="C42:E42"/>
    <mergeCell ref="F42:G42"/>
    <mergeCell ref="B42:B43"/>
    <mergeCell ref="A44:C44"/>
    <mergeCell ref="A45:C45"/>
    <mergeCell ref="A46:D46"/>
    <mergeCell ref="A47:D47"/>
    <mergeCell ref="A48:D48"/>
    <mergeCell ref="A49:D49"/>
    <mergeCell ref="C54:E54"/>
    <mergeCell ref="F54:G54"/>
    <mergeCell ref="A50:A51"/>
    <mergeCell ref="B50:B51"/>
    <mergeCell ref="C50:E50"/>
    <mergeCell ref="F50:G50"/>
    <mergeCell ref="B52:B53"/>
    <mergeCell ref="C52:E52"/>
    <mergeCell ref="F52:G52"/>
    <mergeCell ref="A52:A53"/>
    <mergeCell ref="A54:A55"/>
    <mergeCell ref="B54:B55"/>
    <mergeCell ref="A56:C56"/>
    <mergeCell ref="A57:C57"/>
    <mergeCell ref="A58:D58"/>
    <mergeCell ref="A59:D59"/>
    <mergeCell ref="A60:D60"/>
    <mergeCell ref="A61:D61"/>
    <mergeCell ref="A62:F62"/>
    <mergeCell ref="A63:A64"/>
    <mergeCell ref="B63:B64"/>
    <mergeCell ref="C63:E63"/>
    <mergeCell ref="F63:G63"/>
    <mergeCell ref="A65:G65"/>
    <mergeCell ref="B67:G67"/>
    <mergeCell ref="A68:G68"/>
    <mergeCell ref="A69:A70"/>
    <mergeCell ref="B69:B70"/>
    <mergeCell ref="C69:E69"/>
    <mergeCell ref="F69:G69"/>
    <mergeCell ref="A71:A72"/>
    <mergeCell ref="B71:B72"/>
    <mergeCell ref="C71:E71"/>
    <mergeCell ref="F71:G71"/>
    <mergeCell ref="A73:A74"/>
    <mergeCell ref="C73:E73"/>
    <mergeCell ref="F73:G73"/>
    <mergeCell ref="B73:B74"/>
    <mergeCell ref="A75:C75"/>
    <mergeCell ref="A76:C76"/>
    <mergeCell ref="A77:D77"/>
    <mergeCell ref="A78:D78"/>
    <mergeCell ref="A79:D79"/>
    <mergeCell ref="A80:D80"/>
    <mergeCell ref="C85:E85"/>
    <mergeCell ref="F85:G85"/>
    <mergeCell ref="A81:A82"/>
    <mergeCell ref="B81:B82"/>
    <mergeCell ref="C81:E81"/>
    <mergeCell ref="F81:G81"/>
    <mergeCell ref="B83:B84"/>
    <mergeCell ref="C83:E83"/>
    <mergeCell ref="F83:G83"/>
    <mergeCell ref="A83:A84"/>
    <mergeCell ref="A85:A86"/>
    <mergeCell ref="B85:B8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C94:E94"/>
    <mergeCell ref="F94:G94"/>
    <mergeCell ref="A96:G96"/>
    <mergeCell ref="B98:G98"/>
    <mergeCell ref="A99:G99"/>
    <mergeCell ref="A100:A101"/>
    <mergeCell ref="B100:B101"/>
    <mergeCell ref="C100:E100"/>
    <mergeCell ref="F100:G100"/>
    <mergeCell ref="A102:A103"/>
    <mergeCell ref="B102:B103"/>
    <mergeCell ref="C102:E102"/>
    <mergeCell ref="F102:G102"/>
    <mergeCell ref="A104:A105"/>
    <mergeCell ref="C104:E104"/>
    <mergeCell ref="F104:G104"/>
    <mergeCell ref="B104:B105"/>
    <mergeCell ref="A106:C106"/>
    <mergeCell ref="A107:C107"/>
    <mergeCell ref="A108:D108"/>
    <mergeCell ref="A109:D109"/>
    <mergeCell ref="A110:D110"/>
    <mergeCell ref="A111:D111"/>
    <mergeCell ref="C116:E116"/>
    <mergeCell ref="F116:G116"/>
    <mergeCell ref="A112:A113"/>
    <mergeCell ref="B112:B113"/>
    <mergeCell ref="C112:E112"/>
    <mergeCell ref="F112:G112"/>
    <mergeCell ref="B114:B115"/>
    <mergeCell ref="C114:E114"/>
    <mergeCell ref="F114:G114"/>
    <mergeCell ref="A114:A115"/>
    <mergeCell ref="A116:A117"/>
    <mergeCell ref="B116:B117"/>
    <mergeCell ref="A118:C118"/>
    <mergeCell ref="A119:C119"/>
    <mergeCell ref="A120:D120"/>
    <mergeCell ref="A121:D121"/>
    <mergeCell ref="A122:D122"/>
    <mergeCell ref="A123:D123"/>
    <mergeCell ref="A124:F124"/>
    <mergeCell ref="A125:A126"/>
    <mergeCell ref="B125:B126"/>
    <mergeCell ref="C125:E125"/>
    <mergeCell ref="F125:G125"/>
    <mergeCell ref="A127:G127"/>
    <mergeCell ref="B129:G129"/>
    <mergeCell ref="A130:G130"/>
    <mergeCell ref="A131:A132"/>
    <mergeCell ref="B131:B132"/>
    <mergeCell ref="C131:E131"/>
    <mergeCell ref="F131:G131"/>
    <mergeCell ref="A133:A134"/>
    <mergeCell ref="B133:B134"/>
    <mergeCell ref="C133:E133"/>
    <mergeCell ref="F133:G133"/>
    <mergeCell ref="A135:A136"/>
    <mergeCell ref="C135:E135"/>
    <mergeCell ref="F135:G135"/>
    <mergeCell ref="B135:B136"/>
    <mergeCell ref="A137:C137"/>
    <mergeCell ref="A138:C138"/>
    <mergeCell ref="A139:D139"/>
    <mergeCell ref="A140:D140"/>
    <mergeCell ref="A141:D141"/>
    <mergeCell ref="A142:D142"/>
    <mergeCell ref="C147:E147"/>
    <mergeCell ref="F147:G147"/>
    <mergeCell ref="A143:A144"/>
    <mergeCell ref="B143:B144"/>
    <mergeCell ref="C143:E143"/>
    <mergeCell ref="F143:G143"/>
    <mergeCell ref="B145:B146"/>
    <mergeCell ref="C145:E145"/>
    <mergeCell ref="F145:G145"/>
    <mergeCell ref="A145:A146"/>
    <mergeCell ref="A147:A148"/>
    <mergeCell ref="B147:B148"/>
    <mergeCell ref="A149:C149"/>
    <mergeCell ref="A150:C150"/>
    <mergeCell ref="A151:D151"/>
    <mergeCell ref="A152:D152"/>
    <mergeCell ref="A153:D153"/>
    <mergeCell ref="A154:D154"/>
    <mergeCell ref="A155:F155"/>
    <mergeCell ref="A156:A157"/>
    <mergeCell ref="B156:B157"/>
    <mergeCell ref="C156:E156"/>
    <mergeCell ref="F156:G156"/>
    <mergeCell ref="A158:G158"/>
    <mergeCell ref="B160:G160"/>
    <mergeCell ref="A161:G161"/>
    <mergeCell ref="A162:A163"/>
    <mergeCell ref="B162:B163"/>
    <mergeCell ref="C162:E162"/>
    <mergeCell ref="F162:G162"/>
    <mergeCell ref="A164:A165"/>
    <mergeCell ref="B164:B165"/>
    <mergeCell ref="C164:E164"/>
    <mergeCell ref="F164:G164"/>
    <mergeCell ref="A166:A167"/>
    <mergeCell ref="C166:E166"/>
    <mergeCell ref="F166:G166"/>
    <mergeCell ref="B166:B167"/>
    <mergeCell ref="A168:C168"/>
    <mergeCell ref="A169:C169"/>
    <mergeCell ref="A170:D170"/>
    <mergeCell ref="A171:D171"/>
    <mergeCell ref="A172:D172"/>
    <mergeCell ref="A173:D173"/>
    <mergeCell ref="C178:E178"/>
    <mergeCell ref="F178:G178"/>
    <mergeCell ref="A174:A175"/>
    <mergeCell ref="B174:B175"/>
    <mergeCell ref="C174:E174"/>
    <mergeCell ref="F174:G174"/>
    <mergeCell ref="B176:B177"/>
    <mergeCell ref="C176:E176"/>
    <mergeCell ref="F176:G176"/>
    <mergeCell ref="A277:D277"/>
    <mergeCell ref="A278:D278"/>
    <mergeCell ref="A279:F279"/>
    <mergeCell ref="A269:A270"/>
    <mergeCell ref="A271:A272"/>
    <mergeCell ref="B271:B272"/>
    <mergeCell ref="A273:C273"/>
    <mergeCell ref="A274:C274"/>
    <mergeCell ref="A275:D275"/>
    <mergeCell ref="A276:D276"/>
    <mergeCell ref="A238:A239"/>
    <mergeCell ref="A240:A241"/>
    <mergeCell ref="B240:B241"/>
    <mergeCell ref="A242:C242"/>
    <mergeCell ref="A243:C243"/>
    <mergeCell ref="A244:D244"/>
    <mergeCell ref="A245:D245"/>
    <mergeCell ref="A246:D246"/>
    <mergeCell ref="A247:D247"/>
    <mergeCell ref="A248:F248"/>
    <mergeCell ref="A249:A250"/>
    <mergeCell ref="B249:B250"/>
    <mergeCell ref="C249:E249"/>
    <mergeCell ref="F249:G249"/>
    <mergeCell ref="A251:G251"/>
    <mergeCell ref="B253:G253"/>
    <mergeCell ref="A254:G254"/>
    <mergeCell ref="A255:A256"/>
    <mergeCell ref="B255:B256"/>
    <mergeCell ref="C255:E255"/>
    <mergeCell ref="F255:G255"/>
    <mergeCell ref="A257:A258"/>
    <mergeCell ref="B257:B258"/>
    <mergeCell ref="C257:E257"/>
    <mergeCell ref="F257:G257"/>
    <mergeCell ref="A259:A260"/>
    <mergeCell ref="C259:E259"/>
    <mergeCell ref="F259:G259"/>
    <mergeCell ref="B259:B260"/>
    <mergeCell ref="A261:C261"/>
    <mergeCell ref="A262:C262"/>
    <mergeCell ref="A263:D263"/>
    <mergeCell ref="A264:D264"/>
    <mergeCell ref="A265:D265"/>
    <mergeCell ref="A266:D266"/>
    <mergeCell ref="C271:E271"/>
    <mergeCell ref="F271:G271"/>
    <mergeCell ref="A267:A268"/>
    <mergeCell ref="B267:B268"/>
    <mergeCell ref="C267:E267"/>
    <mergeCell ref="F267:G267"/>
    <mergeCell ref="B269:B270"/>
    <mergeCell ref="C269:E269"/>
    <mergeCell ref="F269:G269"/>
  </mergeCells>
  <drawing r:id="rId1"/>
</worksheet>
</file>