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 Meter" sheetId="1" r:id="rId4"/>
  </sheets>
  <definedNames/>
  <calcPr/>
</workbook>
</file>

<file path=xl/sharedStrings.xml><?xml version="1.0" encoding="utf-8"?>
<sst xmlns="http://schemas.openxmlformats.org/spreadsheetml/2006/main" count="90" uniqueCount="37">
  <si>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</si>
  <si>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</si>
  <si>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</si>
  <si>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</si>
  <si>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</si>
  <si>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</si>
  <si>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</si>
  <si>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</si>
  <si>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</si>
  <si>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Providing and fixing Water meter for Rigid PVC pipes, including jointing with PVC solvent cement-15 mm water meter</t>
  </si>
  <si>
    <t>Header Unit</t>
  </si>
  <si>
    <t>no</t>
  </si>
  <si>
    <t>Header Quantity</t>
  </si>
  <si>
    <t>Header Details</t>
  </si>
  <si>
    <t>Details of cost for one no.</t>
  </si>
  <si>
    <t>Material</t>
  </si>
  <si>
    <t>M</t>
  </si>
  <si>
    <t>MR11005</t>
  </si>
  <si>
    <t>Water Meter, Indian Standard, Class B, Multijet, 15mm ( ½")</t>
  </si>
  <si>
    <t>each</t>
  </si>
  <si>
    <t>M1</t>
  </si>
  <si>
    <t>TOTAL (Material)</t>
  </si>
  <si>
    <t>UNIT TOTAL</t>
  </si>
  <si>
    <t>Water Charge@ 1.00 %</t>
  </si>
  <si>
    <t>TOTAL</t>
  </si>
  <si>
    <t>Contractors Profit &amp; Overhead@ 15.00 %</t>
  </si>
  <si>
    <t>Tools &amp; Plants</t>
  </si>
  <si>
    <t>L</t>
  </si>
  <si>
    <t>Sundries
Adhesive, and sundries etc.</t>
  </si>
  <si>
    <t>L.S</t>
  </si>
  <si>
    <t>T1</t>
  </si>
  <si>
    <t>Sundries
Carriage and fixing charges</t>
  </si>
  <si>
    <t>T2</t>
  </si>
  <si>
    <t>TOTAL (Tools &amp; Plants)</t>
  </si>
  <si>
    <t>Providing and fixing Water meter for Rigid PVC pipes, including jointing with PVC solvent cement-20 mm water meter</t>
  </si>
  <si>
    <t>MR11006</t>
  </si>
  <si>
    <t>Water Meter, Indian Standard, Class B, Multijet, 20mm ( ¾"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</si>
</sst>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Merriweather"/>
    </font>
    <font/>
    <font>
      <sz val="12.0"/>
      <color rgb="FFFF0000"/>
      <name val="Merriweather"/>
    </font>
    <font>
      <b/>
      <sz val="12.0"/>
      <color rgb="FF212529"/>
      <name val="Merriweather"/>
    </font>
    <font>
      <sz val="12.0"/>
      <color rgb="FF212529"/>
      <name val="Merriweather"/>
    </font>
    <font>
      <b/>
      <sz val="12.0"/>
      <color rgb="FF000000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212529"/>
        <bgColor rgb="FF212529"/>
      </patternFill>
    </fill>
    <fill>
      <patternFill patternType="solid">
        <fgColor rgb="FFFFFFFF"/>
        <bgColor rgb="FFFFFFFF"/>
      </patternFill>
    </fill>
    <fill>
      <patternFill patternType="solid">
        <fgColor rgb="FFDEE2E6"/>
        <bgColor rgb="FFDEE2E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2" xfId="0" applyAlignment="1" applyFont="1" applyNumberFormat="1">
      <alignment horizontal="center" vertical="center"/>
    </xf>
    <xf borderId="5" fillId="0" fontId="2" numFmtId="0" xfId="0" applyBorder="1" applyFont="1"/>
    <xf borderId="6" fillId="2" fontId="1" numFmtId="0" xfId="0" applyAlignment="1" applyBorder="1" applyFont="1">
      <alignment readingOrder="0" shrinkToFit="0" vertical="center" wrapText="1"/>
    </xf>
    <xf borderId="2" fillId="3" fontId="4" numFmtId="0" xfId="0" applyAlignment="1" applyBorder="1" applyFill="1" applyFont="1">
      <alignment readingOrder="0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right" readingOrder="0" shrinkToFit="0" vertical="center" wrapText="1"/>
    </xf>
    <xf borderId="2" fillId="3" fontId="5" numFmtId="0" xfId="0" applyAlignment="1" applyBorder="1" applyFont="1">
      <alignment horizontal="left" shrinkToFit="0" vertical="center" wrapText="1"/>
    </xf>
    <xf borderId="2" fillId="3" fontId="5" numFmtId="0" xfId="0" applyAlignment="1" applyBorder="1" applyFont="1">
      <alignment horizontal="left" readingOrder="0" shrinkToFit="0" vertical="center" wrapText="1"/>
    </xf>
    <xf borderId="2" fillId="4" fontId="5" numFmtId="0" xfId="0" applyAlignment="1" applyBorder="1" applyFill="1" applyFont="1">
      <alignment horizontal="left" readingOrder="0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left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left" shrinkToFit="0" vertical="center" wrapText="1"/>
    </xf>
    <xf borderId="6" fillId="3" fontId="4" numFmtId="0" xfId="0" applyAlignment="1" applyBorder="1" applyFont="1">
      <alignment horizontal="right" readingOrder="0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hidden="1" min="8" max="8" width="8.0"/>
    <col customWidth="1" hidden="1" min="9" max="9" width="5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10" t="s">
        <v>10</v>
      </c>
      <c r="C4" s="10" t="s">
        <v>11</v>
      </c>
      <c r="D4" s="10" t="s">
        <v>12</v>
      </c>
      <c r="E4" s="11">
        <v>1.0</v>
      </c>
      <c r="F4" s="12"/>
      <c r="G4" s="4"/>
      <c r="H4" s="5"/>
      <c r="I4" s="5"/>
    </row>
    <row r="5">
      <c r="A5" s="10" t="s">
        <v>13</v>
      </c>
      <c r="B5" s="13" t="s">
        <v>14</v>
      </c>
      <c r="C5" s="3"/>
      <c r="D5" s="3"/>
      <c r="E5" s="3"/>
      <c r="F5" s="3"/>
      <c r="G5" s="4"/>
      <c r="H5" s="5"/>
      <c r="I5" s="5"/>
    </row>
    <row r="6">
      <c r="A6" s="14" t="s">
        <v>15</v>
      </c>
      <c r="B6" s="3"/>
      <c r="C6" s="3"/>
      <c r="D6" s="3"/>
      <c r="E6" s="3"/>
      <c r="F6" s="4"/>
      <c r="G6" s="15" t="s">
        <v>16</v>
      </c>
      <c r="H6" s="5"/>
      <c r="I6" s="5"/>
    </row>
    <row r="7">
      <c r="A7" s="16"/>
      <c r="B7" s="17" t="s">
        <v>17</v>
      </c>
      <c r="C7" s="13" t="s">
        <v>18</v>
      </c>
      <c r="D7" s="3"/>
      <c r="E7" s="4"/>
      <c r="F7" s="12"/>
      <c r="G7" s="4"/>
      <c r="H7" s="5"/>
      <c r="I7" s="5"/>
    </row>
    <row r="8">
      <c r="A8" s="6"/>
      <c r="B8" s="6"/>
      <c r="C8" s="10" t="s">
        <v>19</v>
      </c>
      <c r="D8" s="11">
        <v>1.0</v>
      </c>
      <c r="E8" s="11">
        <v>875.0</v>
      </c>
      <c r="F8" s="11">
        <f>D8*E8</f>
        <v>875</v>
      </c>
      <c r="G8" s="10" t="s">
        <v>20</v>
      </c>
      <c r="H8" s="5"/>
      <c r="I8" s="5"/>
    </row>
    <row r="9">
      <c r="A9" s="18" t="s">
        <v>21</v>
      </c>
      <c r="B9" s="3"/>
      <c r="C9" s="4"/>
      <c r="D9" s="11">
        <v>1.0</v>
      </c>
      <c r="E9" s="19" t="s">
        <v>11</v>
      </c>
      <c r="F9" s="11">
        <f>F8</f>
        <v>875</v>
      </c>
      <c r="G9" s="10"/>
      <c r="H9" s="5"/>
      <c r="I9" s="5"/>
    </row>
    <row r="10">
      <c r="A10" s="18" t="s">
        <v>22</v>
      </c>
      <c r="B10" s="3"/>
      <c r="C10" s="4"/>
      <c r="D10" s="11">
        <v>1.0</v>
      </c>
      <c r="E10" s="19" t="s">
        <v>11</v>
      </c>
      <c r="F10" s="11">
        <f>F9/D9</f>
        <v>875</v>
      </c>
      <c r="G10" s="10"/>
      <c r="H10" s="5"/>
      <c r="I10" s="5"/>
    </row>
    <row r="11">
      <c r="A11" s="20" t="s">
        <v>23</v>
      </c>
      <c r="B11" s="3"/>
      <c r="C11" s="3"/>
      <c r="D11" s="4"/>
      <c r="E11" s="11"/>
      <c r="F11" s="11">
        <f>F10*1%</f>
        <v>8.75</v>
      </c>
      <c r="G11" s="10"/>
      <c r="H11" s="5"/>
      <c r="I11" s="5"/>
    </row>
    <row r="12">
      <c r="A12" s="20" t="s">
        <v>24</v>
      </c>
      <c r="B12" s="3"/>
      <c r="C12" s="3"/>
      <c r="D12" s="4"/>
      <c r="E12" s="21"/>
      <c r="F12" s="11">
        <f>F11+F10</f>
        <v>883.75</v>
      </c>
      <c r="G12" s="10"/>
      <c r="H12" s="5"/>
      <c r="I12" s="5"/>
    </row>
    <row r="13">
      <c r="A13" s="20" t="s">
        <v>25</v>
      </c>
      <c r="B13" s="3"/>
      <c r="C13" s="3"/>
      <c r="D13" s="4"/>
      <c r="E13" s="11"/>
      <c r="F13" s="11">
        <f>F12*15%</f>
        <v>132.5625</v>
      </c>
      <c r="G13" s="10"/>
      <c r="H13" s="5"/>
      <c r="I13" s="5"/>
    </row>
    <row r="14">
      <c r="A14" s="20" t="s">
        <v>24</v>
      </c>
      <c r="B14" s="3"/>
      <c r="C14" s="3"/>
      <c r="D14" s="4"/>
      <c r="E14" s="21"/>
      <c r="F14" s="22">
        <f>round(F13+F12,2)</f>
        <v>1016.31</v>
      </c>
      <c r="G14" s="10"/>
      <c r="H14" s="5"/>
      <c r="I14" s="5"/>
    </row>
    <row r="15">
      <c r="A15" s="14" t="s">
        <v>26</v>
      </c>
      <c r="B15" s="3"/>
      <c r="C15" s="3"/>
      <c r="D15" s="3"/>
      <c r="E15" s="3"/>
      <c r="F15" s="4"/>
      <c r="G15" s="15" t="s">
        <v>27</v>
      </c>
      <c r="H15" s="5"/>
      <c r="I15" s="5"/>
    </row>
    <row r="16">
      <c r="A16" s="17">
        <v>9999.0</v>
      </c>
      <c r="B16" s="16"/>
      <c r="C16" s="13" t="s">
        <v>28</v>
      </c>
      <c r="D16" s="3"/>
      <c r="E16" s="4"/>
      <c r="F16" s="12"/>
      <c r="G16" s="4"/>
      <c r="H16" s="5"/>
      <c r="I16" s="5"/>
    </row>
    <row r="17">
      <c r="A17" s="6"/>
      <c r="B17" s="6"/>
      <c r="C17" s="10" t="s">
        <v>29</v>
      </c>
      <c r="D17" s="11">
        <v>10.0</v>
      </c>
      <c r="E17" s="11">
        <v>2.12</v>
      </c>
      <c r="F17" s="11">
        <f>D17*E17</f>
        <v>21.2</v>
      </c>
      <c r="G17" s="10" t="s">
        <v>30</v>
      </c>
      <c r="H17" s="5"/>
      <c r="I17" s="5"/>
    </row>
    <row r="18">
      <c r="A18" s="17">
        <v>9999.0</v>
      </c>
      <c r="B18" s="16"/>
      <c r="C18" s="13" t="s">
        <v>31</v>
      </c>
      <c r="D18" s="3"/>
      <c r="E18" s="4"/>
      <c r="F18" s="12"/>
      <c r="G18" s="4"/>
      <c r="H18" s="5"/>
      <c r="I18" s="5"/>
    </row>
    <row r="19">
      <c r="A19" s="6"/>
      <c r="B19" s="6"/>
      <c r="C19" s="10" t="s">
        <v>29</v>
      </c>
      <c r="D19" s="11">
        <v>9.36</v>
      </c>
      <c r="E19" s="11">
        <v>2.12</v>
      </c>
      <c r="F19" s="11">
        <f>D19*E19</f>
        <v>19.8432</v>
      </c>
      <c r="G19" s="10" t="s">
        <v>32</v>
      </c>
      <c r="H19" s="5"/>
      <c r="I19" s="5"/>
    </row>
    <row r="20">
      <c r="A20" s="18" t="s">
        <v>33</v>
      </c>
      <c r="B20" s="3"/>
      <c r="C20" s="4"/>
      <c r="D20" s="11">
        <v>1.0</v>
      </c>
      <c r="E20" s="19" t="s">
        <v>11</v>
      </c>
      <c r="F20" s="11">
        <f>F19+F17</f>
        <v>41.0432</v>
      </c>
      <c r="G20" s="21"/>
      <c r="H20" s="5"/>
      <c r="I20" s="5"/>
    </row>
    <row r="21">
      <c r="A21" s="18" t="s">
        <v>22</v>
      </c>
      <c r="B21" s="3"/>
      <c r="C21" s="4"/>
      <c r="D21" s="11">
        <v>1.0</v>
      </c>
      <c r="E21" s="19" t="s">
        <v>11</v>
      </c>
      <c r="F21" s="11">
        <f>F20/D20</f>
        <v>41.0432</v>
      </c>
      <c r="G21" s="21"/>
      <c r="H21" s="5"/>
      <c r="I21" s="5"/>
    </row>
    <row r="22">
      <c r="A22" s="20" t="s">
        <v>23</v>
      </c>
      <c r="B22" s="3"/>
      <c r="C22" s="3"/>
      <c r="D22" s="4"/>
      <c r="E22" s="11"/>
      <c r="F22" s="11">
        <f>F21*1%</f>
        <v>0.410432</v>
      </c>
      <c r="G22" s="21"/>
      <c r="H22" s="5"/>
      <c r="I22" s="5"/>
    </row>
    <row r="23">
      <c r="A23" s="20" t="s">
        <v>24</v>
      </c>
      <c r="B23" s="3"/>
      <c r="C23" s="3"/>
      <c r="D23" s="4"/>
      <c r="E23" s="21"/>
      <c r="F23" s="11">
        <f>F22+F21</f>
        <v>41.453632</v>
      </c>
      <c r="G23" s="21"/>
      <c r="H23" s="5"/>
      <c r="I23" s="5"/>
    </row>
    <row r="24">
      <c r="A24" s="20" t="s">
        <v>25</v>
      </c>
      <c r="B24" s="3"/>
      <c r="C24" s="3"/>
      <c r="D24" s="4"/>
      <c r="E24" s="11"/>
      <c r="F24" s="11">
        <f>F23*15%</f>
        <v>6.2180448</v>
      </c>
      <c r="G24" s="21"/>
      <c r="H24" s="5"/>
      <c r="I24" s="5"/>
    </row>
    <row r="25">
      <c r="A25" s="20" t="s">
        <v>24</v>
      </c>
      <c r="B25" s="3"/>
      <c r="C25" s="3"/>
      <c r="D25" s="4"/>
      <c r="E25" s="21"/>
      <c r="F25" s="22">
        <f>round(F24+F23,2)</f>
        <v>47.67</v>
      </c>
      <c r="G25" s="21"/>
      <c r="H25" s="5"/>
      <c r="I25" s="5"/>
    </row>
    <row r="26">
      <c r="A26" s="23" t="str">
        <f>CONCATENATE("Say ₹ ",F14," + ",F25," x Cost Index")</f>
        <v>Say ₹ 1016.31 + 47.67 x Cost Index</v>
      </c>
      <c r="B26" s="3"/>
      <c r="C26" s="3"/>
      <c r="D26" s="3"/>
      <c r="E26" s="3"/>
      <c r="F26" s="3"/>
      <c r="G26" s="4"/>
      <c r="H26" s="5">
        <f>F8*1.01*1.15</f>
        <v>1016.3125</v>
      </c>
      <c r="I26" s="5">
        <f>(F17+F19)*1.01*1.15</f>
        <v>47.6716768</v>
      </c>
    </row>
    <row r="27">
      <c r="A27" s="1" t="s">
        <v>0</v>
      </c>
      <c r="B27" s="1" t="s">
        <v>1</v>
      </c>
      <c r="C27" s="2" t="s">
        <v>2</v>
      </c>
      <c r="D27" s="3"/>
      <c r="E27" s="4"/>
      <c r="F27" s="2" t="s">
        <v>3</v>
      </c>
      <c r="G27" s="4"/>
      <c r="H27" s="5"/>
      <c r="I27" s="5"/>
    </row>
    <row r="28">
      <c r="A28" s="6"/>
      <c r="B28" s="6"/>
      <c r="C28" s="7" t="s">
        <v>4</v>
      </c>
      <c r="D28" s="7" t="s">
        <v>5</v>
      </c>
      <c r="E28" s="7" t="s">
        <v>6</v>
      </c>
      <c r="F28" s="7" t="s">
        <v>7</v>
      </c>
      <c r="G28" s="7" t="s">
        <v>8</v>
      </c>
      <c r="H28" s="5"/>
      <c r="I28" s="5"/>
    </row>
    <row r="29">
      <c r="A29" s="8" t="s">
        <v>34</v>
      </c>
      <c r="B29" s="3"/>
      <c r="C29" s="3"/>
      <c r="D29" s="3"/>
      <c r="E29" s="3"/>
      <c r="F29" s="3"/>
      <c r="G29" s="4"/>
      <c r="H29" s="5"/>
      <c r="I29" s="5"/>
    </row>
    <row r="30">
      <c r="A30" s="9"/>
      <c r="B30" s="10" t="s">
        <v>10</v>
      </c>
      <c r="C30" s="10" t="s">
        <v>11</v>
      </c>
      <c r="D30" s="10" t="s">
        <v>12</v>
      </c>
      <c r="E30" s="11">
        <v>1.0</v>
      </c>
      <c r="F30" s="12"/>
      <c r="G30" s="4"/>
      <c r="H30" s="5"/>
      <c r="I30" s="5"/>
    </row>
    <row r="31">
      <c r="A31" s="10" t="s">
        <v>13</v>
      </c>
      <c r="B31" s="13" t="s">
        <v>14</v>
      </c>
      <c r="C31" s="3"/>
      <c r="D31" s="3"/>
      <c r="E31" s="3"/>
      <c r="F31" s="3"/>
      <c r="G31" s="4"/>
      <c r="H31" s="5"/>
      <c r="I31" s="5"/>
    </row>
    <row r="32">
      <c r="A32" s="14" t="s">
        <v>15</v>
      </c>
      <c r="B32" s="3"/>
      <c r="C32" s="3"/>
      <c r="D32" s="3"/>
      <c r="E32" s="3"/>
      <c r="F32" s="4"/>
      <c r="G32" s="15" t="s">
        <v>16</v>
      </c>
      <c r="H32" s="5"/>
      <c r="I32" s="5"/>
    </row>
    <row r="33">
      <c r="A33" s="16"/>
      <c r="B33" s="17" t="s">
        <v>35</v>
      </c>
      <c r="C33" s="13" t="s">
        <v>36</v>
      </c>
      <c r="D33" s="3"/>
      <c r="E33" s="4"/>
      <c r="F33" s="12"/>
      <c r="G33" s="4"/>
      <c r="H33" s="5"/>
      <c r="I33" s="5"/>
    </row>
    <row r="34">
      <c r="A34" s="6"/>
      <c r="B34" s="6"/>
      <c r="C34" s="10" t="s">
        <v>19</v>
      </c>
      <c r="D34" s="11">
        <v>1.0</v>
      </c>
      <c r="E34" s="11">
        <v>1228.0</v>
      </c>
      <c r="F34" s="11">
        <f>D34*E34</f>
        <v>1228</v>
      </c>
      <c r="G34" s="10" t="s">
        <v>20</v>
      </c>
      <c r="H34" s="5"/>
      <c r="I34" s="5"/>
    </row>
    <row r="35">
      <c r="A35" s="18" t="s">
        <v>21</v>
      </c>
      <c r="B35" s="3"/>
      <c r="C35" s="4"/>
      <c r="D35" s="11">
        <v>1.0</v>
      </c>
      <c r="E35" s="19" t="s">
        <v>11</v>
      </c>
      <c r="F35" s="11">
        <f>F34</f>
        <v>1228</v>
      </c>
      <c r="G35" s="10"/>
      <c r="H35" s="5"/>
      <c r="I35" s="5"/>
    </row>
    <row r="36">
      <c r="A36" s="18" t="s">
        <v>22</v>
      </c>
      <c r="B36" s="3"/>
      <c r="C36" s="4"/>
      <c r="D36" s="11">
        <v>1.0</v>
      </c>
      <c r="E36" s="19" t="s">
        <v>11</v>
      </c>
      <c r="F36" s="11">
        <f>F35/D35</f>
        <v>1228</v>
      </c>
      <c r="G36" s="10"/>
      <c r="H36" s="5"/>
      <c r="I36" s="5"/>
    </row>
    <row r="37">
      <c r="A37" s="20" t="s">
        <v>23</v>
      </c>
      <c r="B37" s="3"/>
      <c r="C37" s="3"/>
      <c r="D37" s="4"/>
      <c r="E37" s="11"/>
      <c r="F37" s="11">
        <f>F36*1%</f>
        <v>12.28</v>
      </c>
      <c r="G37" s="10"/>
      <c r="H37" s="5"/>
      <c r="I37" s="5"/>
    </row>
    <row r="38">
      <c r="A38" s="20" t="s">
        <v>24</v>
      </c>
      <c r="B38" s="3"/>
      <c r="C38" s="3"/>
      <c r="D38" s="4"/>
      <c r="E38" s="21"/>
      <c r="F38" s="11">
        <f>F37+F36</f>
        <v>1240.28</v>
      </c>
      <c r="G38" s="10"/>
      <c r="H38" s="5"/>
      <c r="I38" s="5"/>
    </row>
    <row r="39">
      <c r="A39" s="20" t="s">
        <v>25</v>
      </c>
      <c r="B39" s="3"/>
      <c r="C39" s="3"/>
      <c r="D39" s="4"/>
      <c r="E39" s="11"/>
      <c r="F39" s="11">
        <f>F38*15%</f>
        <v>186.042</v>
      </c>
      <c r="G39" s="10"/>
      <c r="H39" s="5"/>
      <c r="I39" s="5"/>
    </row>
    <row r="40">
      <c r="A40" s="20" t="s">
        <v>24</v>
      </c>
      <c r="B40" s="3"/>
      <c r="C40" s="3"/>
      <c r="D40" s="4"/>
      <c r="E40" s="21"/>
      <c r="F40" s="22">
        <f>round(F39+F38,2)</f>
        <v>1426.32</v>
      </c>
      <c r="G40" s="10"/>
      <c r="H40" s="5"/>
      <c r="I40" s="5"/>
    </row>
    <row r="41">
      <c r="A41" s="14" t="s">
        <v>26</v>
      </c>
      <c r="B41" s="3"/>
      <c r="C41" s="3"/>
      <c r="D41" s="3"/>
      <c r="E41" s="3"/>
      <c r="F41" s="4"/>
      <c r="G41" s="15" t="s">
        <v>27</v>
      </c>
      <c r="H41" s="5"/>
      <c r="I41" s="5"/>
    </row>
    <row r="42">
      <c r="A42" s="17">
        <v>9999.0</v>
      </c>
      <c r="B42" s="16"/>
      <c r="C42" s="13" t="s">
        <v>28</v>
      </c>
      <c r="D42" s="3"/>
      <c r="E42" s="4"/>
      <c r="F42" s="12"/>
      <c r="G42" s="4"/>
      <c r="H42" s="5"/>
      <c r="I42" s="5"/>
    </row>
    <row r="43">
      <c r="A43" s="6"/>
      <c r="B43" s="6"/>
      <c r="C43" s="10" t="s">
        <v>29</v>
      </c>
      <c r="D43" s="11">
        <v>10.0</v>
      </c>
      <c r="E43" s="11">
        <v>2.12</v>
      </c>
      <c r="F43" s="11">
        <f>D43*E43</f>
        <v>21.2</v>
      </c>
      <c r="G43" s="10" t="s">
        <v>30</v>
      </c>
      <c r="H43" s="5"/>
      <c r="I43" s="5"/>
    </row>
    <row r="44">
      <c r="A44" s="17">
        <v>9999.0</v>
      </c>
      <c r="B44" s="16"/>
      <c r="C44" s="13" t="s">
        <v>31</v>
      </c>
      <c r="D44" s="3"/>
      <c r="E44" s="4"/>
      <c r="F44" s="12"/>
      <c r="G44" s="4"/>
      <c r="H44" s="5"/>
      <c r="I44" s="5"/>
    </row>
    <row r="45">
      <c r="A45" s="6"/>
      <c r="B45" s="6"/>
      <c r="C45" s="10" t="s">
        <v>29</v>
      </c>
      <c r="D45" s="11">
        <v>9.36</v>
      </c>
      <c r="E45" s="11">
        <v>2.12</v>
      </c>
      <c r="F45" s="11">
        <f>D45*E45</f>
        <v>19.8432</v>
      </c>
      <c r="G45" s="10" t="s">
        <v>32</v>
      </c>
      <c r="H45" s="5"/>
      <c r="I45" s="5"/>
    </row>
    <row r="46">
      <c r="A46" s="18" t="s">
        <v>33</v>
      </c>
      <c r="B46" s="3"/>
      <c r="C46" s="4"/>
      <c r="D46" s="11">
        <v>1.0</v>
      </c>
      <c r="E46" s="19" t="s">
        <v>11</v>
      </c>
      <c r="F46" s="11">
        <f>F45+F43</f>
        <v>41.0432</v>
      </c>
      <c r="G46" s="21"/>
      <c r="H46" s="5"/>
      <c r="I46" s="5"/>
    </row>
    <row r="47">
      <c r="A47" s="18" t="s">
        <v>22</v>
      </c>
      <c r="B47" s="3"/>
      <c r="C47" s="4"/>
      <c r="D47" s="11">
        <v>1.0</v>
      </c>
      <c r="E47" s="19" t="s">
        <v>11</v>
      </c>
      <c r="F47" s="11">
        <f>F46/D46</f>
        <v>41.0432</v>
      </c>
      <c r="G47" s="21"/>
      <c r="H47" s="5"/>
      <c r="I47" s="5"/>
    </row>
    <row r="48">
      <c r="A48" s="20" t="s">
        <v>23</v>
      </c>
      <c r="B48" s="3"/>
      <c r="C48" s="3"/>
      <c r="D48" s="4"/>
      <c r="E48" s="11"/>
      <c r="F48" s="11">
        <f>F47*1%</f>
        <v>0.410432</v>
      </c>
      <c r="G48" s="21"/>
      <c r="H48" s="5"/>
      <c r="I48" s="5"/>
    </row>
    <row r="49">
      <c r="A49" s="20" t="s">
        <v>24</v>
      </c>
      <c r="B49" s="3"/>
      <c r="C49" s="3"/>
      <c r="D49" s="4"/>
      <c r="E49" s="21"/>
      <c r="F49" s="11">
        <f>F48+F47</f>
        <v>41.453632</v>
      </c>
      <c r="G49" s="21"/>
      <c r="H49" s="5"/>
      <c r="I49" s="5"/>
    </row>
    <row r="50">
      <c r="A50" s="20" t="s">
        <v>25</v>
      </c>
      <c r="B50" s="3"/>
      <c r="C50" s="3"/>
      <c r="D50" s="4"/>
      <c r="E50" s="11"/>
      <c r="F50" s="11">
        <f>F49*15%</f>
        <v>6.2180448</v>
      </c>
      <c r="G50" s="21"/>
      <c r="H50" s="5"/>
      <c r="I50" s="5"/>
    </row>
    <row r="51">
      <c r="A51" s="20" t="s">
        <v>24</v>
      </c>
      <c r="B51" s="3"/>
      <c r="C51" s="3"/>
      <c r="D51" s="4"/>
      <c r="E51" s="21"/>
      <c r="F51" s="22">
        <f>round(F50+F49,2)</f>
        <v>47.67</v>
      </c>
      <c r="G51" s="21"/>
      <c r="H51" s="5"/>
      <c r="I51" s="5"/>
    </row>
    <row r="52">
      <c r="A52" s="23" t="str">
        <f>CONCATENATE("Say ₹ ",F40," + ",F51," x Cost Index")</f>
        <v>Say ₹ 1426.32 + 47.67 x Cost Index</v>
      </c>
      <c r="B52" s="3"/>
      <c r="C52" s="3"/>
      <c r="D52" s="3"/>
      <c r="E52" s="3"/>
      <c r="F52" s="3"/>
      <c r="G52" s="4"/>
      <c r="H52" s="5">
        <f>F34*1.01*1.15</f>
        <v>1426.322</v>
      </c>
      <c r="I52" s="5">
        <f>(F43+F45)*1.01*1.15</f>
        <v>47.6716768</v>
      </c>
    </row>
  </sheetData>
  <mergeCells count="68">
    <mergeCell ref="A23:D23"/>
    <mergeCell ref="A24:D24"/>
    <mergeCell ref="A25:D25"/>
    <mergeCell ref="A26:G26"/>
    <mergeCell ref="A27:A28"/>
    <mergeCell ref="B27:B28"/>
    <mergeCell ref="F27:G27"/>
    <mergeCell ref="C27:E27"/>
    <mergeCell ref="A29:G29"/>
    <mergeCell ref="F30:G30"/>
    <mergeCell ref="B31:G31"/>
    <mergeCell ref="A32:F32"/>
    <mergeCell ref="A33:A34"/>
    <mergeCell ref="B33:B34"/>
    <mergeCell ref="A35:C35"/>
    <mergeCell ref="A36:C36"/>
    <mergeCell ref="A37:D37"/>
    <mergeCell ref="A38:D38"/>
    <mergeCell ref="A39:D39"/>
    <mergeCell ref="A40:D40"/>
    <mergeCell ref="A41:F41"/>
    <mergeCell ref="A47:C47"/>
    <mergeCell ref="A48:D48"/>
    <mergeCell ref="A49:D49"/>
    <mergeCell ref="A50:D50"/>
    <mergeCell ref="A51:D51"/>
    <mergeCell ref="A52:G52"/>
    <mergeCell ref="A42:A43"/>
    <mergeCell ref="B42:B43"/>
    <mergeCell ref="A44:A45"/>
    <mergeCell ref="B44:B45"/>
    <mergeCell ref="C44:E44"/>
    <mergeCell ref="F44:G44"/>
    <mergeCell ref="A46:C46"/>
    <mergeCell ref="C7:E7"/>
    <mergeCell ref="F7:G7"/>
    <mergeCell ref="B1:B2"/>
    <mergeCell ref="C1:E1"/>
    <mergeCell ref="F1:G1"/>
    <mergeCell ref="A3:G3"/>
    <mergeCell ref="F4:G4"/>
    <mergeCell ref="B5:G5"/>
    <mergeCell ref="A6:F6"/>
    <mergeCell ref="A1:A2"/>
    <mergeCell ref="A7:A8"/>
    <mergeCell ref="B7:B8"/>
    <mergeCell ref="A9:C9"/>
    <mergeCell ref="A10:C10"/>
    <mergeCell ref="A11:D11"/>
    <mergeCell ref="A12:D12"/>
    <mergeCell ref="A13:D13"/>
    <mergeCell ref="A14:D14"/>
    <mergeCell ref="A15:F15"/>
    <mergeCell ref="A16:A17"/>
    <mergeCell ref="B16:B17"/>
    <mergeCell ref="C16:E16"/>
    <mergeCell ref="F16:G16"/>
    <mergeCell ref="A18:A19"/>
    <mergeCell ref="B18:B19"/>
    <mergeCell ref="C18:E18"/>
    <mergeCell ref="F18:G18"/>
    <mergeCell ref="A20:C20"/>
    <mergeCell ref="A21:C21"/>
    <mergeCell ref="A22:D22"/>
    <mergeCell ref="C33:E33"/>
    <mergeCell ref="F33:G33"/>
    <mergeCell ref="C42:E42"/>
    <mergeCell ref="F42:G42"/>
  </mergeCells>
  <drawing r:id="rId1"/>
</worksheet>
</file>