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climateforum21-my.sharepoint.com/personal/jochen_krattenmacher_globalclimateforum21_onmicrosoft_com/Documents/"/>
    </mc:Choice>
  </mc:AlternateContent>
  <xr:revisionPtr revIDLastSave="0" documentId="8_{050635D4-776A-42FE-98FC-9CBA2F18A29B}" xr6:coauthVersionLast="47" xr6:coauthVersionMax="47" xr10:uidLastSave="{00000000-0000-0000-0000-000000000000}"/>
  <bookViews>
    <workbookView minimized="1" xWindow="7200" yWindow="2325" windowWidth="21600" windowHeight="11385" xr2:uid="{25729CD3-3456-4373-9D4D-C14071048B5F}"/>
  </bookViews>
  <sheets>
    <sheet name="density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4" i="1"/>
  <c r="O14" i="1"/>
  <c r="N13" i="1"/>
  <c r="O13" i="1"/>
  <c r="O11" i="1"/>
  <c r="O10" i="1"/>
  <c r="O8" i="1"/>
  <c r="O9" i="1"/>
  <c r="Q8" i="1"/>
  <c r="H9" i="1"/>
  <c r="H14" i="1"/>
  <c r="I14" i="1"/>
  <c r="H13" i="1"/>
  <c r="I13" i="1"/>
  <c r="I11" i="1"/>
  <c r="I10" i="1"/>
  <c r="I8" i="1"/>
  <c r="I9" i="1"/>
  <c r="K8" i="1"/>
  <c r="F8" i="1"/>
  <c r="D8" i="1"/>
  <c r="D9" i="1"/>
  <c r="C9" i="1"/>
  <c r="C14" i="1"/>
  <c r="C13" i="1"/>
  <c r="D13" i="1"/>
  <c r="D10" i="1"/>
  <c r="D14" i="1"/>
  <c r="D11" i="1"/>
</calcChain>
</file>

<file path=xl/sharedStrings.xml><?xml version="1.0" encoding="utf-8"?>
<sst xmlns="http://schemas.openxmlformats.org/spreadsheetml/2006/main" count="25" uniqueCount="17">
  <si>
    <t>number of protofilaments</t>
  </si>
  <si>
    <t>tubulin dimer length</t>
  </si>
  <si>
    <t>number of PFs in overlap</t>
  </si>
  <si>
    <t>Median</t>
  </si>
  <si>
    <t>Q1</t>
  </si>
  <si>
    <t>Q3</t>
  </si>
  <si>
    <t>concentration</t>
  </si>
  <si>
    <t>1nM  (1/nm)</t>
  </si>
  <si>
    <t>1 nM (1/tubulin)</t>
  </si>
  <si>
    <t>6nM (1/nm)</t>
  </si>
  <si>
    <t>6nM (1/tubulin)</t>
  </si>
  <si>
    <t>density isolated</t>
  </si>
  <si>
    <t>density per isolated PF</t>
  </si>
  <si>
    <t>density parallel bundle</t>
  </si>
  <si>
    <t>density antiparallel bundle</t>
  </si>
  <si>
    <t>density parallel overlap</t>
  </si>
  <si>
    <t>density antiparallel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</si>
</sst>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2F5B-9296-447E-AA56-E5C2D3DE1929}">
  <dimension ref="B2:R14"/>
  <sheetViews>
    <sheetView tabSelected="1" workbookViewId="0">
      <selection activeCell="I14" sqref="I14"/>
    </sheetView>
  </sheetViews>
  <sheetFormatPr defaultRowHeight="15"/>
  <cols>
    <col min="2" max="2" width="25.140625" bestFit="1" customWidth="1"/>
    <col min="3" max="3" width="20" bestFit="1" customWidth="1"/>
    <col min="4" max="4" width="15.5703125" bestFit="1" customWidth="1"/>
    <col min="5" max="5" width="14.140625" bestFit="1" customWidth="1"/>
    <col min="6" max="7" width="15.140625" bestFit="1" customWidth="1"/>
  </cols>
  <sheetData>
    <row r="2" spans="2:18">
      <c r="B2" t="s">
        <v>0</v>
      </c>
      <c r="C2">
        <v>13</v>
      </c>
    </row>
    <row r="3" spans="2:18">
      <c r="B3" t="s">
        <v>1</v>
      </c>
      <c r="C3">
        <v>8</v>
      </c>
    </row>
    <row r="4" spans="2:18">
      <c r="B4" t="s">
        <v>2</v>
      </c>
      <c r="C4">
        <v>3</v>
      </c>
    </row>
    <row r="6" spans="2:18">
      <c r="C6" s="2" t="s">
        <v>3</v>
      </c>
      <c r="D6" s="2"/>
      <c r="E6" s="2"/>
      <c r="F6" s="2"/>
      <c r="H6" s="2" t="s">
        <v>4</v>
      </c>
      <c r="I6" s="2"/>
      <c r="J6" s="2"/>
      <c r="K6" s="2"/>
      <c r="L6" s="2"/>
      <c r="N6" s="2" t="s">
        <v>5</v>
      </c>
      <c r="O6" s="2"/>
      <c r="P6" s="2"/>
      <c r="Q6" s="2"/>
      <c r="R6" s="2"/>
    </row>
    <row r="7" spans="2:18">
      <c r="B7" t="s">
        <v>6</v>
      </c>
      <c r="C7" t="s">
        <v>7</v>
      </c>
      <c r="D7" t="s">
        <v>8</v>
      </c>
      <c r="E7" t="s">
        <v>9</v>
      </c>
      <c r="F7" t="s">
        <v>10</v>
      </c>
      <c r="H7" t="s">
        <v>7</v>
      </c>
      <c r="I7" t="s">
        <v>8</v>
      </c>
      <c r="J7" t="s">
        <v>9</v>
      </c>
      <c r="K7" t="s">
        <v>10</v>
      </c>
      <c r="N7" t="s">
        <v>7</v>
      </c>
      <c r="O7" t="s">
        <v>8</v>
      </c>
      <c r="P7" t="s">
        <v>9</v>
      </c>
      <c r="Q7" t="s">
        <v>10</v>
      </c>
    </row>
    <row r="8" spans="2:18">
      <c r="B8" t="s">
        <v>11</v>
      </c>
      <c r="C8">
        <v>1.1649434690000002E-2</v>
      </c>
      <c r="D8">
        <f>C8*$C3/$C2</f>
        <v>7.168882886153847E-3</v>
      </c>
      <c r="E8">
        <v>0.19992241823302739</v>
      </c>
      <c r="F8">
        <f>E8*$C3/$C2</f>
        <v>0.12302918045109378</v>
      </c>
      <c r="H8">
        <v>4.7391355099999999E-3</v>
      </c>
      <c r="I8">
        <f>H8*$C3/$C2</f>
        <v>2.9163910830769229E-3</v>
      </c>
      <c r="J8">
        <v>0.15497524471009744</v>
      </c>
      <c r="K8">
        <f>J8*$C3/$C2</f>
        <v>9.5369381360059957E-2</v>
      </c>
      <c r="N8">
        <v>2.3229516555000003E-2</v>
      </c>
      <c r="O8">
        <f>N8*$C3/$C2</f>
        <v>1.4295087110769232E-2</v>
      </c>
      <c r="P8">
        <v>0.28485096866077481</v>
      </c>
      <c r="Q8">
        <f>P8*$C3/$C2</f>
        <v>0.17529290379124604</v>
      </c>
    </row>
    <row r="9" spans="2:18">
      <c r="B9" t="s">
        <v>12</v>
      </c>
      <c r="C9">
        <f>C8/$C$2</f>
        <v>8.9611036076923088E-4</v>
      </c>
      <c r="D9">
        <f>D8/$C$2</f>
        <v>5.5145252970414211E-4</v>
      </c>
      <c r="H9">
        <f>H8/$C$2</f>
        <v>3.6454888538461536E-4</v>
      </c>
      <c r="I9">
        <f>I8/$C$2</f>
        <v>2.2433777562130177E-4</v>
      </c>
      <c r="N9">
        <f>N8/$C$2</f>
        <v>1.786885888846154E-3</v>
      </c>
      <c r="O9">
        <f>O8/$C$2</f>
        <v>1.099622085443787E-3</v>
      </c>
    </row>
    <row r="10" spans="2:18">
      <c r="B10" t="s">
        <v>13</v>
      </c>
      <c r="C10">
        <v>7.3233451253740534E-2</v>
      </c>
      <c r="D10">
        <f>C10*$C$3/$C$2/2</f>
        <v>2.2533369616535549E-2</v>
      </c>
      <c r="H10">
        <v>6.0289277477784058E-2</v>
      </c>
      <c r="I10">
        <f>H10*$C$3/$C$2/2</f>
        <v>1.8550546916241247E-2</v>
      </c>
      <c r="N10">
        <v>8.1295615820346917E-2</v>
      </c>
      <c r="O10">
        <f>N10*$C$3/$C$2/2</f>
        <v>2.5014035637029822E-2</v>
      </c>
    </row>
    <row r="11" spans="2:18">
      <c r="B11" t="s">
        <v>14</v>
      </c>
      <c r="C11">
        <v>0.19086931354636963</v>
      </c>
      <c r="D11">
        <f>C11*$C$3/$C$2/2</f>
        <v>5.872901955272912E-2</v>
      </c>
      <c r="H11">
        <v>0.15295186649231202</v>
      </c>
      <c r="I11">
        <f>H11*$C$3/$C$2/2</f>
        <v>4.7062112766865234E-2</v>
      </c>
      <c r="N11">
        <v>0.23481009024466248</v>
      </c>
      <c r="O11">
        <f>N11*$C$3/$C$2/2</f>
        <v>7.2249258536819225E-2</v>
      </c>
    </row>
    <row r="13" spans="2:18">
      <c r="B13" t="s">
        <v>15</v>
      </c>
      <c r="C13">
        <f>C10-C$9*2*($C$2-$C$4)</f>
        <v>5.5311244038355911E-2</v>
      </c>
      <c r="D13">
        <f>C13*$C$3/$C$4</f>
        <v>0.14749665076894911</v>
      </c>
      <c r="H13">
        <f>H10-H$9*2*($C$2-$C$4)</f>
        <v>5.2998299770091753E-2</v>
      </c>
      <c r="I13">
        <f>H13*$C$3/$C$4</f>
        <v>0.14132879938691134</v>
      </c>
      <c r="N13">
        <f>N10-N$9*2*($C$2-$C$4)</f>
        <v>4.5557898043423833E-2</v>
      </c>
      <c r="O13">
        <f>N13*$C$3/$C$4</f>
        <v>0.12148772811579689</v>
      </c>
    </row>
    <row r="14" spans="2:18">
      <c r="B14" t="s">
        <v>16</v>
      </c>
      <c r="C14">
        <f>C11-C$9*2*($C$2-$C$4)</f>
        <v>0.17294710633098501</v>
      </c>
      <c r="D14" s="1">
        <f>C14*$C$3/$C$4</f>
        <v>0.46119228354929337</v>
      </c>
      <c r="H14">
        <f>H11-H$9*2*($C$2-$C$4)</f>
        <v>0.14566088878461972</v>
      </c>
      <c r="I14" s="1">
        <f>H14*$C$3/$C$4</f>
        <v>0.38842903675898593</v>
      </c>
      <c r="N14">
        <f>N11-N$9*2*($C$2-$C$4)</f>
        <v>0.1990723724677394</v>
      </c>
      <c r="O14" s="1">
        <f>N14*$C$3/$C$4</f>
        <v>0.53085965991397177</v>
      </c>
    </row>
  </sheetData>
  <mergeCells count="3">
    <mergeCell ref="C6:F6"/>
    <mergeCell ref="H6:L6"/>
    <mergeCell ref="N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Jochen</dc:creator>
  <cp:keywords/>
  <dc:description/>
  <cp:lastModifiedBy/>
  <cp:revision/>
  <dcterms:created xsi:type="dcterms:W3CDTF">2023-03-08T11:41:36Z</dcterms:created>
  <dcterms:modified xsi:type="dcterms:W3CDTF">2023-04-01T11:00:11Z</dcterms:modified>
  <cp:category/>
  <cp:contentStatus/>
</cp:coreProperties>
</file>