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ICIO MOLINA\PERSONALES\NEGOCIOS\APUESTAS\PORTAFOLIO\_ODDBETING\SEP18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BETPLAY">Hoja1!$Y$5</definedName>
    <definedName name="FGF">INDIRECT([1]Hoja1!$D$15)</definedName>
    <definedName name="foto">INDIRECT(Hoja1!$D$11)</definedName>
    <definedName name="foto1">INDIRECT(Hoja1!$D$11)</definedName>
    <definedName name="foto10x">INDIRECT(Hoja1!$D$19)</definedName>
    <definedName name="foto2">INDIRECT(Hoja1!$D$12)</definedName>
    <definedName name="foto2x">INDIRECT(Hoja1!$D$12)</definedName>
    <definedName name="foto3">INDIRECT(Hoja1!$D$13)</definedName>
    <definedName name="foto3x">INDIRECT(Hoja1!$D$13)</definedName>
    <definedName name="foto4">INDIRECT(Hoja1!$D$14)</definedName>
    <definedName name="foto4x">INDIRECT(Hoja1!$D$14)</definedName>
    <definedName name="foto5x">Hoja1!$D$15</definedName>
    <definedName name="foto6x">INDIRECT(Hoja1!$D$15)</definedName>
    <definedName name="foto7">INDIRECT(Hoja1!$D$16)</definedName>
    <definedName name="foto7x">INDIRECT(Hoja1!$D$16)</definedName>
    <definedName name="foto8">INDIRECT(Hoja1!$D$17)</definedName>
    <definedName name="foto8x">INDIRECT(Hoja1!$D$17)</definedName>
    <definedName name="foto9x">INDIRECT(Hoja1!$D$18)</definedName>
    <definedName name="fotof">INDIRECT(Hoja1!$D$14)</definedName>
    <definedName name="fotox">INDIRECT(Hoja1!$D$15)</definedName>
    <definedName name="logo1">INDIRECT(Hoja1!$D$11)</definedName>
    <definedName name="LUCKIA">Hoja1!$Y$8</definedName>
    <definedName name="NOT">Hoja1!$Y$10</definedName>
    <definedName name="RUSHBET">Hoja1!$Y$7</definedName>
    <definedName name="SPORTIUM">Hoja1!$Y$9</definedName>
    <definedName name="WPLAY">Hoja1!$Y$4</definedName>
    <definedName name="ZAMBA">Hoja1!$Y$6</definedName>
  </definedNames>
  <calcPr calcId="152511"/>
</workbook>
</file>

<file path=xl/calcChain.xml><?xml version="1.0" encoding="utf-8"?>
<calcChain xmlns="http://schemas.openxmlformats.org/spreadsheetml/2006/main">
  <c r="D16" i="1" l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1" i="1"/>
  <c r="D13" i="1" l="1"/>
  <c r="D14" i="1"/>
  <c r="D15" i="1"/>
  <c r="D17" i="1"/>
  <c r="D18" i="1"/>
  <c r="D1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1" i="1"/>
  <c r="I11" i="1" l="1"/>
  <c r="L5" i="1" l="1"/>
  <c r="N5" i="1" l="1"/>
  <c r="G5" i="1"/>
  <c r="M5" i="1"/>
  <c r="L12" i="1"/>
  <c r="J13" i="1" s="1"/>
  <c r="L13" i="1"/>
  <c r="J14" i="1" s="1"/>
  <c r="L14" i="1"/>
  <c r="J15" i="1" s="1"/>
  <c r="L15" i="1"/>
  <c r="J16" i="1" s="1"/>
  <c r="L16" i="1"/>
  <c r="J17" i="1" s="1"/>
  <c r="L17" i="1"/>
  <c r="J18" i="1" s="1"/>
  <c r="L18" i="1"/>
  <c r="J19" i="1" s="1"/>
  <c r="L19" i="1"/>
  <c r="J20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1" i="1"/>
  <c r="J12" i="1" s="1"/>
  <c r="O5" i="1" l="1"/>
  <c r="P5" i="1" s="1"/>
  <c r="Q5" i="1"/>
  <c r="H5" i="1"/>
  <c r="F5" i="1" s="1"/>
  <c r="I5" i="1" s="1"/>
  <c r="M11" i="1"/>
  <c r="J5" i="1" l="1"/>
  <c r="M12" i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</calcChain>
</file>

<file path=xl/sharedStrings.xml><?xml version="1.0" encoding="utf-8"?>
<sst xmlns="http://schemas.openxmlformats.org/spreadsheetml/2006/main" count="278" uniqueCount="69">
  <si>
    <t>USUARIO</t>
  </si>
  <si>
    <t>BALANCE</t>
  </si>
  <si>
    <t>ESTADÍSTICAS</t>
  </si>
  <si>
    <t>Nickname</t>
  </si>
  <si>
    <t>Bank Inicial</t>
  </si>
  <si>
    <t>Fondos</t>
  </si>
  <si>
    <t>Apostado</t>
  </si>
  <si>
    <t>Ganancias</t>
  </si>
  <si>
    <t>Profit</t>
  </si>
  <si>
    <t>Yield</t>
  </si>
  <si>
    <t>Aciertos</t>
  </si>
  <si>
    <t>Fallos</t>
  </si>
  <si>
    <t>Nulos</t>
  </si>
  <si>
    <t>% Acierto</t>
  </si>
  <si>
    <t>HISTORIAL</t>
  </si>
  <si>
    <t>Pick</t>
  </si>
  <si>
    <t>Apuesta €</t>
  </si>
  <si>
    <t>Cuota</t>
  </si>
  <si>
    <t>Stake</t>
  </si>
  <si>
    <t>Full Stake</t>
  </si>
  <si>
    <t>Sugerido</t>
  </si>
  <si>
    <t>W/L/V</t>
  </si>
  <si>
    <t>Ganancia</t>
  </si>
  <si>
    <t>Bank</t>
  </si>
  <si>
    <t>S1</t>
  </si>
  <si>
    <t>S2</t>
  </si>
  <si>
    <t>S3</t>
  </si>
  <si>
    <t>S4</t>
  </si>
  <si>
    <t>MANUMOCHADO</t>
  </si>
  <si>
    <t>CUOTA MEDIA</t>
  </si>
  <si>
    <t>BASE</t>
  </si>
  <si>
    <t>PRO</t>
  </si>
  <si>
    <t>Competición</t>
  </si>
  <si>
    <t>ODD MAX</t>
  </si>
  <si>
    <t>% BASE BET</t>
  </si>
  <si>
    <t>Total Bets</t>
  </si>
  <si>
    <t>OPTION BET</t>
  </si>
  <si>
    <t>BOOKIE</t>
  </si>
  <si>
    <t>WPLAY</t>
  </si>
  <si>
    <t>BETPLAY</t>
  </si>
  <si>
    <t>ZAMBA</t>
  </si>
  <si>
    <t>RUSHBET</t>
  </si>
  <si>
    <t>LUCKIA</t>
  </si>
  <si>
    <t>SPORTIUM</t>
  </si>
  <si>
    <t>LOGO</t>
  </si>
  <si>
    <t>CONFIGURACION</t>
  </si>
  <si>
    <t>Bookie</t>
  </si>
  <si>
    <t>Logo</t>
  </si>
  <si>
    <t>NOT</t>
  </si>
  <si>
    <t>GALES - IRLANDA --GILBRALTAR -MACEDONIA</t>
  </si>
  <si>
    <t>LIGA DE NACIONES EUROPA</t>
  </si>
  <si>
    <t>W</t>
  </si>
  <si>
    <t>BOCA - DF Y JUS - S/LORENZO - COLON</t>
  </si>
  <si>
    <t xml:space="preserve">1T AEM NO  + 1X - 1X </t>
  </si>
  <si>
    <t>1 ENV - 2</t>
  </si>
  <si>
    <t>ov 3.5 SETS - 1 HA +1.5 SETS</t>
  </si>
  <si>
    <t>NADAL - DEL POTRO --  DJOKOVIC - KEY</t>
  </si>
  <si>
    <t>COPA ARGENTINA</t>
  </si>
  <si>
    <t>US OPEN</t>
  </si>
  <si>
    <t>L</t>
  </si>
  <si>
    <t>Málaga CF vs. CD Tenerife - Harrogate vs Havant</t>
  </si>
  <si>
    <t>1T 1X + 1X</t>
  </si>
  <si>
    <t>EVENTO</t>
  </si>
  <si>
    <t>PICK</t>
  </si>
  <si>
    <t>PATRIOTS - HOUSTON + IND MEDELLIN - LEONES</t>
  </si>
  <si>
    <t>NFL - LIGA AGUILA</t>
  </si>
  <si>
    <t>DJOKOVIC - DEL POTRO + PIRATES - MERLINS</t>
  </si>
  <si>
    <t>Deporte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</si>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</sst>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#,##0.00\ &quot;€&quot;"/>
    <numFmt numFmtId="166" formatCode="_-* #,##0.00\ [$€-407]_-;\-* #,##0.00\ [$€-407]_-;_-* &quot;-&quot;??\ [$€-407]_-;_-@_-"/>
  </numFmts>
  <fonts count="15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ont="1"/>
    <xf numFmtId="164" fontId="4" fillId="0" borderId="10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7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4" fillId="0" borderId="5" xfId="1" applyFill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3">
    <dxf>
      <font>
        <color theme="0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10026</xdr:colOff>
      <xdr:row>8</xdr:row>
      <xdr:rowOff>10026</xdr:rowOff>
    </xdr:from>
    <xdr:to>
      <xdr:col>24</xdr:col>
      <xdr:colOff>892342</xdr:colOff>
      <xdr:row>8</xdr:row>
      <xdr:rowOff>190501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3815" y="1684421"/>
          <a:ext cx="882316" cy="180475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10026</xdr:colOff>
      <xdr:row>7</xdr:row>
      <xdr:rowOff>20052</xdr:rowOff>
    </xdr:from>
    <xdr:to>
      <xdr:col>25</xdr:col>
      <xdr:colOff>10027</xdr:colOff>
      <xdr:row>8</xdr:row>
      <xdr:rowOff>10027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2" y="1493920"/>
          <a:ext cx="902369" cy="190502"/>
        </a:xfrm>
        <a:prstGeom prst="rect">
          <a:avLst/>
        </a:prstGeom>
      </xdr:spPr>
    </xdr:pic>
    <xdr:clientData/>
  </xdr:twoCellAnchor>
  <xdr:twoCellAnchor editAs="oneCell">
    <xdr:from>
      <xdr:col>24</xdr:col>
      <xdr:colOff>6344</xdr:colOff>
      <xdr:row>5</xdr:row>
      <xdr:rowOff>10027</xdr:rowOff>
    </xdr:from>
    <xdr:to>
      <xdr:col>24</xdr:col>
      <xdr:colOff>882315</xdr:colOff>
      <xdr:row>6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5660" y="1082843"/>
          <a:ext cx="875971" cy="190499"/>
        </a:xfrm>
        <a:prstGeom prst="rect">
          <a:avLst/>
        </a:prstGeom>
      </xdr:spPr>
    </xdr:pic>
    <xdr:clientData/>
  </xdr:twoCellAnchor>
  <xdr:twoCellAnchor editAs="oneCell">
    <xdr:from>
      <xdr:col>24</xdr:col>
      <xdr:colOff>30079</xdr:colOff>
      <xdr:row>4</xdr:row>
      <xdr:rowOff>10026</xdr:rowOff>
    </xdr:from>
    <xdr:to>
      <xdr:col>24</xdr:col>
      <xdr:colOff>882315</xdr:colOff>
      <xdr:row>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9395" y="822158"/>
          <a:ext cx="852236" cy="250658"/>
        </a:xfrm>
        <a:prstGeom prst="rect">
          <a:avLst/>
        </a:prstGeom>
      </xdr:spPr>
    </xdr:pic>
    <xdr:clientData/>
  </xdr:twoCellAnchor>
  <xdr:twoCellAnchor editAs="oneCell">
    <xdr:from>
      <xdr:col>24</xdr:col>
      <xdr:colOff>20055</xdr:colOff>
      <xdr:row>3</xdr:row>
      <xdr:rowOff>10031</xdr:rowOff>
    </xdr:from>
    <xdr:to>
      <xdr:col>24</xdr:col>
      <xdr:colOff>902368</xdr:colOff>
      <xdr:row>4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9371" y="601584"/>
          <a:ext cx="882313" cy="210548"/>
        </a:xfrm>
        <a:prstGeom prst="rect">
          <a:avLst/>
        </a:prstGeom>
      </xdr:spPr>
    </xdr:pic>
    <xdr:clientData/>
  </xdr:twoCellAnchor>
  <xdr:twoCellAnchor editAs="oneCell">
    <xdr:from>
      <xdr:col>24</xdr:col>
      <xdr:colOff>10028</xdr:colOff>
      <xdr:row>6</xdr:row>
      <xdr:rowOff>10029</xdr:rowOff>
    </xdr:from>
    <xdr:to>
      <xdr:col>24</xdr:col>
      <xdr:colOff>892341</xdr:colOff>
      <xdr:row>7</xdr:row>
      <xdr:rowOff>6723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9344" y="1283371"/>
          <a:ext cx="882313" cy="197220"/>
        </a:xfrm>
        <a:prstGeom prst="rect">
          <a:avLst/>
        </a:prstGeom>
      </xdr:spPr>
    </xdr:pic>
    <xdr:clientData/>
  </xdr:twoCellAnchor>
  <xdr:twoCellAnchor editAs="oneCell">
    <xdr:from>
      <xdr:col>24</xdr:col>
      <xdr:colOff>105834</xdr:colOff>
      <xdr:row>9</xdr:row>
      <xdr:rowOff>18092</xdr:rowOff>
    </xdr:from>
    <xdr:to>
      <xdr:col>24</xdr:col>
      <xdr:colOff>783165</xdr:colOff>
      <xdr:row>9</xdr:row>
      <xdr:rowOff>172030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5167" y="1891342"/>
          <a:ext cx="677331" cy="1539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10361</xdr:colOff>
          <xdr:row>10</xdr:row>
          <xdr:rowOff>32908</xdr:rowOff>
        </xdr:from>
        <xdr:to>
          <xdr:col>4</xdr:col>
          <xdr:colOff>10583</xdr:colOff>
          <xdr:row>11</xdr:row>
          <xdr:rowOff>21167</xdr:rowOff>
        </xdr:to>
        <xdr:pic>
          <xdr:nvPicPr>
            <xdr:cNvPr id="28" name="Imagen 27"/>
            <xdr:cNvPicPr>
              <a:picLocks noChangeAspect="1"/>
              <a:extLst>
                <a:ext uri="{84589F7E-364E-4C9E-8A38-B11213B215E9}">
                  <a14:cameraTool cellRange="foto1" spid="_x0000_s4639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08694" y="212840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4012</xdr:colOff>
          <xdr:row>10</xdr:row>
          <xdr:rowOff>217057</xdr:rowOff>
        </xdr:from>
        <xdr:to>
          <xdr:col>4</xdr:col>
          <xdr:colOff>4234</xdr:colOff>
          <xdr:row>11</xdr:row>
          <xdr:rowOff>205316</xdr:rowOff>
        </xdr:to>
        <xdr:pic>
          <xdr:nvPicPr>
            <xdr:cNvPr id="29" name="Imagen 28"/>
            <xdr:cNvPicPr>
              <a:picLocks noChangeAspect="1"/>
              <a:extLst>
                <a:ext uri="{84589F7E-364E-4C9E-8A38-B11213B215E9}">
                  <a14:cameraTool cellRange="foto2x" spid="_x0000_s4640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2345" y="231255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8246</xdr:colOff>
          <xdr:row>11</xdr:row>
          <xdr:rowOff>189539</xdr:rowOff>
        </xdr:from>
        <xdr:to>
          <xdr:col>4</xdr:col>
          <xdr:colOff>8468</xdr:colOff>
          <xdr:row>12</xdr:row>
          <xdr:rowOff>188381</xdr:rowOff>
        </xdr:to>
        <xdr:pic>
          <xdr:nvPicPr>
            <xdr:cNvPr id="30" name="Imagen 29"/>
            <xdr:cNvPicPr>
              <a:picLocks noChangeAspect="1"/>
              <a:extLst>
                <a:ext uri="{84589F7E-364E-4C9E-8A38-B11213B215E9}">
                  <a14:cameraTool cellRange="foto3x" spid="_x0000_s4641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06579" y="250728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12483</xdr:colOff>
          <xdr:row>12</xdr:row>
          <xdr:rowOff>183187</xdr:rowOff>
        </xdr:from>
        <xdr:to>
          <xdr:col>4</xdr:col>
          <xdr:colOff>12705</xdr:colOff>
          <xdr:row>13</xdr:row>
          <xdr:rowOff>192613</xdr:rowOff>
        </xdr:to>
        <xdr:pic>
          <xdr:nvPicPr>
            <xdr:cNvPr id="31" name="Imagen 30"/>
            <xdr:cNvPicPr>
              <a:picLocks noChangeAspect="1"/>
              <a:extLst>
                <a:ext uri="{84589F7E-364E-4C9E-8A38-B11213B215E9}">
                  <a14:cameraTool cellRange="foto4x" spid="_x0000_s4642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10816" y="2712604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6138</xdr:colOff>
          <xdr:row>13</xdr:row>
          <xdr:rowOff>187419</xdr:rowOff>
        </xdr:from>
        <xdr:to>
          <xdr:col>4</xdr:col>
          <xdr:colOff>6360</xdr:colOff>
          <xdr:row>14</xdr:row>
          <xdr:rowOff>196845</xdr:rowOff>
        </xdr:to>
        <xdr:pic>
          <xdr:nvPicPr>
            <xdr:cNvPr id="32" name="Imagen 31"/>
            <xdr:cNvPicPr>
              <a:picLocks noChangeAspect="1"/>
              <a:extLst>
                <a:ext uri="{84589F7E-364E-4C9E-8A38-B11213B215E9}">
                  <a14:cameraTool cellRange="foto6x" spid="_x0000_s4643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4471" y="2917919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10376</xdr:colOff>
          <xdr:row>15</xdr:row>
          <xdr:rowOff>1150</xdr:rowOff>
        </xdr:from>
        <xdr:to>
          <xdr:col>4</xdr:col>
          <xdr:colOff>10598</xdr:colOff>
          <xdr:row>16</xdr:row>
          <xdr:rowOff>10576</xdr:rowOff>
        </xdr:to>
        <xdr:pic>
          <xdr:nvPicPr>
            <xdr:cNvPr id="33" name="Imagen 32"/>
            <xdr:cNvPicPr>
              <a:picLocks noChangeAspect="1"/>
              <a:extLst>
                <a:ext uri="{84589F7E-364E-4C9E-8A38-B11213B215E9}">
                  <a14:cameraTool cellRange="foto7x" spid="_x0000_s4644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08709" y="3133817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4028</xdr:colOff>
          <xdr:row>16</xdr:row>
          <xdr:rowOff>15965</xdr:rowOff>
        </xdr:from>
        <xdr:to>
          <xdr:col>4</xdr:col>
          <xdr:colOff>4250</xdr:colOff>
          <xdr:row>17</xdr:row>
          <xdr:rowOff>14807</xdr:rowOff>
        </xdr:to>
        <xdr:pic>
          <xdr:nvPicPr>
            <xdr:cNvPr id="34" name="Imagen 33"/>
            <xdr:cNvPicPr>
              <a:picLocks noChangeAspect="1"/>
              <a:extLst>
                <a:ext uri="{84589F7E-364E-4C9E-8A38-B11213B215E9}">
                  <a14:cameraTool cellRange="foto8x" spid="_x0000_s464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02361" y="3349715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8262</xdr:colOff>
          <xdr:row>17</xdr:row>
          <xdr:rowOff>9613</xdr:rowOff>
        </xdr:from>
        <xdr:to>
          <xdr:col>4</xdr:col>
          <xdr:colOff>8484</xdr:colOff>
          <xdr:row>17</xdr:row>
          <xdr:rowOff>220122</xdr:rowOff>
        </xdr:to>
        <xdr:pic>
          <xdr:nvPicPr>
            <xdr:cNvPr id="35" name="Imagen 34"/>
            <xdr:cNvPicPr>
              <a:picLocks noChangeAspect="1"/>
              <a:extLst>
                <a:ext uri="{84589F7E-364E-4C9E-8A38-B11213B215E9}">
                  <a14:cameraTool cellRange="foto9x" spid="_x0000_s464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06595" y="3555030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12500</xdr:colOff>
          <xdr:row>18</xdr:row>
          <xdr:rowOff>3261</xdr:rowOff>
        </xdr:from>
        <xdr:to>
          <xdr:col>4</xdr:col>
          <xdr:colOff>12722</xdr:colOff>
          <xdr:row>19</xdr:row>
          <xdr:rowOff>2104</xdr:rowOff>
        </xdr:to>
        <xdr:pic>
          <xdr:nvPicPr>
            <xdr:cNvPr id="36" name="Imagen 35"/>
            <xdr:cNvPicPr>
              <a:picLocks noChangeAspect="1"/>
              <a:extLst>
                <a:ext uri="{84589F7E-364E-4C9E-8A38-B11213B215E9}">
                  <a14:cameraTool cellRange="foto10x" spid="_x0000_s464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0833" y="3770928"/>
              <a:ext cx="1132639" cy="21050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18_5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5">
          <cell r="D15" t="str">
            <v>LUCKIA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PICKS\1_0809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C:\Users\GyM\Pictures\pick.PNG" TargetMode="External"/><Relationship Id="rId1" Type="http://schemas.openxmlformats.org/officeDocument/2006/relationships/hyperlink" Target="file:///C:\Users\GyM\Pictures\EVEN1.PNG" TargetMode="External"/><Relationship Id="rId6" Type="http://schemas.openxmlformats.org/officeDocument/2006/relationships/hyperlink" Target="PICKS\2_0909.PNG" TargetMode="External"/><Relationship Id="rId5" Type="http://schemas.openxmlformats.org/officeDocument/2006/relationships/hyperlink" Target="PICKS\1_0909.PNG" TargetMode="External"/><Relationship Id="rId4" Type="http://schemas.openxmlformats.org/officeDocument/2006/relationships/hyperlink" Target="PICKS\2_0809.PNG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8"/>
  <sheetViews>
    <sheetView tabSelected="1" zoomScale="90" zoomScaleNormal="90" workbookViewId="0">
      <selection activeCell="E23" sqref="E23"/>
    </sheetView>
  </sheetViews>
  <sheetFormatPr baseColWidth="10" defaultColWidth="11.42578125" defaultRowHeight="15" x14ac:dyDescent="0.25"/>
  <cols>
    <col min="1" max="1" width="2.85546875" customWidth="1"/>
    <col min="2" max="3" width="25.5703125" customWidth="1"/>
    <col min="4" max="4" width="17" customWidth="1"/>
    <col min="5" max="5" width="26.85546875" customWidth="1"/>
    <col min="6" max="10" width="11.42578125" customWidth="1"/>
    <col min="11" max="11" width="6.7109375" customWidth="1"/>
    <col min="12" max="12" width="9.85546875" customWidth="1"/>
    <col min="13" max="13" width="12.42578125" customWidth="1"/>
    <col min="14" max="14" width="8.28515625" customWidth="1"/>
    <col min="15" max="15" width="11.28515625" customWidth="1"/>
    <col min="16" max="16" width="14" customWidth="1"/>
    <col min="17" max="17" width="11.7109375" customWidth="1"/>
    <col min="19" max="19" width="13" customWidth="1"/>
    <col min="20" max="20" width="13.42578125" customWidth="1"/>
    <col min="25" max="25" width="13.5703125" customWidth="1"/>
  </cols>
  <sheetData>
    <row r="1" spans="1:25" ht="15.75" thickBot="1" x14ac:dyDescent="0.3">
      <c r="E1" s="9"/>
      <c r="F1" s="9"/>
      <c r="G1" s="9"/>
      <c r="H1" s="9"/>
      <c r="I1" s="9"/>
      <c r="J1" s="9"/>
    </row>
    <row r="2" spans="1:25" ht="15.75" customHeight="1" thickTop="1" x14ac:dyDescent="0.25">
      <c r="B2" s="48" t="s">
        <v>0</v>
      </c>
      <c r="C2" s="49"/>
      <c r="D2" s="50"/>
      <c r="E2" s="48" t="s">
        <v>1</v>
      </c>
      <c r="F2" s="49"/>
      <c r="G2" s="49"/>
      <c r="H2" s="49"/>
      <c r="I2" s="49"/>
      <c r="J2" s="50"/>
      <c r="K2" s="13"/>
      <c r="L2" s="48" t="s">
        <v>2</v>
      </c>
      <c r="M2" s="49"/>
      <c r="N2" s="49"/>
      <c r="O2" s="49"/>
      <c r="P2" s="49"/>
      <c r="Q2" s="50"/>
      <c r="S2" s="45" t="s">
        <v>45</v>
      </c>
      <c r="T2" s="45"/>
      <c r="U2" s="45"/>
      <c r="V2" s="45"/>
      <c r="W2" s="45"/>
      <c r="X2" s="45"/>
      <c r="Y2" s="45"/>
    </row>
    <row r="3" spans="1:25" ht="15" customHeight="1" thickBot="1" x14ac:dyDescent="0.3">
      <c r="B3" s="51"/>
      <c r="C3" s="52"/>
      <c r="D3" s="53"/>
      <c r="E3" s="60"/>
      <c r="F3" s="61"/>
      <c r="G3" s="61"/>
      <c r="H3" s="61"/>
      <c r="I3" s="61"/>
      <c r="J3" s="62"/>
      <c r="K3" s="13"/>
      <c r="L3" s="51"/>
      <c r="M3" s="52"/>
      <c r="N3" s="52"/>
      <c r="O3" s="52"/>
      <c r="P3" s="52"/>
      <c r="Q3" s="53"/>
      <c r="S3" s="37" t="s">
        <v>34</v>
      </c>
      <c r="T3" s="37" t="s">
        <v>33</v>
      </c>
      <c r="U3" s="37"/>
      <c r="V3" s="37" t="s">
        <v>36</v>
      </c>
      <c r="W3" s="37"/>
      <c r="X3" s="37" t="s">
        <v>37</v>
      </c>
      <c r="Y3" s="37" t="s">
        <v>44</v>
      </c>
    </row>
    <row r="4" spans="1:25" ht="17.25" thickTop="1" thickBot="1" x14ac:dyDescent="0.3">
      <c r="B4" s="54" t="s">
        <v>3</v>
      </c>
      <c r="C4" s="55"/>
      <c r="D4" s="56"/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L4" s="2" t="s">
        <v>10</v>
      </c>
      <c r="M4" s="2" t="s">
        <v>11</v>
      </c>
      <c r="N4" s="2" t="s">
        <v>12</v>
      </c>
      <c r="O4" s="2" t="s">
        <v>35</v>
      </c>
      <c r="P4" s="2" t="s">
        <v>29</v>
      </c>
      <c r="Q4" s="2" t="s">
        <v>13</v>
      </c>
      <c r="S4" s="35">
        <v>10</v>
      </c>
      <c r="T4" s="35">
        <v>1.6</v>
      </c>
      <c r="U4" s="35"/>
      <c r="V4" s="35" t="s">
        <v>30</v>
      </c>
      <c r="W4" s="35"/>
      <c r="X4" s="35" t="s">
        <v>38</v>
      </c>
      <c r="Y4" s="35"/>
    </row>
    <row r="5" spans="1:25" ht="20.25" thickTop="1" thickBot="1" x14ac:dyDescent="0.35">
      <c r="B5" s="57" t="s">
        <v>28</v>
      </c>
      <c r="C5" s="58"/>
      <c r="D5" s="59"/>
      <c r="E5" s="10">
        <v>100</v>
      </c>
      <c r="F5" s="11">
        <f>E5+H5</f>
        <v>135.31799999999998</v>
      </c>
      <c r="G5" s="11">
        <f>SUM(F11:F500)</f>
        <v>111.60000000000001</v>
      </c>
      <c r="H5" s="16">
        <f>SUM(L11:L500)</f>
        <v>35.317999999999998</v>
      </c>
      <c r="I5" s="12">
        <f>(F5-E5)/E5</f>
        <v>0.35317999999999983</v>
      </c>
      <c r="J5" s="12">
        <f>(H5/G5)</f>
        <v>0.31646953405017919</v>
      </c>
      <c r="L5" s="18">
        <f>COUNTIF(K11:K500,"w")</f>
        <v>8</v>
      </c>
      <c r="M5" s="3">
        <f>COUNTIF(K11:K500,"l")</f>
        <v>1</v>
      </c>
      <c r="N5" s="4">
        <f>COUNTIF(K11:K500,"V")</f>
        <v>0</v>
      </c>
      <c r="O5" s="22">
        <f>L5+M5+N5</f>
        <v>9</v>
      </c>
      <c r="P5" s="23">
        <f>SUM(G11:G198)/O5</f>
        <v>1.5366666666666664</v>
      </c>
      <c r="Q5" s="17">
        <f>L5/(L5+M5)</f>
        <v>0.88888888888888884</v>
      </c>
      <c r="S5" s="35"/>
      <c r="T5" s="35"/>
      <c r="U5" s="35"/>
      <c r="V5" s="35" t="s">
        <v>31</v>
      </c>
      <c r="W5" s="35"/>
      <c r="X5" s="35" t="s">
        <v>39</v>
      </c>
      <c r="Y5" s="35"/>
    </row>
    <row r="6" spans="1:25" ht="15.75" thickTop="1" x14ac:dyDescent="0.25">
      <c r="S6" s="35"/>
      <c r="T6" s="35"/>
      <c r="U6" s="35"/>
      <c r="V6" s="35"/>
      <c r="W6" s="35"/>
      <c r="X6" s="35" t="s">
        <v>40</v>
      </c>
      <c r="Y6" s="35"/>
    </row>
    <row r="7" spans="1:25" ht="15.75" customHeight="1" thickBot="1" x14ac:dyDescent="0.3">
      <c r="S7" s="35"/>
      <c r="T7" s="35"/>
      <c r="U7" s="35"/>
      <c r="V7" s="35"/>
      <c r="W7" s="35"/>
      <c r="X7" s="35" t="s">
        <v>41</v>
      </c>
      <c r="Y7" s="35"/>
    </row>
    <row r="8" spans="1:25" ht="15.75" customHeight="1" thickTop="1" x14ac:dyDescent="0.25">
      <c r="B8" s="63" t="s">
        <v>14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5"/>
      <c r="S8" s="35"/>
      <c r="T8" s="35"/>
      <c r="U8" s="35"/>
      <c r="V8" s="35"/>
      <c r="W8" s="35"/>
      <c r="X8" s="35" t="s">
        <v>42</v>
      </c>
      <c r="Y8" s="35"/>
    </row>
    <row r="9" spans="1:25" ht="15.75" customHeight="1" thickBot="1" x14ac:dyDescent="0.3"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8"/>
      <c r="S9" s="35"/>
      <c r="T9" s="35"/>
      <c r="U9" s="35"/>
      <c r="V9" s="35"/>
      <c r="W9" s="35"/>
      <c r="X9" s="35" t="s">
        <v>43</v>
      </c>
      <c r="Y9" s="35"/>
    </row>
    <row r="10" spans="1:25" ht="17.25" thickTop="1" thickBot="1" x14ac:dyDescent="0.3">
      <c r="B10" s="1" t="s">
        <v>67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22</v>
      </c>
      <c r="M10" s="1" t="s">
        <v>23</v>
      </c>
      <c r="N10" s="69" t="s">
        <v>32</v>
      </c>
      <c r="O10" s="70"/>
      <c r="P10" s="70"/>
      <c r="Q10" s="71"/>
      <c r="S10" s="35"/>
      <c r="T10" s="35"/>
      <c r="U10" s="35"/>
      <c r="V10" s="35"/>
      <c r="W10" s="35"/>
      <c r="X10" s="38" t="s">
        <v>48</v>
      </c>
      <c r="Y10" s="35"/>
    </row>
    <row r="11" spans="1:25" ht="17.25" thickTop="1" thickBot="1" x14ac:dyDescent="0.3">
      <c r="A11" s="26" t="s">
        <v>24</v>
      </c>
      <c r="B11" s="39" t="s">
        <v>49</v>
      </c>
      <c r="C11" s="32" t="s">
        <v>42</v>
      </c>
      <c r="D11" s="36" t="str">
        <f>VLOOKUP(C11,$X$4:$Y$10,1,FALSE)</f>
        <v>LUCKIA</v>
      </c>
      <c r="E11" s="28" t="s">
        <v>54</v>
      </c>
      <c r="F11" s="5">
        <v>10</v>
      </c>
      <c r="G11" s="6">
        <v>1.56</v>
      </c>
      <c r="H11" s="21" t="s">
        <v>30</v>
      </c>
      <c r="I11" s="33">
        <f>($E$5*S4)/100*(T4)</f>
        <v>16</v>
      </c>
      <c r="J11" s="7">
        <f>IF(H11="BASE",$E$5*$S$4/100,"(E5*$S$4)+L10")</f>
        <v>10</v>
      </c>
      <c r="K11" s="20" t="s">
        <v>51</v>
      </c>
      <c r="L11" s="8">
        <f>IF((K11)="w",F11*G11-F11,IF((K11)="L",-F11,0))</f>
        <v>5.6000000000000014</v>
      </c>
      <c r="M11" s="5">
        <f>E5+L11</f>
        <v>105.6</v>
      </c>
      <c r="N11" s="72" t="s">
        <v>50</v>
      </c>
      <c r="O11" s="72"/>
      <c r="P11" s="72"/>
      <c r="Q11" s="73"/>
    </row>
    <row r="12" spans="1:25" ht="16.5" thickTop="1" x14ac:dyDescent="0.25">
      <c r="B12" s="40" t="s">
        <v>52</v>
      </c>
      <c r="C12" s="32" t="s">
        <v>38</v>
      </c>
      <c r="D12" s="36" t="str">
        <f t="shared" ref="D12:D75" si="0">VLOOKUP(C12,$X$4:$Y$10,1,FALSE)</f>
        <v>WPLAY</v>
      </c>
      <c r="E12" s="29" t="s">
        <v>53</v>
      </c>
      <c r="F12" s="7">
        <v>10</v>
      </c>
      <c r="G12" s="27">
        <v>1.46</v>
      </c>
      <c r="H12" s="20" t="s">
        <v>30</v>
      </c>
      <c r="I12" s="34">
        <f>($E$5*0.1)*1.55</f>
        <v>15.5</v>
      </c>
      <c r="J12" s="7">
        <f>IF(H12="BASE",$E$5*$S$4/100,($E$5*$S$4/100)+L11)</f>
        <v>10</v>
      </c>
      <c r="K12" s="20" t="s">
        <v>51</v>
      </c>
      <c r="L12" s="8">
        <f t="shared" ref="L12:L75" si="1">IF((K12)="w",F12*G12-F12,IF((K12)="L",-F12,0))</f>
        <v>4.5999999999999996</v>
      </c>
      <c r="M12" s="7">
        <f>L12+M11</f>
        <v>110.19999999999999</v>
      </c>
      <c r="N12" s="46" t="s">
        <v>57</v>
      </c>
      <c r="O12" s="46"/>
      <c r="P12" s="46"/>
      <c r="Q12" s="47"/>
    </row>
    <row r="13" spans="1:25" ht="15.75" x14ac:dyDescent="0.25">
      <c r="B13" s="40" t="s">
        <v>56</v>
      </c>
      <c r="C13" s="32" t="s">
        <v>38</v>
      </c>
      <c r="D13" s="36" t="str">
        <f t="shared" si="0"/>
        <v>WPLAY</v>
      </c>
      <c r="E13" s="29" t="s">
        <v>55</v>
      </c>
      <c r="F13" s="7">
        <v>15.6</v>
      </c>
      <c r="G13" s="20">
        <v>1.57</v>
      </c>
      <c r="H13" s="31" t="s">
        <v>31</v>
      </c>
      <c r="I13" s="34">
        <f t="shared" ref="I13:I76" si="2">($E$5*0.1)*1.55</f>
        <v>15.5</v>
      </c>
      <c r="J13" s="7">
        <f t="shared" ref="J13:J76" si="3">IF(H13="BASE",$E$5*$S$4/100,($E$5*$S$4/100)+L12)</f>
        <v>14.6</v>
      </c>
      <c r="K13" s="20" t="s">
        <v>59</v>
      </c>
      <c r="L13" s="8">
        <f t="shared" si="1"/>
        <v>-15.6</v>
      </c>
      <c r="M13" s="7">
        <f t="shared" ref="M13:M33" si="4">L13+M12</f>
        <v>94.6</v>
      </c>
      <c r="N13" s="46" t="s">
        <v>58</v>
      </c>
      <c r="O13" s="46"/>
      <c r="P13" s="46"/>
      <c r="Q13" s="47"/>
    </row>
    <row r="14" spans="1:25" ht="15.75" x14ac:dyDescent="0.25">
      <c r="B14" s="41" t="s">
        <v>60</v>
      </c>
      <c r="C14" s="32" t="s">
        <v>38</v>
      </c>
      <c r="D14" s="36" t="str">
        <f t="shared" si="0"/>
        <v>WPLAY</v>
      </c>
      <c r="E14" s="29" t="s">
        <v>61</v>
      </c>
      <c r="F14" s="7">
        <v>14.6</v>
      </c>
      <c r="G14" s="20">
        <v>1.47</v>
      </c>
      <c r="H14" s="31" t="s">
        <v>31</v>
      </c>
      <c r="I14" s="34">
        <f t="shared" si="2"/>
        <v>15.5</v>
      </c>
      <c r="J14" s="7">
        <f t="shared" si="3"/>
        <v>-5.6</v>
      </c>
      <c r="K14" s="20" t="s">
        <v>51</v>
      </c>
      <c r="L14" s="8">
        <f t="shared" si="1"/>
        <v>6.8620000000000001</v>
      </c>
      <c r="M14" s="7">
        <f t="shared" si="4"/>
        <v>101.46199999999999</v>
      </c>
      <c r="N14" s="46"/>
      <c r="O14" s="46"/>
      <c r="P14" s="46"/>
      <c r="Q14" s="47"/>
    </row>
    <row r="15" spans="1:25" ht="15.75" x14ac:dyDescent="0.25">
      <c r="B15" s="43" t="s">
        <v>62</v>
      </c>
      <c r="C15" s="32" t="s">
        <v>42</v>
      </c>
      <c r="D15" s="36" t="str">
        <f t="shared" si="0"/>
        <v>LUCKIA</v>
      </c>
      <c r="E15" s="44" t="s">
        <v>63</v>
      </c>
      <c r="F15" s="7">
        <v>10</v>
      </c>
      <c r="G15" s="20">
        <v>1.59</v>
      </c>
      <c r="H15" s="31" t="s">
        <v>30</v>
      </c>
      <c r="I15" s="34">
        <f t="shared" si="2"/>
        <v>15.5</v>
      </c>
      <c r="J15" s="7">
        <f t="shared" si="3"/>
        <v>10</v>
      </c>
      <c r="K15" s="20" t="s">
        <v>51</v>
      </c>
      <c r="L15" s="8">
        <f t="shared" si="1"/>
        <v>5.9</v>
      </c>
      <c r="M15" s="7">
        <f t="shared" si="4"/>
        <v>107.36199999999999</v>
      </c>
      <c r="N15" s="46"/>
      <c r="O15" s="46"/>
      <c r="P15" s="46"/>
      <c r="Q15" s="47"/>
    </row>
    <row r="16" spans="1:25" ht="15.75" x14ac:dyDescent="0.25">
      <c r="B16" s="40" t="s">
        <v>64</v>
      </c>
      <c r="C16" s="32" t="s">
        <v>42</v>
      </c>
      <c r="D16" s="36" t="str">
        <f t="shared" si="0"/>
        <v>LUCKIA</v>
      </c>
      <c r="E16" s="44" t="s">
        <v>63</v>
      </c>
      <c r="F16" s="7">
        <v>10</v>
      </c>
      <c r="G16" s="20">
        <v>1.55</v>
      </c>
      <c r="H16" s="31" t="s">
        <v>30</v>
      </c>
      <c r="I16" s="34">
        <f t="shared" si="2"/>
        <v>15.5</v>
      </c>
      <c r="J16" s="7">
        <f t="shared" si="3"/>
        <v>10</v>
      </c>
      <c r="K16" s="20" t="s">
        <v>51</v>
      </c>
      <c r="L16" s="8">
        <f t="shared" si="1"/>
        <v>5.5</v>
      </c>
      <c r="M16" s="7">
        <f t="shared" si="4"/>
        <v>112.86199999999999</v>
      </c>
      <c r="N16" s="46" t="s">
        <v>65</v>
      </c>
      <c r="O16" s="46"/>
      <c r="P16" s="46"/>
      <c r="Q16" s="47"/>
    </row>
    <row r="17" spans="1:17" ht="16.5" thickBot="1" x14ac:dyDescent="0.3">
      <c r="B17" s="40" t="s">
        <v>66</v>
      </c>
      <c r="C17" s="32" t="s">
        <v>39</v>
      </c>
      <c r="D17" s="36" t="str">
        <f t="shared" si="0"/>
        <v>BETPLAY</v>
      </c>
      <c r="E17" s="44" t="s">
        <v>63</v>
      </c>
      <c r="F17" s="7">
        <v>15.9</v>
      </c>
      <c r="G17" s="20">
        <v>1.54</v>
      </c>
      <c r="H17" s="31" t="s">
        <v>31</v>
      </c>
      <c r="I17" s="34">
        <f t="shared" si="2"/>
        <v>15.5</v>
      </c>
      <c r="J17" s="7">
        <f t="shared" si="3"/>
        <v>15.5</v>
      </c>
      <c r="K17" s="20" t="s">
        <v>51</v>
      </c>
      <c r="L17" s="8">
        <f t="shared" si="1"/>
        <v>8.5860000000000003</v>
      </c>
      <c r="M17" s="7">
        <f t="shared" si="4"/>
        <v>121.44799999999999</v>
      </c>
      <c r="N17" s="46"/>
      <c r="O17" s="46"/>
      <c r="P17" s="46"/>
      <c r="Q17" s="47"/>
    </row>
    <row r="18" spans="1:17" ht="17.25" thickTop="1" thickBot="1" x14ac:dyDescent="0.3">
      <c r="A18" s="19" t="s">
        <v>25</v>
      </c>
      <c r="B18" s="40" t="s">
        <v>68</v>
      </c>
      <c r="C18" s="32" t="s">
        <v>39</v>
      </c>
      <c r="D18" s="36" t="str">
        <f t="shared" si="0"/>
        <v>BETPLAY</v>
      </c>
      <c r="E18" s="44" t="s">
        <v>63</v>
      </c>
      <c r="F18" s="7">
        <v>15.5</v>
      </c>
      <c r="G18" s="20">
        <v>1.54</v>
      </c>
      <c r="H18" s="31" t="s">
        <v>31</v>
      </c>
      <c r="I18" s="34">
        <f t="shared" si="2"/>
        <v>15.5</v>
      </c>
      <c r="J18" s="7">
        <f t="shared" si="3"/>
        <v>18.585999999999999</v>
      </c>
      <c r="K18" s="20" t="s">
        <v>51</v>
      </c>
      <c r="L18" s="8">
        <f t="shared" si="1"/>
        <v>8.370000000000001</v>
      </c>
      <c r="M18" s="7">
        <f t="shared" si="4"/>
        <v>129.81799999999998</v>
      </c>
      <c r="N18" s="46"/>
      <c r="O18" s="46"/>
      <c r="P18" s="46"/>
      <c r="Q18" s="47"/>
    </row>
    <row r="19" spans="1:17" ht="16.5" thickTop="1" x14ac:dyDescent="0.25">
      <c r="B19" s="40" t="s">
        <v>68</v>
      </c>
      <c r="C19" s="32" t="s">
        <v>39</v>
      </c>
      <c r="D19" s="36" t="str">
        <f t="shared" si="0"/>
        <v>BETPLAY</v>
      </c>
      <c r="E19" s="44" t="s">
        <v>63</v>
      </c>
      <c r="F19" s="25">
        <v>10</v>
      </c>
      <c r="G19" s="24">
        <v>1.55</v>
      </c>
      <c r="H19" s="31" t="s">
        <v>30</v>
      </c>
      <c r="I19" s="34">
        <f t="shared" si="2"/>
        <v>15.5</v>
      </c>
      <c r="J19" s="7">
        <f t="shared" si="3"/>
        <v>10</v>
      </c>
      <c r="K19" s="20" t="s">
        <v>51</v>
      </c>
      <c r="L19" s="8">
        <f t="shared" si="1"/>
        <v>5.5</v>
      </c>
      <c r="M19" s="7">
        <f t="shared" si="4"/>
        <v>135.31799999999998</v>
      </c>
      <c r="N19" s="46"/>
      <c r="O19" s="46"/>
      <c r="P19" s="46"/>
      <c r="Q19" s="47"/>
    </row>
    <row r="20" spans="1:17" ht="15.75" x14ac:dyDescent="0.25">
      <c r="B20" s="40"/>
      <c r="C20" s="32" t="s">
        <v>48</v>
      </c>
      <c r="D20" s="36" t="str">
        <f t="shared" si="0"/>
        <v>NOT</v>
      </c>
      <c r="E20" s="29"/>
      <c r="F20" s="25"/>
      <c r="G20" s="24"/>
      <c r="H20" s="31"/>
      <c r="I20" s="34">
        <f t="shared" si="2"/>
        <v>15.5</v>
      </c>
      <c r="J20" s="7">
        <f t="shared" si="3"/>
        <v>15.5</v>
      </c>
      <c r="K20" s="20"/>
      <c r="L20" s="8">
        <f t="shared" si="1"/>
        <v>0</v>
      </c>
      <c r="M20" s="7">
        <f t="shared" si="4"/>
        <v>135.31799999999998</v>
      </c>
      <c r="N20" s="46"/>
      <c r="O20" s="46"/>
      <c r="P20" s="46"/>
      <c r="Q20" s="47"/>
    </row>
    <row r="21" spans="1:17" ht="15.75" x14ac:dyDescent="0.25">
      <c r="B21" s="40"/>
      <c r="C21" s="32" t="s">
        <v>48</v>
      </c>
      <c r="D21" s="36" t="str">
        <f t="shared" si="0"/>
        <v>NOT</v>
      </c>
      <c r="E21" s="29"/>
      <c r="F21" s="25"/>
      <c r="G21" s="24"/>
      <c r="H21" s="31"/>
      <c r="I21" s="34">
        <f t="shared" si="2"/>
        <v>15.5</v>
      </c>
      <c r="J21" s="7">
        <f t="shared" si="3"/>
        <v>10</v>
      </c>
      <c r="K21" s="20"/>
      <c r="L21" s="8">
        <f t="shared" si="1"/>
        <v>0</v>
      </c>
      <c r="M21" s="7">
        <f t="shared" si="4"/>
        <v>135.31799999999998</v>
      </c>
      <c r="N21" s="46"/>
      <c r="O21" s="46"/>
      <c r="P21" s="46"/>
      <c r="Q21" s="47"/>
    </row>
    <row r="22" spans="1:17" ht="15.75" x14ac:dyDescent="0.25">
      <c r="B22" s="40"/>
      <c r="C22" s="32" t="s">
        <v>48</v>
      </c>
      <c r="D22" s="36" t="str">
        <f t="shared" si="0"/>
        <v>NOT</v>
      </c>
      <c r="E22" s="29"/>
      <c r="F22" s="25"/>
      <c r="G22" s="24"/>
      <c r="H22" s="31"/>
      <c r="I22" s="34">
        <f t="shared" si="2"/>
        <v>15.5</v>
      </c>
      <c r="J22" s="7">
        <f t="shared" si="3"/>
        <v>10</v>
      </c>
      <c r="K22" s="20"/>
      <c r="L22" s="8">
        <f t="shared" si="1"/>
        <v>0</v>
      </c>
      <c r="M22" s="7">
        <f t="shared" si="4"/>
        <v>135.31799999999998</v>
      </c>
      <c r="N22" s="46"/>
      <c r="O22" s="46"/>
      <c r="P22" s="46"/>
      <c r="Q22" s="47"/>
    </row>
    <row r="23" spans="1:17" ht="15.75" x14ac:dyDescent="0.25">
      <c r="B23" s="40"/>
      <c r="C23" s="32" t="s">
        <v>48</v>
      </c>
      <c r="D23" s="36" t="str">
        <f t="shared" si="0"/>
        <v>NOT</v>
      </c>
      <c r="E23" s="29"/>
      <c r="F23" s="25"/>
      <c r="G23" s="24"/>
      <c r="H23" s="31"/>
      <c r="I23" s="34">
        <f t="shared" si="2"/>
        <v>15.5</v>
      </c>
      <c r="J23" s="7">
        <f t="shared" si="3"/>
        <v>10</v>
      </c>
      <c r="K23" s="20"/>
      <c r="L23" s="8">
        <f t="shared" si="1"/>
        <v>0</v>
      </c>
      <c r="M23" s="7">
        <f t="shared" si="4"/>
        <v>135.31799999999998</v>
      </c>
      <c r="N23" s="46"/>
      <c r="O23" s="46"/>
      <c r="P23" s="46"/>
      <c r="Q23" s="47"/>
    </row>
    <row r="24" spans="1:17" ht="16.5" thickBot="1" x14ac:dyDescent="0.3">
      <c r="B24" s="40"/>
      <c r="C24" s="32" t="s">
        <v>48</v>
      </c>
      <c r="D24" s="36" t="str">
        <f t="shared" si="0"/>
        <v>NOT</v>
      </c>
      <c r="E24" s="29"/>
      <c r="F24" s="25"/>
      <c r="G24" s="24"/>
      <c r="H24" s="31"/>
      <c r="I24" s="34">
        <f t="shared" si="2"/>
        <v>15.5</v>
      </c>
      <c r="J24" s="7">
        <f t="shared" si="3"/>
        <v>10</v>
      </c>
      <c r="K24" s="20"/>
      <c r="L24" s="8">
        <f t="shared" si="1"/>
        <v>0</v>
      </c>
      <c r="M24" s="7">
        <f t="shared" si="4"/>
        <v>135.31799999999998</v>
      </c>
      <c r="N24" s="46"/>
      <c r="O24" s="46"/>
      <c r="P24" s="46"/>
      <c r="Q24" s="47"/>
    </row>
    <row r="25" spans="1:17" ht="17.25" thickTop="1" thickBot="1" x14ac:dyDescent="0.3">
      <c r="A25" s="19" t="s">
        <v>26</v>
      </c>
      <c r="B25" s="40"/>
      <c r="C25" s="32" t="s">
        <v>48</v>
      </c>
      <c r="D25" s="36" t="str">
        <f t="shared" si="0"/>
        <v>NOT</v>
      </c>
      <c r="E25" s="29"/>
      <c r="F25" s="25"/>
      <c r="G25" s="24"/>
      <c r="H25" s="31"/>
      <c r="I25" s="34">
        <f t="shared" si="2"/>
        <v>15.5</v>
      </c>
      <c r="J25" s="7">
        <f t="shared" si="3"/>
        <v>10</v>
      </c>
      <c r="K25" s="20"/>
      <c r="L25" s="8">
        <f t="shared" si="1"/>
        <v>0</v>
      </c>
      <c r="M25" s="7">
        <f t="shared" si="4"/>
        <v>135.31799999999998</v>
      </c>
      <c r="N25" s="46"/>
      <c r="O25" s="46"/>
      <c r="P25" s="46"/>
      <c r="Q25" s="47"/>
    </row>
    <row r="26" spans="1:17" ht="16.5" thickTop="1" x14ac:dyDescent="0.25">
      <c r="B26" s="42"/>
      <c r="C26" s="32" t="s">
        <v>48</v>
      </c>
      <c r="D26" s="36" t="str">
        <f t="shared" si="0"/>
        <v>NOT</v>
      </c>
      <c r="E26" s="29"/>
      <c r="F26" s="25"/>
      <c r="G26" s="24"/>
      <c r="H26" s="31"/>
      <c r="I26" s="34">
        <f t="shared" si="2"/>
        <v>15.5</v>
      </c>
      <c r="J26" s="7">
        <f t="shared" si="3"/>
        <v>10</v>
      </c>
      <c r="K26" s="20"/>
      <c r="L26" s="8">
        <f t="shared" si="1"/>
        <v>0</v>
      </c>
      <c r="M26" s="7">
        <f t="shared" si="4"/>
        <v>135.31799999999998</v>
      </c>
      <c r="N26" s="46"/>
      <c r="O26" s="46"/>
      <c r="P26" s="46"/>
      <c r="Q26" s="47"/>
    </row>
    <row r="27" spans="1:17" ht="15.75" x14ac:dyDescent="0.25">
      <c r="B27" s="40"/>
      <c r="C27" s="32" t="s">
        <v>48</v>
      </c>
      <c r="D27" s="36" t="str">
        <f t="shared" si="0"/>
        <v>NOT</v>
      </c>
      <c r="E27" s="29"/>
      <c r="F27" s="25"/>
      <c r="G27" s="24"/>
      <c r="H27" s="31"/>
      <c r="I27" s="34">
        <f t="shared" si="2"/>
        <v>15.5</v>
      </c>
      <c r="J27" s="7">
        <f t="shared" si="3"/>
        <v>10</v>
      </c>
      <c r="K27" s="20"/>
      <c r="L27" s="8">
        <f t="shared" si="1"/>
        <v>0</v>
      </c>
      <c r="M27" s="7">
        <f t="shared" si="4"/>
        <v>135.31799999999998</v>
      </c>
      <c r="N27" s="46"/>
      <c r="O27" s="46"/>
      <c r="P27" s="46"/>
      <c r="Q27" s="47"/>
    </row>
    <row r="28" spans="1:17" ht="15.75" x14ac:dyDescent="0.25">
      <c r="B28" s="40"/>
      <c r="C28" s="32" t="s">
        <v>48</v>
      </c>
      <c r="D28" s="36" t="str">
        <f t="shared" si="0"/>
        <v>NOT</v>
      </c>
      <c r="E28" s="29"/>
      <c r="F28" s="25"/>
      <c r="G28" s="24"/>
      <c r="H28" s="31"/>
      <c r="I28" s="34">
        <f t="shared" si="2"/>
        <v>15.5</v>
      </c>
      <c r="J28" s="7">
        <f t="shared" si="3"/>
        <v>10</v>
      </c>
      <c r="K28" s="20"/>
      <c r="L28" s="8">
        <f t="shared" si="1"/>
        <v>0</v>
      </c>
      <c r="M28" s="7">
        <f t="shared" si="4"/>
        <v>135.31799999999998</v>
      </c>
      <c r="N28" s="46"/>
      <c r="O28" s="46"/>
      <c r="P28" s="46"/>
      <c r="Q28" s="47"/>
    </row>
    <row r="29" spans="1:17" ht="15.75" x14ac:dyDescent="0.25">
      <c r="B29" s="40"/>
      <c r="C29" s="32" t="s">
        <v>48</v>
      </c>
      <c r="D29" s="36" t="str">
        <f t="shared" si="0"/>
        <v>NOT</v>
      </c>
      <c r="E29" s="29"/>
      <c r="F29" s="25"/>
      <c r="G29" s="24"/>
      <c r="H29" s="31"/>
      <c r="I29" s="34">
        <f t="shared" si="2"/>
        <v>15.5</v>
      </c>
      <c r="J29" s="7">
        <f t="shared" si="3"/>
        <v>10</v>
      </c>
      <c r="K29" s="20"/>
      <c r="L29" s="8">
        <f t="shared" si="1"/>
        <v>0</v>
      </c>
      <c r="M29" s="7">
        <f t="shared" si="4"/>
        <v>135.31799999999998</v>
      </c>
      <c r="N29" s="46"/>
      <c r="O29" s="46"/>
      <c r="P29" s="46"/>
      <c r="Q29" s="47"/>
    </row>
    <row r="30" spans="1:17" ht="15.75" x14ac:dyDescent="0.25">
      <c r="B30" s="40"/>
      <c r="C30" s="32" t="s">
        <v>48</v>
      </c>
      <c r="D30" s="36" t="str">
        <f t="shared" si="0"/>
        <v>NOT</v>
      </c>
      <c r="E30" s="29"/>
      <c r="F30" s="25"/>
      <c r="G30" s="24"/>
      <c r="H30" s="31"/>
      <c r="I30" s="34">
        <f t="shared" si="2"/>
        <v>15.5</v>
      </c>
      <c r="J30" s="7">
        <f t="shared" si="3"/>
        <v>10</v>
      </c>
      <c r="K30" s="20"/>
      <c r="L30" s="8">
        <f t="shared" si="1"/>
        <v>0</v>
      </c>
      <c r="M30" s="7">
        <f t="shared" si="4"/>
        <v>135.31799999999998</v>
      </c>
      <c r="N30" s="46"/>
      <c r="O30" s="46"/>
      <c r="P30" s="46"/>
      <c r="Q30" s="47"/>
    </row>
    <row r="31" spans="1:17" ht="16.5" thickBot="1" x14ac:dyDescent="0.3">
      <c r="B31" s="40"/>
      <c r="C31" s="32" t="s">
        <v>48</v>
      </c>
      <c r="D31" s="36" t="str">
        <f t="shared" si="0"/>
        <v>NOT</v>
      </c>
      <c r="E31" s="29"/>
      <c r="F31" s="25"/>
      <c r="G31" s="24"/>
      <c r="H31" s="31"/>
      <c r="I31" s="34">
        <f t="shared" si="2"/>
        <v>15.5</v>
      </c>
      <c r="J31" s="7">
        <f t="shared" si="3"/>
        <v>10</v>
      </c>
      <c r="K31" s="20"/>
      <c r="L31" s="8">
        <f t="shared" si="1"/>
        <v>0</v>
      </c>
      <c r="M31" s="7">
        <f t="shared" si="4"/>
        <v>135.31799999999998</v>
      </c>
      <c r="N31" s="46"/>
      <c r="O31" s="46"/>
      <c r="P31" s="46"/>
      <c r="Q31" s="47"/>
    </row>
    <row r="32" spans="1:17" ht="17.25" thickTop="1" thickBot="1" x14ac:dyDescent="0.3">
      <c r="A32" s="19" t="s">
        <v>27</v>
      </c>
      <c r="B32" s="40"/>
      <c r="C32" s="32" t="s">
        <v>48</v>
      </c>
      <c r="D32" s="36" t="str">
        <f t="shared" si="0"/>
        <v>NOT</v>
      </c>
      <c r="E32" s="29"/>
      <c r="F32" s="25"/>
      <c r="G32" s="24"/>
      <c r="H32" s="31"/>
      <c r="I32" s="34">
        <f t="shared" si="2"/>
        <v>15.5</v>
      </c>
      <c r="J32" s="7">
        <f t="shared" si="3"/>
        <v>10</v>
      </c>
      <c r="K32" s="20"/>
      <c r="L32" s="8">
        <f t="shared" si="1"/>
        <v>0</v>
      </c>
      <c r="M32" s="7">
        <f t="shared" si="4"/>
        <v>135.31799999999998</v>
      </c>
      <c r="N32" s="46"/>
      <c r="O32" s="46"/>
      <c r="P32" s="46"/>
      <c r="Q32" s="47"/>
    </row>
    <row r="33" spans="2:17" ht="16.5" thickTop="1" x14ac:dyDescent="0.25">
      <c r="B33" s="40"/>
      <c r="C33" s="32" t="s">
        <v>48</v>
      </c>
      <c r="D33" s="36" t="str">
        <f t="shared" si="0"/>
        <v>NOT</v>
      </c>
      <c r="E33" s="29"/>
      <c r="F33" s="25"/>
      <c r="G33" s="24"/>
      <c r="H33" s="31"/>
      <c r="I33" s="34">
        <f t="shared" si="2"/>
        <v>15.5</v>
      </c>
      <c r="J33" s="7">
        <f t="shared" si="3"/>
        <v>10</v>
      </c>
      <c r="K33" s="20"/>
      <c r="L33" s="8">
        <f t="shared" si="1"/>
        <v>0</v>
      </c>
      <c r="M33" s="7">
        <f t="shared" si="4"/>
        <v>135.31799999999998</v>
      </c>
      <c r="N33" s="46"/>
      <c r="O33" s="46"/>
      <c r="P33" s="46"/>
      <c r="Q33" s="47"/>
    </row>
    <row r="34" spans="2:17" ht="15.75" x14ac:dyDescent="0.25">
      <c r="B34" s="40"/>
      <c r="C34" s="32" t="s">
        <v>48</v>
      </c>
      <c r="D34" s="36" t="str">
        <f t="shared" si="0"/>
        <v>NOT</v>
      </c>
      <c r="E34" s="29"/>
      <c r="F34" s="25"/>
      <c r="G34" s="24"/>
      <c r="H34" s="31"/>
      <c r="I34" s="34">
        <f t="shared" si="2"/>
        <v>15.5</v>
      </c>
      <c r="J34" s="7">
        <f t="shared" si="3"/>
        <v>10</v>
      </c>
      <c r="K34" s="20"/>
      <c r="L34" s="8">
        <f t="shared" si="1"/>
        <v>0</v>
      </c>
      <c r="M34" s="7">
        <f t="shared" ref="M34:M97" si="5">L34+M33</f>
        <v>135.31799999999998</v>
      </c>
      <c r="N34" s="46"/>
      <c r="O34" s="46"/>
      <c r="P34" s="46"/>
      <c r="Q34" s="47"/>
    </row>
    <row r="35" spans="2:17" ht="15.75" x14ac:dyDescent="0.25">
      <c r="B35" s="40"/>
      <c r="C35" s="32" t="s">
        <v>48</v>
      </c>
      <c r="D35" s="36" t="str">
        <f t="shared" si="0"/>
        <v>NOT</v>
      </c>
      <c r="E35" s="29"/>
      <c r="F35" s="25"/>
      <c r="G35" s="24"/>
      <c r="H35" s="31"/>
      <c r="I35" s="34">
        <f t="shared" si="2"/>
        <v>15.5</v>
      </c>
      <c r="J35" s="7">
        <f t="shared" si="3"/>
        <v>10</v>
      </c>
      <c r="K35" s="20"/>
      <c r="L35" s="8">
        <f t="shared" si="1"/>
        <v>0</v>
      </c>
      <c r="M35" s="7">
        <f t="shared" si="5"/>
        <v>135.31799999999998</v>
      </c>
      <c r="N35" s="46"/>
      <c r="O35" s="46"/>
      <c r="P35" s="46"/>
      <c r="Q35" s="47"/>
    </row>
    <row r="36" spans="2:17" ht="15.75" x14ac:dyDescent="0.25">
      <c r="B36" s="40"/>
      <c r="C36" s="32" t="s">
        <v>48</v>
      </c>
      <c r="D36" s="36" t="str">
        <f t="shared" si="0"/>
        <v>NOT</v>
      </c>
      <c r="E36" s="29"/>
      <c r="F36" s="25"/>
      <c r="G36" s="24"/>
      <c r="H36" s="31"/>
      <c r="I36" s="34">
        <f t="shared" si="2"/>
        <v>15.5</v>
      </c>
      <c r="J36" s="7">
        <f t="shared" si="3"/>
        <v>10</v>
      </c>
      <c r="K36" s="20"/>
      <c r="L36" s="8">
        <f t="shared" si="1"/>
        <v>0</v>
      </c>
      <c r="M36" s="7">
        <f t="shared" si="5"/>
        <v>135.31799999999998</v>
      </c>
      <c r="N36" s="46"/>
      <c r="O36" s="46"/>
      <c r="P36" s="46"/>
      <c r="Q36" s="47"/>
    </row>
    <row r="37" spans="2:17" ht="15.75" x14ac:dyDescent="0.25">
      <c r="B37" s="40"/>
      <c r="C37" s="32" t="s">
        <v>48</v>
      </c>
      <c r="D37" s="36" t="str">
        <f t="shared" si="0"/>
        <v>NOT</v>
      </c>
      <c r="E37" s="29"/>
      <c r="F37" s="25"/>
      <c r="G37" s="24"/>
      <c r="H37" s="31"/>
      <c r="I37" s="34">
        <f t="shared" si="2"/>
        <v>15.5</v>
      </c>
      <c r="J37" s="7">
        <f t="shared" si="3"/>
        <v>10</v>
      </c>
      <c r="K37" s="20"/>
      <c r="L37" s="8">
        <f t="shared" si="1"/>
        <v>0</v>
      </c>
      <c r="M37" s="7">
        <f t="shared" si="5"/>
        <v>135.31799999999998</v>
      </c>
      <c r="N37" s="46"/>
      <c r="O37" s="46"/>
      <c r="P37" s="46"/>
      <c r="Q37" s="47"/>
    </row>
    <row r="38" spans="2:17" ht="15.75" x14ac:dyDescent="0.25">
      <c r="B38" s="40"/>
      <c r="C38" s="32" t="s">
        <v>48</v>
      </c>
      <c r="D38" s="36" t="str">
        <f t="shared" si="0"/>
        <v>NOT</v>
      </c>
      <c r="E38" s="29"/>
      <c r="F38" s="25"/>
      <c r="G38" s="24"/>
      <c r="H38" s="31"/>
      <c r="I38" s="34">
        <f t="shared" si="2"/>
        <v>15.5</v>
      </c>
      <c r="J38" s="7">
        <f t="shared" si="3"/>
        <v>10</v>
      </c>
      <c r="K38" s="20"/>
      <c r="L38" s="8">
        <f t="shared" si="1"/>
        <v>0</v>
      </c>
      <c r="M38" s="7">
        <f t="shared" si="5"/>
        <v>135.31799999999998</v>
      </c>
      <c r="N38" s="46"/>
      <c r="O38" s="46"/>
      <c r="P38" s="46"/>
      <c r="Q38" s="47"/>
    </row>
    <row r="39" spans="2:17" ht="15.75" x14ac:dyDescent="0.25">
      <c r="B39" s="40"/>
      <c r="C39" s="32" t="s">
        <v>48</v>
      </c>
      <c r="D39" s="36" t="str">
        <f t="shared" si="0"/>
        <v>NOT</v>
      </c>
      <c r="E39" s="29"/>
      <c r="F39" s="25"/>
      <c r="G39" s="24"/>
      <c r="H39" s="31"/>
      <c r="I39" s="34">
        <f t="shared" si="2"/>
        <v>15.5</v>
      </c>
      <c r="J39" s="7">
        <f t="shared" si="3"/>
        <v>10</v>
      </c>
      <c r="K39" s="20"/>
      <c r="L39" s="8">
        <f t="shared" si="1"/>
        <v>0</v>
      </c>
      <c r="M39" s="7">
        <f t="shared" si="5"/>
        <v>135.31799999999998</v>
      </c>
      <c r="N39" s="46"/>
      <c r="O39" s="46"/>
      <c r="P39" s="46"/>
      <c r="Q39" s="47"/>
    </row>
    <row r="40" spans="2:17" ht="15.75" x14ac:dyDescent="0.25">
      <c r="B40" s="40"/>
      <c r="C40" s="32" t="s">
        <v>48</v>
      </c>
      <c r="D40" s="36" t="str">
        <f t="shared" si="0"/>
        <v>NOT</v>
      </c>
      <c r="E40" s="29"/>
      <c r="F40" s="25"/>
      <c r="G40" s="24"/>
      <c r="H40" s="31"/>
      <c r="I40" s="34">
        <f t="shared" si="2"/>
        <v>15.5</v>
      </c>
      <c r="J40" s="7">
        <f t="shared" si="3"/>
        <v>10</v>
      </c>
      <c r="K40" s="20"/>
      <c r="L40" s="8">
        <f t="shared" si="1"/>
        <v>0</v>
      </c>
      <c r="M40" s="7">
        <f t="shared" si="5"/>
        <v>135.31799999999998</v>
      </c>
      <c r="N40" s="46"/>
      <c r="O40" s="46"/>
      <c r="P40" s="46"/>
      <c r="Q40" s="47"/>
    </row>
    <row r="41" spans="2:17" ht="15.75" x14ac:dyDescent="0.25">
      <c r="B41" s="40"/>
      <c r="C41" s="32" t="s">
        <v>48</v>
      </c>
      <c r="D41" s="36" t="str">
        <f t="shared" si="0"/>
        <v>NOT</v>
      </c>
      <c r="E41" s="29"/>
      <c r="F41" s="25"/>
      <c r="G41" s="24"/>
      <c r="H41" s="31"/>
      <c r="I41" s="34">
        <f t="shared" si="2"/>
        <v>15.5</v>
      </c>
      <c r="J41" s="7">
        <f t="shared" si="3"/>
        <v>10</v>
      </c>
      <c r="K41" s="20"/>
      <c r="L41" s="8">
        <f t="shared" si="1"/>
        <v>0</v>
      </c>
      <c r="M41" s="7">
        <f t="shared" si="5"/>
        <v>135.31799999999998</v>
      </c>
      <c r="N41" s="46"/>
      <c r="O41" s="46"/>
      <c r="P41" s="46"/>
      <c r="Q41" s="47"/>
    </row>
    <row r="42" spans="2:17" ht="15.75" x14ac:dyDescent="0.25">
      <c r="B42" s="40"/>
      <c r="C42" s="32" t="s">
        <v>48</v>
      </c>
      <c r="D42" s="36" t="str">
        <f t="shared" si="0"/>
        <v>NOT</v>
      </c>
      <c r="E42" s="29"/>
      <c r="F42" s="25"/>
      <c r="G42" s="24"/>
      <c r="H42" s="31"/>
      <c r="I42" s="34">
        <f t="shared" si="2"/>
        <v>15.5</v>
      </c>
      <c r="J42" s="7">
        <f t="shared" si="3"/>
        <v>10</v>
      </c>
      <c r="K42" s="20"/>
      <c r="L42" s="8">
        <f t="shared" si="1"/>
        <v>0</v>
      </c>
      <c r="M42" s="7">
        <f t="shared" si="5"/>
        <v>135.31799999999998</v>
      </c>
      <c r="N42" s="46"/>
      <c r="O42" s="46"/>
      <c r="P42" s="46"/>
      <c r="Q42" s="47"/>
    </row>
    <row r="43" spans="2:17" ht="15.75" x14ac:dyDescent="0.25">
      <c r="B43" s="40"/>
      <c r="C43" s="32" t="s">
        <v>48</v>
      </c>
      <c r="D43" s="36" t="str">
        <f t="shared" si="0"/>
        <v>NOT</v>
      </c>
      <c r="E43" s="29"/>
      <c r="F43" s="25"/>
      <c r="G43" s="24"/>
      <c r="H43" s="31"/>
      <c r="I43" s="34">
        <f t="shared" si="2"/>
        <v>15.5</v>
      </c>
      <c r="J43" s="7">
        <f t="shared" si="3"/>
        <v>10</v>
      </c>
      <c r="K43" s="20"/>
      <c r="L43" s="8">
        <f t="shared" si="1"/>
        <v>0</v>
      </c>
      <c r="M43" s="7">
        <f t="shared" si="5"/>
        <v>135.31799999999998</v>
      </c>
      <c r="N43" s="46"/>
      <c r="O43" s="46"/>
      <c r="P43" s="46"/>
      <c r="Q43" s="47"/>
    </row>
    <row r="44" spans="2:17" ht="15.75" x14ac:dyDescent="0.25">
      <c r="B44" s="40"/>
      <c r="C44" s="32" t="s">
        <v>48</v>
      </c>
      <c r="D44" s="36" t="str">
        <f t="shared" si="0"/>
        <v>NOT</v>
      </c>
      <c r="E44" s="30"/>
      <c r="F44" s="15"/>
      <c r="G44" s="14"/>
      <c r="H44" s="31"/>
      <c r="I44" s="34">
        <f t="shared" si="2"/>
        <v>15.5</v>
      </c>
      <c r="J44" s="7">
        <f t="shared" si="3"/>
        <v>10</v>
      </c>
      <c r="K44" s="20"/>
      <c r="L44" s="8">
        <f t="shared" si="1"/>
        <v>0</v>
      </c>
      <c r="M44" s="7">
        <f t="shared" si="5"/>
        <v>135.31799999999998</v>
      </c>
      <c r="N44" s="46"/>
      <c r="O44" s="46"/>
      <c r="P44" s="46"/>
      <c r="Q44" s="47"/>
    </row>
    <row r="45" spans="2:17" ht="15.75" x14ac:dyDescent="0.25">
      <c r="B45" s="40"/>
      <c r="C45" s="32" t="s">
        <v>48</v>
      </c>
      <c r="D45" s="36" t="str">
        <f t="shared" si="0"/>
        <v>NOT</v>
      </c>
      <c r="E45" s="30"/>
      <c r="F45" s="15"/>
      <c r="G45" s="14"/>
      <c r="H45" s="31"/>
      <c r="I45" s="34">
        <f t="shared" si="2"/>
        <v>15.5</v>
      </c>
      <c r="J45" s="7">
        <f t="shared" si="3"/>
        <v>10</v>
      </c>
      <c r="K45" s="20"/>
      <c r="L45" s="8">
        <f t="shared" si="1"/>
        <v>0</v>
      </c>
      <c r="M45" s="7">
        <f t="shared" si="5"/>
        <v>135.31799999999998</v>
      </c>
      <c r="N45" s="46"/>
      <c r="O45" s="46"/>
      <c r="P45" s="46"/>
      <c r="Q45" s="47"/>
    </row>
    <row r="46" spans="2:17" ht="15.75" x14ac:dyDescent="0.25">
      <c r="B46" s="40"/>
      <c r="C46" s="32" t="s">
        <v>48</v>
      </c>
      <c r="D46" s="36" t="str">
        <f t="shared" si="0"/>
        <v>NOT</v>
      </c>
      <c r="E46" s="30"/>
      <c r="F46" s="15"/>
      <c r="G46" s="14"/>
      <c r="H46" s="31"/>
      <c r="I46" s="34">
        <f t="shared" si="2"/>
        <v>15.5</v>
      </c>
      <c r="J46" s="7">
        <f t="shared" si="3"/>
        <v>10</v>
      </c>
      <c r="K46" s="20"/>
      <c r="L46" s="8">
        <f t="shared" si="1"/>
        <v>0</v>
      </c>
      <c r="M46" s="7">
        <f t="shared" si="5"/>
        <v>135.31799999999998</v>
      </c>
      <c r="N46" s="46"/>
      <c r="O46" s="46"/>
      <c r="P46" s="46"/>
      <c r="Q46" s="47"/>
    </row>
    <row r="47" spans="2:17" ht="15.75" x14ac:dyDescent="0.25">
      <c r="B47" s="40"/>
      <c r="C47" s="32" t="s">
        <v>48</v>
      </c>
      <c r="D47" s="36" t="str">
        <f t="shared" si="0"/>
        <v>NOT</v>
      </c>
      <c r="E47" s="30"/>
      <c r="F47" s="15"/>
      <c r="G47" s="14"/>
      <c r="H47" s="31"/>
      <c r="I47" s="34">
        <f t="shared" si="2"/>
        <v>15.5</v>
      </c>
      <c r="J47" s="7">
        <f t="shared" si="3"/>
        <v>10</v>
      </c>
      <c r="K47" s="20"/>
      <c r="L47" s="8">
        <f t="shared" si="1"/>
        <v>0</v>
      </c>
      <c r="M47" s="7">
        <f t="shared" si="5"/>
        <v>135.31799999999998</v>
      </c>
      <c r="N47" s="46"/>
      <c r="O47" s="46"/>
      <c r="P47" s="46"/>
      <c r="Q47" s="47"/>
    </row>
    <row r="48" spans="2:17" ht="15.75" x14ac:dyDescent="0.25">
      <c r="B48" s="40"/>
      <c r="C48" s="32" t="s">
        <v>48</v>
      </c>
      <c r="D48" s="36" t="str">
        <f t="shared" si="0"/>
        <v>NOT</v>
      </c>
      <c r="E48" s="30"/>
      <c r="F48" s="15"/>
      <c r="G48" s="14"/>
      <c r="H48" s="31"/>
      <c r="I48" s="34">
        <f t="shared" si="2"/>
        <v>15.5</v>
      </c>
      <c r="J48" s="7">
        <f t="shared" si="3"/>
        <v>10</v>
      </c>
      <c r="K48" s="20"/>
      <c r="L48" s="8">
        <f t="shared" si="1"/>
        <v>0</v>
      </c>
      <c r="M48" s="7">
        <f t="shared" si="5"/>
        <v>135.31799999999998</v>
      </c>
      <c r="N48" s="46"/>
      <c r="O48" s="46"/>
      <c r="P48" s="46"/>
      <c r="Q48" s="47"/>
    </row>
    <row r="49" spans="2:17" ht="15.75" x14ac:dyDescent="0.25">
      <c r="B49" s="40"/>
      <c r="C49" s="32" t="s">
        <v>48</v>
      </c>
      <c r="D49" s="36" t="str">
        <f t="shared" si="0"/>
        <v>NOT</v>
      </c>
      <c r="E49" s="30"/>
      <c r="F49" s="15"/>
      <c r="G49" s="14"/>
      <c r="H49" s="31"/>
      <c r="I49" s="34">
        <f t="shared" si="2"/>
        <v>15.5</v>
      </c>
      <c r="J49" s="7">
        <f t="shared" si="3"/>
        <v>10</v>
      </c>
      <c r="K49" s="20"/>
      <c r="L49" s="8">
        <f t="shared" si="1"/>
        <v>0</v>
      </c>
      <c r="M49" s="7">
        <f t="shared" si="5"/>
        <v>135.31799999999998</v>
      </c>
      <c r="N49" s="46"/>
      <c r="O49" s="46"/>
      <c r="P49" s="46"/>
      <c r="Q49" s="47"/>
    </row>
    <row r="50" spans="2:17" ht="15.75" x14ac:dyDescent="0.25">
      <c r="B50" s="40"/>
      <c r="C50" s="32" t="s">
        <v>48</v>
      </c>
      <c r="D50" s="36" t="str">
        <f t="shared" si="0"/>
        <v>NOT</v>
      </c>
      <c r="E50" s="30"/>
      <c r="F50" s="15"/>
      <c r="G50" s="14"/>
      <c r="H50" s="31"/>
      <c r="I50" s="34">
        <f t="shared" si="2"/>
        <v>15.5</v>
      </c>
      <c r="J50" s="7">
        <f t="shared" si="3"/>
        <v>10</v>
      </c>
      <c r="K50" s="20"/>
      <c r="L50" s="8">
        <f t="shared" si="1"/>
        <v>0</v>
      </c>
      <c r="M50" s="7">
        <f t="shared" si="5"/>
        <v>135.31799999999998</v>
      </c>
      <c r="N50" s="46"/>
      <c r="O50" s="46"/>
      <c r="P50" s="46"/>
      <c r="Q50" s="47"/>
    </row>
    <row r="51" spans="2:17" ht="15.75" x14ac:dyDescent="0.25">
      <c r="B51" s="40"/>
      <c r="C51" s="32" t="s">
        <v>48</v>
      </c>
      <c r="D51" s="36" t="str">
        <f t="shared" si="0"/>
        <v>NOT</v>
      </c>
      <c r="E51" s="30"/>
      <c r="F51" s="15"/>
      <c r="G51" s="14"/>
      <c r="H51" s="31"/>
      <c r="I51" s="34">
        <f t="shared" si="2"/>
        <v>15.5</v>
      </c>
      <c r="J51" s="7">
        <f t="shared" si="3"/>
        <v>10</v>
      </c>
      <c r="K51" s="20"/>
      <c r="L51" s="8">
        <f t="shared" si="1"/>
        <v>0</v>
      </c>
      <c r="M51" s="7">
        <f t="shared" si="5"/>
        <v>135.31799999999998</v>
      </c>
      <c r="N51" s="46"/>
      <c r="O51" s="46"/>
      <c r="P51" s="46"/>
      <c r="Q51" s="47"/>
    </row>
    <row r="52" spans="2:17" ht="15.75" x14ac:dyDescent="0.25">
      <c r="B52" s="40"/>
      <c r="C52" s="32" t="s">
        <v>48</v>
      </c>
      <c r="D52" s="36" t="str">
        <f t="shared" si="0"/>
        <v>NOT</v>
      </c>
      <c r="E52" s="30"/>
      <c r="F52" s="15"/>
      <c r="G52" s="14"/>
      <c r="H52" s="31"/>
      <c r="I52" s="34">
        <f t="shared" si="2"/>
        <v>15.5</v>
      </c>
      <c r="J52" s="7">
        <f t="shared" si="3"/>
        <v>10</v>
      </c>
      <c r="K52" s="20"/>
      <c r="L52" s="8">
        <f t="shared" si="1"/>
        <v>0</v>
      </c>
      <c r="M52" s="7">
        <f t="shared" si="5"/>
        <v>135.31799999999998</v>
      </c>
      <c r="N52" s="46"/>
      <c r="O52" s="46"/>
      <c r="P52" s="46"/>
      <c r="Q52" s="47"/>
    </row>
    <row r="53" spans="2:17" ht="15.75" x14ac:dyDescent="0.25">
      <c r="B53" s="40"/>
      <c r="C53" s="32" t="s">
        <v>48</v>
      </c>
      <c r="D53" s="36" t="str">
        <f t="shared" si="0"/>
        <v>NOT</v>
      </c>
      <c r="E53" s="30"/>
      <c r="F53" s="15"/>
      <c r="G53" s="14"/>
      <c r="H53" s="31"/>
      <c r="I53" s="34">
        <f t="shared" si="2"/>
        <v>15.5</v>
      </c>
      <c r="J53" s="7">
        <f t="shared" si="3"/>
        <v>10</v>
      </c>
      <c r="K53" s="20"/>
      <c r="L53" s="8">
        <f t="shared" si="1"/>
        <v>0</v>
      </c>
      <c r="M53" s="7">
        <f t="shared" si="5"/>
        <v>135.31799999999998</v>
      </c>
      <c r="N53" s="46"/>
      <c r="O53" s="46"/>
      <c r="P53" s="46"/>
      <c r="Q53" s="47"/>
    </row>
    <row r="54" spans="2:17" ht="15.75" x14ac:dyDescent="0.25">
      <c r="B54" s="40"/>
      <c r="C54" s="32" t="s">
        <v>48</v>
      </c>
      <c r="D54" s="36" t="str">
        <f t="shared" si="0"/>
        <v>NOT</v>
      </c>
      <c r="E54" s="30"/>
      <c r="F54" s="15"/>
      <c r="G54" s="14"/>
      <c r="H54" s="31"/>
      <c r="I54" s="34">
        <f t="shared" si="2"/>
        <v>15.5</v>
      </c>
      <c r="J54" s="7">
        <f t="shared" si="3"/>
        <v>10</v>
      </c>
      <c r="K54" s="20"/>
      <c r="L54" s="8">
        <f t="shared" si="1"/>
        <v>0</v>
      </c>
      <c r="M54" s="7">
        <f t="shared" si="5"/>
        <v>135.31799999999998</v>
      </c>
      <c r="N54" s="46"/>
      <c r="O54" s="46"/>
      <c r="P54" s="46"/>
      <c r="Q54" s="47"/>
    </row>
    <row r="55" spans="2:17" ht="15.75" x14ac:dyDescent="0.25">
      <c r="B55" s="40"/>
      <c r="C55" s="32" t="s">
        <v>48</v>
      </c>
      <c r="D55" s="36" t="str">
        <f t="shared" si="0"/>
        <v>NOT</v>
      </c>
      <c r="E55" s="30"/>
      <c r="F55" s="15"/>
      <c r="G55" s="14"/>
      <c r="H55" s="31"/>
      <c r="I55" s="34">
        <f t="shared" si="2"/>
        <v>15.5</v>
      </c>
      <c r="J55" s="7">
        <f t="shared" si="3"/>
        <v>10</v>
      </c>
      <c r="K55" s="20"/>
      <c r="L55" s="8">
        <f t="shared" si="1"/>
        <v>0</v>
      </c>
      <c r="M55" s="7">
        <f t="shared" si="5"/>
        <v>135.31799999999998</v>
      </c>
      <c r="N55" s="46"/>
      <c r="O55" s="46"/>
      <c r="P55" s="46"/>
      <c r="Q55" s="47"/>
    </row>
    <row r="56" spans="2:17" ht="15.75" x14ac:dyDescent="0.25">
      <c r="B56" s="40"/>
      <c r="C56" s="32" t="s">
        <v>48</v>
      </c>
      <c r="D56" s="36" t="str">
        <f t="shared" si="0"/>
        <v>NOT</v>
      </c>
      <c r="E56" s="30"/>
      <c r="F56" s="15"/>
      <c r="G56" s="14"/>
      <c r="H56" s="31"/>
      <c r="I56" s="34">
        <f t="shared" si="2"/>
        <v>15.5</v>
      </c>
      <c r="J56" s="7">
        <f t="shared" si="3"/>
        <v>10</v>
      </c>
      <c r="K56" s="20"/>
      <c r="L56" s="8">
        <f t="shared" si="1"/>
        <v>0</v>
      </c>
      <c r="M56" s="7">
        <f t="shared" si="5"/>
        <v>135.31799999999998</v>
      </c>
      <c r="N56" s="46"/>
      <c r="O56" s="46"/>
      <c r="P56" s="46"/>
      <c r="Q56" s="47"/>
    </row>
    <row r="57" spans="2:17" ht="15.75" x14ac:dyDescent="0.25">
      <c r="B57" s="40"/>
      <c r="C57" s="32" t="s">
        <v>48</v>
      </c>
      <c r="D57" s="36" t="str">
        <f t="shared" si="0"/>
        <v>NOT</v>
      </c>
      <c r="E57" s="30"/>
      <c r="F57" s="15"/>
      <c r="G57" s="14"/>
      <c r="H57" s="31"/>
      <c r="I57" s="34">
        <f t="shared" si="2"/>
        <v>15.5</v>
      </c>
      <c r="J57" s="7">
        <f t="shared" si="3"/>
        <v>10</v>
      </c>
      <c r="K57" s="20"/>
      <c r="L57" s="8">
        <f t="shared" si="1"/>
        <v>0</v>
      </c>
      <c r="M57" s="7">
        <f t="shared" si="5"/>
        <v>135.31799999999998</v>
      </c>
      <c r="N57" s="46"/>
      <c r="O57" s="46"/>
      <c r="P57" s="46"/>
      <c r="Q57" s="47"/>
    </row>
    <row r="58" spans="2:17" ht="15.75" x14ac:dyDescent="0.25">
      <c r="B58" s="40"/>
      <c r="C58" s="32" t="s">
        <v>48</v>
      </c>
      <c r="D58" s="36" t="str">
        <f t="shared" si="0"/>
        <v>NOT</v>
      </c>
      <c r="E58" s="30"/>
      <c r="F58" s="15"/>
      <c r="G58" s="14"/>
      <c r="H58" s="31"/>
      <c r="I58" s="34">
        <f t="shared" si="2"/>
        <v>15.5</v>
      </c>
      <c r="J58" s="7">
        <f t="shared" si="3"/>
        <v>10</v>
      </c>
      <c r="K58" s="20"/>
      <c r="L58" s="8">
        <f t="shared" si="1"/>
        <v>0</v>
      </c>
      <c r="M58" s="7">
        <f t="shared" si="5"/>
        <v>135.31799999999998</v>
      </c>
      <c r="N58" s="46"/>
      <c r="O58" s="46"/>
      <c r="P58" s="46"/>
      <c r="Q58" s="47"/>
    </row>
    <row r="59" spans="2:17" ht="15.75" x14ac:dyDescent="0.25">
      <c r="B59" s="40"/>
      <c r="C59" s="32" t="s">
        <v>48</v>
      </c>
      <c r="D59" s="36" t="str">
        <f t="shared" si="0"/>
        <v>NOT</v>
      </c>
      <c r="E59" s="30"/>
      <c r="F59" s="15"/>
      <c r="G59" s="14"/>
      <c r="H59" s="31"/>
      <c r="I59" s="34">
        <f t="shared" si="2"/>
        <v>15.5</v>
      </c>
      <c r="J59" s="7">
        <f t="shared" si="3"/>
        <v>10</v>
      </c>
      <c r="K59" s="20"/>
      <c r="L59" s="8">
        <f t="shared" si="1"/>
        <v>0</v>
      </c>
      <c r="M59" s="7">
        <f t="shared" si="5"/>
        <v>135.31799999999998</v>
      </c>
      <c r="N59" s="46"/>
      <c r="O59" s="46"/>
      <c r="P59" s="46"/>
      <c r="Q59" s="47"/>
    </row>
    <row r="60" spans="2:17" ht="15.75" x14ac:dyDescent="0.25">
      <c r="B60" s="40"/>
      <c r="C60" s="32" t="s">
        <v>48</v>
      </c>
      <c r="D60" s="36" t="str">
        <f t="shared" si="0"/>
        <v>NOT</v>
      </c>
      <c r="E60" s="30"/>
      <c r="F60" s="15"/>
      <c r="G60" s="14"/>
      <c r="H60" s="31"/>
      <c r="I60" s="34">
        <f t="shared" si="2"/>
        <v>15.5</v>
      </c>
      <c r="J60" s="7">
        <f t="shared" si="3"/>
        <v>10</v>
      </c>
      <c r="K60" s="20"/>
      <c r="L60" s="8">
        <f t="shared" si="1"/>
        <v>0</v>
      </c>
      <c r="M60" s="7">
        <f t="shared" si="5"/>
        <v>135.31799999999998</v>
      </c>
      <c r="N60" s="46"/>
      <c r="O60" s="46"/>
      <c r="P60" s="46"/>
      <c r="Q60" s="47"/>
    </row>
    <row r="61" spans="2:17" ht="15.75" x14ac:dyDescent="0.25">
      <c r="B61" s="40"/>
      <c r="C61" s="32" t="s">
        <v>48</v>
      </c>
      <c r="D61" s="36" t="str">
        <f t="shared" si="0"/>
        <v>NOT</v>
      </c>
      <c r="E61" s="30"/>
      <c r="F61" s="15"/>
      <c r="G61" s="14"/>
      <c r="H61" s="31"/>
      <c r="I61" s="34">
        <f t="shared" si="2"/>
        <v>15.5</v>
      </c>
      <c r="J61" s="7">
        <f t="shared" si="3"/>
        <v>10</v>
      </c>
      <c r="K61" s="20"/>
      <c r="L61" s="8">
        <f t="shared" si="1"/>
        <v>0</v>
      </c>
      <c r="M61" s="7">
        <f t="shared" si="5"/>
        <v>135.31799999999998</v>
      </c>
      <c r="N61" s="46"/>
      <c r="O61" s="46"/>
      <c r="P61" s="46"/>
      <c r="Q61" s="47"/>
    </row>
    <row r="62" spans="2:17" ht="15.75" x14ac:dyDescent="0.25">
      <c r="B62" s="40"/>
      <c r="C62" s="32" t="s">
        <v>48</v>
      </c>
      <c r="D62" s="36" t="str">
        <f t="shared" si="0"/>
        <v>NOT</v>
      </c>
      <c r="E62" s="30"/>
      <c r="F62" s="15"/>
      <c r="G62" s="14"/>
      <c r="H62" s="31"/>
      <c r="I62" s="34">
        <f t="shared" si="2"/>
        <v>15.5</v>
      </c>
      <c r="J62" s="7">
        <f t="shared" si="3"/>
        <v>10</v>
      </c>
      <c r="K62" s="20"/>
      <c r="L62" s="8">
        <f t="shared" si="1"/>
        <v>0</v>
      </c>
      <c r="M62" s="7">
        <f t="shared" si="5"/>
        <v>135.31799999999998</v>
      </c>
      <c r="N62" s="46"/>
      <c r="O62" s="46"/>
      <c r="P62" s="46"/>
      <c r="Q62" s="47"/>
    </row>
    <row r="63" spans="2:17" ht="15.75" x14ac:dyDescent="0.25">
      <c r="B63" s="40"/>
      <c r="C63" s="32" t="s">
        <v>48</v>
      </c>
      <c r="D63" s="36" t="str">
        <f t="shared" si="0"/>
        <v>NOT</v>
      </c>
      <c r="E63" s="30"/>
      <c r="F63" s="15"/>
      <c r="G63" s="14"/>
      <c r="H63" s="31"/>
      <c r="I63" s="34">
        <f t="shared" si="2"/>
        <v>15.5</v>
      </c>
      <c r="J63" s="7">
        <f t="shared" si="3"/>
        <v>10</v>
      </c>
      <c r="K63" s="20"/>
      <c r="L63" s="8">
        <f t="shared" si="1"/>
        <v>0</v>
      </c>
      <c r="M63" s="7">
        <f t="shared" si="5"/>
        <v>135.31799999999998</v>
      </c>
      <c r="N63" s="46"/>
      <c r="O63" s="46"/>
      <c r="P63" s="46"/>
      <c r="Q63" s="47"/>
    </row>
    <row r="64" spans="2:17" ht="15.75" x14ac:dyDescent="0.25">
      <c r="B64" s="40"/>
      <c r="C64" s="32" t="s">
        <v>48</v>
      </c>
      <c r="D64" s="36" t="str">
        <f t="shared" si="0"/>
        <v>NOT</v>
      </c>
      <c r="E64" s="30"/>
      <c r="F64" s="15"/>
      <c r="G64" s="14"/>
      <c r="H64" s="31"/>
      <c r="I64" s="34">
        <f t="shared" si="2"/>
        <v>15.5</v>
      </c>
      <c r="J64" s="7">
        <f t="shared" si="3"/>
        <v>10</v>
      </c>
      <c r="K64" s="20"/>
      <c r="L64" s="8">
        <f t="shared" si="1"/>
        <v>0</v>
      </c>
      <c r="M64" s="7">
        <f t="shared" si="5"/>
        <v>135.31799999999998</v>
      </c>
      <c r="N64" s="46"/>
      <c r="O64" s="46"/>
      <c r="P64" s="46"/>
      <c r="Q64" s="47"/>
    </row>
    <row r="65" spans="2:17" ht="15.75" x14ac:dyDescent="0.25">
      <c r="B65" s="40"/>
      <c r="C65" s="32" t="s">
        <v>48</v>
      </c>
      <c r="D65" s="36" t="str">
        <f t="shared" si="0"/>
        <v>NOT</v>
      </c>
      <c r="E65" s="30"/>
      <c r="F65" s="15"/>
      <c r="G65" s="14"/>
      <c r="H65" s="31"/>
      <c r="I65" s="34">
        <f t="shared" si="2"/>
        <v>15.5</v>
      </c>
      <c r="J65" s="7">
        <f t="shared" si="3"/>
        <v>10</v>
      </c>
      <c r="K65" s="20"/>
      <c r="L65" s="8">
        <f t="shared" si="1"/>
        <v>0</v>
      </c>
      <c r="M65" s="7">
        <f t="shared" si="5"/>
        <v>135.31799999999998</v>
      </c>
      <c r="N65" s="46"/>
      <c r="O65" s="46"/>
      <c r="P65" s="46"/>
      <c r="Q65" s="47"/>
    </row>
    <row r="66" spans="2:17" ht="15.75" x14ac:dyDescent="0.25">
      <c r="B66" s="40"/>
      <c r="C66" s="32" t="s">
        <v>48</v>
      </c>
      <c r="D66" s="36" t="str">
        <f t="shared" si="0"/>
        <v>NOT</v>
      </c>
      <c r="E66" s="30"/>
      <c r="F66" s="15"/>
      <c r="G66" s="14"/>
      <c r="H66" s="31"/>
      <c r="I66" s="34">
        <f t="shared" si="2"/>
        <v>15.5</v>
      </c>
      <c r="J66" s="7">
        <f t="shared" si="3"/>
        <v>10</v>
      </c>
      <c r="K66" s="20"/>
      <c r="L66" s="8">
        <f t="shared" si="1"/>
        <v>0</v>
      </c>
      <c r="M66" s="7">
        <f t="shared" si="5"/>
        <v>135.31799999999998</v>
      </c>
      <c r="N66" s="46"/>
      <c r="O66" s="46"/>
      <c r="P66" s="46"/>
      <c r="Q66" s="47"/>
    </row>
    <row r="67" spans="2:17" ht="15.75" x14ac:dyDescent="0.25">
      <c r="B67" s="40"/>
      <c r="C67" s="32" t="s">
        <v>48</v>
      </c>
      <c r="D67" s="36" t="str">
        <f t="shared" si="0"/>
        <v>NOT</v>
      </c>
      <c r="E67" s="30"/>
      <c r="F67" s="15"/>
      <c r="G67" s="14"/>
      <c r="H67" s="31"/>
      <c r="I67" s="34">
        <f t="shared" si="2"/>
        <v>15.5</v>
      </c>
      <c r="J67" s="7">
        <f t="shared" si="3"/>
        <v>10</v>
      </c>
      <c r="K67" s="20"/>
      <c r="L67" s="8">
        <f t="shared" si="1"/>
        <v>0</v>
      </c>
      <c r="M67" s="7">
        <f t="shared" si="5"/>
        <v>135.31799999999998</v>
      </c>
      <c r="N67" s="46"/>
      <c r="O67" s="46"/>
      <c r="P67" s="46"/>
      <c r="Q67" s="47"/>
    </row>
    <row r="68" spans="2:17" ht="15.75" x14ac:dyDescent="0.25">
      <c r="B68" s="40"/>
      <c r="C68" s="32" t="s">
        <v>48</v>
      </c>
      <c r="D68" s="36" t="str">
        <f t="shared" si="0"/>
        <v>NOT</v>
      </c>
      <c r="E68" s="30"/>
      <c r="F68" s="15"/>
      <c r="G68" s="14"/>
      <c r="H68" s="31"/>
      <c r="I68" s="34">
        <f t="shared" si="2"/>
        <v>15.5</v>
      </c>
      <c r="J68" s="7">
        <f t="shared" si="3"/>
        <v>10</v>
      </c>
      <c r="K68" s="20"/>
      <c r="L68" s="8">
        <f t="shared" si="1"/>
        <v>0</v>
      </c>
      <c r="M68" s="7">
        <f t="shared" si="5"/>
        <v>135.31799999999998</v>
      </c>
      <c r="N68" s="46"/>
      <c r="O68" s="46"/>
      <c r="P68" s="46"/>
      <c r="Q68" s="47"/>
    </row>
    <row r="69" spans="2:17" ht="15.75" x14ac:dyDescent="0.25">
      <c r="B69" s="40"/>
      <c r="C69" s="32" t="s">
        <v>48</v>
      </c>
      <c r="D69" s="36" t="str">
        <f t="shared" si="0"/>
        <v>NOT</v>
      </c>
      <c r="E69" s="30"/>
      <c r="F69" s="15"/>
      <c r="G69" s="14"/>
      <c r="H69" s="31"/>
      <c r="I69" s="34">
        <f t="shared" si="2"/>
        <v>15.5</v>
      </c>
      <c r="J69" s="7">
        <f t="shared" si="3"/>
        <v>10</v>
      </c>
      <c r="K69" s="20"/>
      <c r="L69" s="8">
        <f t="shared" si="1"/>
        <v>0</v>
      </c>
      <c r="M69" s="7">
        <f t="shared" si="5"/>
        <v>135.31799999999998</v>
      </c>
      <c r="N69" s="46"/>
      <c r="O69" s="46"/>
      <c r="P69" s="46"/>
      <c r="Q69" s="47"/>
    </row>
    <row r="70" spans="2:17" ht="15.75" x14ac:dyDescent="0.25">
      <c r="B70" s="40"/>
      <c r="C70" s="32" t="s">
        <v>48</v>
      </c>
      <c r="D70" s="36" t="str">
        <f t="shared" si="0"/>
        <v>NOT</v>
      </c>
      <c r="E70" s="30"/>
      <c r="F70" s="15"/>
      <c r="G70" s="14"/>
      <c r="H70" s="31"/>
      <c r="I70" s="34">
        <f t="shared" si="2"/>
        <v>15.5</v>
      </c>
      <c r="J70" s="7">
        <f t="shared" si="3"/>
        <v>10</v>
      </c>
      <c r="K70" s="20"/>
      <c r="L70" s="8">
        <f t="shared" si="1"/>
        <v>0</v>
      </c>
      <c r="M70" s="7">
        <f t="shared" si="5"/>
        <v>135.31799999999998</v>
      </c>
      <c r="N70" s="46"/>
      <c r="O70" s="46"/>
      <c r="P70" s="46"/>
      <c r="Q70" s="47"/>
    </row>
    <row r="71" spans="2:17" ht="15.75" x14ac:dyDescent="0.25">
      <c r="B71" s="40"/>
      <c r="C71" s="32" t="s">
        <v>48</v>
      </c>
      <c r="D71" s="36" t="str">
        <f t="shared" si="0"/>
        <v>NOT</v>
      </c>
      <c r="E71" s="30"/>
      <c r="F71" s="15"/>
      <c r="G71" s="14"/>
      <c r="H71" s="31"/>
      <c r="I71" s="34">
        <f t="shared" si="2"/>
        <v>15.5</v>
      </c>
      <c r="J71" s="7">
        <f t="shared" si="3"/>
        <v>10</v>
      </c>
      <c r="K71" s="20"/>
      <c r="L71" s="8">
        <f t="shared" si="1"/>
        <v>0</v>
      </c>
      <c r="M71" s="7">
        <f t="shared" si="5"/>
        <v>135.31799999999998</v>
      </c>
      <c r="N71" s="46"/>
      <c r="O71" s="46"/>
      <c r="P71" s="46"/>
      <c r="Q71" s="47"/>
    </row>
    <row r="72" spans="2:17" ht="15.75" x14ac:dyDescent="0.25">
      <c r="B72" s="40"/>
      <c r="C72" s="32" t="s">
        <v>48</v>
      </c>
      <c r="D72" s="36" t="str">
        <f t="shared" si="0"/>
        <v>NOT</v>
      </c>
      <c r="E72" s="30"/>
      <c r="F72" s="15"/>
      <c r="G72" s="14"/>
      <c r="H72" s="31"/>
      <c r="I72" s="34">
        <f t="shared" si="2"/>
        <v>15.5</v>
      </c>
      <c r="J72" s="7">
        <f t="shared" si="3"/>
        <v>10</v>
      </c>
      <c r="K72" s="20"/>
      <c r="L72" s="8">
        <f t="shared" si="1"/>
        <v>0</v>
      </c>
      <c r="M72" s="7">
        <f t="shared" si="5"/>
        <v>135.31799999999998</v>
      </c>
      <c r="N72" s="46"/>
      <c r="O72" s="46"/>
      <c r="P72" s="46"/>
      <c r="Q72" s="47"/>
    </row>
    <row r="73" spans="2:17" ht="15.75" x14ac:dyDescent="0.25">
      <c r="B73" s="40"/>
      <c r="C73" s="32" t="s">
        <v>48</v>
      </c>
      <c r="D73" s="36" t="str">
        <f t="shared" si="0"/>
        <v>NOT</v>
      </c>
      <c r="E73" s="30"/>
      <c r="F73" s="15"/>
      <c r="G73" s="14"/>
      <c r="H73" s="31"/>
      <c r="I73" s="34">
        <f t="shared" si="2"/>
        <v>15.5</v>
      </c>
      <c r="J73" s="7">
        <f t="shared" si="3"/>
        <v>10</v>
      </c>
      <c r="K73" s="20"/>
      <c r="L73" s="8">
        <f t="shared" si="1"/>
        <v>0</v>
      </c>
      <c r="M73" s="7">
        <f t="shared" si="5"/>
        <v>135.31799999999998</v>
      </c>
      <c r="N73" s="46"/>
      <c r="O73" s="46"/>
      <c r="P73" s="46"/>
      <c r="Q73" s="47"/>
    </row>
    <row r="74" spans="2:17" ht="15.75" x14ac:dyDescent="0.25">
      <c r="B74" s="40"/>
      <c r="C74" s="32" t="s">
        <v>48</v>
      </c>
      <c r="D74" s="36" t="str">
        <f t="shared" si="0"/>
        <v>NOT</v>
      </c>
      <c r="E74" s="30"/>
      <c r="F74" s="15"/>
      <c r="G74" s="14"/>
      <c r="H74" s="31"/>
      <c r="I74" s="34">
        <f t="shared" si="2"/>
        <v>15.5</v>
      </c>
      <c r="J74" s="7">
        <f t="shared" si="3"/>
        <v>10</v>
      </c>
      <c r="K74" s="20"/>
      <c r="L74" s="8">
        <f t="shared" si="1"/>
        <v>0</v>
      </c>
      <c r="M74" s="7">
        <f t="shared" si="5"/>
        <v>135.31799999999998</v>
      </c>
      <c r="N74" s="46"/>
      <c r="O74" s="46"/>
      <c r="P74" s="46"/>
      <c r="Q74" s="47"/>
    </row>
    <row r="75" spans="2:17" ht="15.75" x14ac:dyDescent="0.25">
      <c r="B75" s="40"/>
      <c r="C75" s="32" t="s">
        <v>48</v>
      </c>
      <c r="D75" s="36" t="str">
        <f t="shared" si="0"/>
        <v>NOT</v>
      </c>
      <c r="E75" s="30"/>
      <c r="F75" s="15"/>
      <c r="G75" s="14"/>
      <c r="H75" s="31"/>
      <c r="I75" s="34">
        <f t="shared" si="2"/>
        <v>15.5</v>
      </c>
      <c r="J75" s="7">
        <f t="shared" si="3"/>
        <v>10</v>
      </c>
      <c r="K75" s="20"/>
      <c r="L75" s="8">
        <f t="shared" si="1"/>
        <v>0</v>
      </c>
      <c r="M75" s="7">
        <f t="shared" si="5"/>
        <v>135.31799999999998</v>
      </c>
      <c r="N75" s="46"/>
      <c r="O75" s="46"/>
      <c r="P75" s="46"/>
      <c r="Q75" s="47"/>
    </row>
    <row r="76" spans="2:17" ht="15.75" x14ac:dyDescent="0.25">
      <c r="B76" s="40"/>
      <c r="C76" s="32" t="s">
        <v>48</v>
      </c>
      <c r="D76" s="36" t="str">
        <f t="shared" ref="D76:D139" si="6">VLOOKUP(C76,$X$4:$Y$10,1,FALSE)</f>
        <v>NOT</v>
      </c>
      <c r="E76" s="30"/>
      <c r="F76" s="15"/>
      <c r="G76" s="14"/>
      <c r="H76" s="31"/>
      <c r="I76" s="34">
        <f t="shared" si="2"/>
        <v>15.5</v>
      </c>
      <c r="J76" s="7">
        <f t="shared" si="3"/>
        <v>10</v>
      </c>
      <c r="K76" s="20"/>
      <c r="L76" s="8">
        <f t="shared" ref="L76:L139" si="7">IF((K76)="w",F76*G76-F76,IF((K76)="L",-F76,0))</f>
        <v>0</v>
      </c>
      <c r="M76" s="7">
        <f t="shared" si="5"/>
        <v>135.31799999999998</v>
      </c>
      <c r="N76" s="46"/>
      <c r="O76" s="46"/>
      <c r="P76" s="46"/>
      <c r="Q76" s="47"/>
    </row>
    <row r="77" spans="2:17" ht="15.75" x14ac:dyDescent="0.25">
      <c r="B77" s="40"/>
      <c r="C77" s="32" t="s">
        <v>48</v>
      </c>
      <c r="D77" s="36" t="str">
        <f t="shared" si="6"/>
        <v>NOT</v>
      </c>
      <c r="E77" s="30"/>
      <c r="F77" s="15"/>
      <c r="G77" s="14"/>
      <c r="H77" s="31"/>
      <c r="I77" s="34">
        <f t="shared" ref="I77:I140" si="8">($E$5*0.1)*1.55</f>
        <v>15.5</v>
      </c>
      <c r="J77" s="7">
        <f t="shared" ref="J77:J140" si="9">IF(H77="BASE",$E$5*$S$4/100,($E$5*$S$4/100)+L76)</f>
        <v>10</v>
      </c>
      <c r="K77" s="20"/>
      <c r="L77" s="8">
        <f t="shared" si="7"/>
        <v>0</v>
      </c>
      <c r="M77" s="7">
        <f t="shared" si="5"/>
        <v>135.31799999999998</v>
      </c>
      <c r="N77" s="46"/>
      <c r="O77" s="46"/>
      <c r="P77" s="46"/>
      <c r="Q77" s="47"/>
    </row>
    <row r="78" spans="2:17" ht="15.75" x14ac:dyDescent="0.25">
      <c r="B78" s="40"/>
      <c r="C78" s="32" t="s">
        <v>48</v>
      </c>
      <c r="D78" s="36" t="str">
        <f t="shared" si="6"/>
        <v>NOT</v>
      </c>
      <c r="E78" s="30"/>
      <c r="F78" s="15"/>
      <c r="G78" s="14"/>
      <c r="H78" s="31"/>
      <c r="I78" s="34">
        <f t="shared" si="8"/>
        <v>15.5</v>
      </c>
      <c r="J78" s="7">
        <f t="shared" si="9"/>
        <v>10</v>
      </c>
      <c r="K78" s="20"/>
      <c r="L78" s="8">
        <f t="shared" si="7"/>
        <v>0</v>
      </c>
      <c r="M78" s="7">
        <f t="shared" si="5"/>
        <v>135.31799999999998</v>
      </c>
      <c r="N78" s="46"/>
      <c r="O78" s="46"/>
      <c r="P78" s="46"/>
      <c r="Q78" s="47"/>
    </row>
    <row r="79" spans="2:17" ht="15.75" x14ac:dyDescent="0.25">
      <c r="B79" s="40"/>
      <c r="C79" s="32" t="s">
        <v>48</v>
      </c>
      <c r="D79" s="36" t="str">
        <f t="shared" si="6"/>
        <v>NOT</v>
      </c>
      <c r="E79" s="30"/>
      <c r="F79" s="15"/>
      <c r="G79" s="14"/>
      <c r="H79" s="31"/>
      <c r="I79" s="34">
        <f t="shared" si="8"/>
        <v>15.5</v>
      </c>
      <c r="J79" s="7">
        <f t="shared" si="9"/>
        <v>10</v>
      </c>
      <c r="K79" s="20"/>
      <c r="L79" s="8">
        <f t="shared" si="7"/>
        <v>0</v>
      </c>
      <c r="M79" s="7">
        <f t="shared" si="5"/>
        <v>135.31799999999998</v>
      </c>
      <c r="N79" s="46"/>
      <c r="O79" s="46"/>
      <c r="P79" s="46"/>
      <c r="Q79" s="47"/>
    </row>
    <row r="80" spans="2:17" ht="15.75" x14ac:dyDescent="0.25">
      <c r="B80" s="40"/>
      <c r="C80" s="32" t="s">
        <v>48</v>
      </c>
      <c r="D80" s="36" t="str">
        <f t="shared" si="6"/>
        <v>NOT</v>
      </c>
      <c r="E80" s="30"/>
      <c r="F80" s="15"/>
      <c r="G80" s="14"/>
      <c r="H80" s="31"/>
      <c r="I80" s="34">
        <f t="shared" si="8"/>
        <v>15.5</v>
      </c>
      <c r="J80" s="7">
        <f t="shared" si="9"/>
        <v>10</v>
      </c>
      <c r="K80" s="20"/>
      <c r="L80" s="8">
        <f t="shared" si="7"/>
        <v>0</v>
      </c>
      <c r="M80" s="7">
        <f t="shared" si="5"/>
        <v>135.31799999999998</v>
      </c>
      <c r="N80" s="46"/>
      <c r="O80" s="46"/>
      <c r="P80" s="46"/>
      <c r="Q80" s="47"/>
    </row>
    <row r="81" spans="2:17" ht="15.75" x14ac:dyDescent="0.25">
      <c r="B81" s="40"/>
      <c r="C81" s="32" t="s">
        <v>48</v>
      </c>
      <c r="D81" s="36" t="str">
        <f t="shared" si="6"/>
        <v>NOT</v>
      </c>
      <c r="E81" s="30"/>
      <c r="F81" s="15"/>
      <c r="G81" s="14"/>
      <c r="H81" s="31"/>
      <c r="I81" s="34">
        <f t="shared" si="8"/>
        <v>15.5</v>
      </c>
      <c r="J81" s="7">
        <f t="shared" si="9"/>
        <v>10</v>
      </c>
      <c r="K81" s="20"/>
      <c r="L81" s="8">
        <f t="shared" si="7"/>
        <v>0</v>
      </c>
      <c r="M81" s="7">
        <f t="shared" si="5"/>
        <v>135.31799999999998</v>
      </c>
      <c r="N81" s="46"/>
      <c r="O81" s="46"/>
      <c r="P81" s="46"/>
      <c r="Q81" s="47"/>
    </row>
    <row r="82" spans="2:17" ht="15.75" x14ac:dyDescent="0.25">
      <c r="B82" s="40"/>
      <c r="C82" s="32" t="s">
        <v>48</v>
      </c>
      <c r="D82" s="36" t="str">
        <f t="shared" si="6"/>
        <v>NOT</v>
      </c>
      <c r="E82" s="30"/>
      <c r="F82" s="15"/>
      <c r="G82" s="14"/>
      <c r="H82" s="31"/>
      <c r="I82" s="34">
        <f t="shared" si="8"/>
        <v>15.5</v>
      </c>
      <c r="J82" s="7">
        <f t="shared" si="9"/>
        <v>10</v>
      </c>
      <c r="K82" s="20"/>
      <c r="L82" s="8">
        <f t="shared" si="7"/>
        <v>0</v>
      </c>
      <c r="M82" s="7">
        <f t="shared" si="5"/>
        <v>135.31799999999998</v>
      </c>
      <c r="N82" s="46"/>
      <c r="O82" s="46"/>
      <c r="P82" s="46"/>
      <c r="Q82" s="47"/>
    </row>
    <row r="83" spans="2:17" ht="15.75" x14ac:dyDescent="0.25">
      <c r="B83" s="40"/>
      <c r="C83" s="32" t="s">
        <v>48</v>
      </c>
      <c r="D83" s="36" t="str">
        <f t="shared" si="6"/>
        <v>NOT</v>
      </c>
      <c r="E83" s="30"/>
      <c r="F83" s="15"/>
      <c r="G83" s="14"/>
      <c r="H83" s="31"/>
      <c r="I83" s="34">
        <f t="shared" si="8"/>
        <v>15.5</v>
      </c>
      <c r="J83" s="7">
        <f t="shared" si="9"/>
        <v>10</v>
      </c>
      <c r="K83" s="20"/>
      <c r="L83" s="8">
        <f t="shared" si="7"/>
        <v>0</v>
      </c>
      <c r="M83" s="7">
        <f t="shared" si="5"/>
        <v>135.31799999999998</v>
      </c>
      <c r="N83" s="46"/>
      <c r="O83" s="46"/>
      <c r="P83" s="46"/>
      <c r="Q83" s="47"/>
    </row>
    <row r="84" spans="2:17" ht="15.75" x14ac:dyDescent="0.25">
      <c r="B84" s="40"/>
      <c r="C84" s="32" t="s">
        <v>48</v>
      </c>
      <c r="D84" s="36" t="str">
        <f t="shared" si="6"/>
        <v>NOT</v>
      </c>
      <c r="E84" s="30"/>
      <c r="F84" s="15"/>
      <c r="G84" s="14"/>
      <c r="H84" s="31"/>
      <c r="I84" s="34">
        <f t="shared" si="8"/>
        <v>15.5</v>
      </c>
      <c r="J84" s="7">
        <f t="shared" si="9"/>
        <v>10</v>
      </c>
      <c r="K84" s="20"/>
      <c r="L84" s="8">
        <f t="shared" si="7"/>
        <v>0</v>
      </c>
      <c r="M84" s="7">
        <f t="shared" si="5"/>
        <v>135.31799999999998</v>
      </c>
      <c r="N84" s="46"/>
      <c r="O84" s="46"/>
      <c r="P84" s="46"/>
      <c r="Q84" s="47"/>
    </row>
    <row r="85" spans="2:17" ht="15.75" x14ac:dyDescent="0.25">
      <c r="B85" s="40"/>
      <c r="C85" s="32" t="s">
        <v>48</v>
      </c>
      <c r="D85" s="36" t="str">
        <f t="shared" si="6"/>
        <v>NOT</v>
      </c>
      <c r="E85" s="30"/>
      <c r="F85" s="15"/>
      <c r="G85" s="14"/>
      <c r="H85" s="31"/>
      <c r="I85" s="34">
        <f t="shared" si="8"/>
        <v>15.5</v>
      </c>
      <c r="J85" s="7">
        <f t="shared" si="9"/>
        <v>10</v>
      </c>
      <c r="K85" s="20"/>
      <c r="L85" s="8">
        <f t="shared" si="7"/>
        <v>0</v>
      </c>
      <c r="M85" s="7">
        <f t="shared" si="5"/>
        <v>135.31799999999998</v>
      </c>
      <c r="N85" s="46"/>
      <c r="O85" s="46"/>
      <c r="P85" s="46"/>
      <c r="Q85" s="47"/>
    </row>
    <row r="86" spans="2:17" ht="15.75" x14ac:dyDescent="0.25">
      <c r="B86" s="40"/>
      <c r="C86" s="32" t="s">
        <v>48</v>
      </c>
      <c r="D86" s="36" t="str">
        <f t="shared" si="6"/>
        <v>NOT</v>
      </c>
      <c r="E86" s="30"/>
      <c r="F86" s="15"/>
      <c r="G86" s="14"/>
      <c r="H86" s="31"/>
      <c r="I86" s="34">
        <f t="shared" si="8"/>
        <v>15.5</v>
      </c>
      <c r="J86" s="7">
        <f t="shared" si="9"/>
        <v>10</v>
      </c>
      <c r="K86" s="20"/>
      <c r="L86" s="8">
        <f t="shared" si="7"/>
        <v>0</v>
      </c>
      <c r="M86" s="7">
        <f t="shared" si="5"/>
        <v>135.31799999999998</v>
      </c>
      <c r="N86" s="46"/>
      <c r="O86" s="46"/>
      <c r="P86" s="46"/>
      <c r="Q86" s="47"/>
    </row>
    <row r="87" spans="2:17" ht="15.75" x14ac:dyDescent="0.25">
      <c r="B87" s="40"/>
      <c r="C87" s="32" t="s">
        <v>48</v>
      </c>
      <c r="D87" s="36" t="str">
        <f t="shared" si="6"/>
        <v>NOT</v>
      </c>
      <c r="E87" s="30"/>
      <c r="F87" s="15"/>
      <c r="G87" s="14"/>
      <c r="H87" s="31"/>
      <c r="I87" s="34">
        <f t="shared" si="8"/>
        <v>15.5</v>
      </c>
      <c r="J87" s="7">
        <f t="shared" si="9"/>
        <v>10</v>
      </c>
      <c r="K87" s="20"/>
      <c r="L87" s="8">
        <f t="shared" si="7"/>
        <v>0</v>
      </c>
      <c r="M87" s="7">
        <f t="shared" si="5"/>
        <v>135.31799999999998</v>
      </c>
      <c r="N87" s="46"/>
      <c r="O87" s="46"/>
      <c r="P87" s="46"/>
      <c r="Q87" s="47"/>
    </row>
    <row r="88" spans="2:17" ht="15.75" x14ac:dyDescent="0.25">
      <c r="B88" s="40"/>
      <c r="C88" s="32" t="s">
        <v>48</v>
      </c>
      <c r="D88" s="36" t="str">
        <f t="shared" si="6"/>
        <v>NOT</v>
      </c>
      <c r="E88" s="30"/>
      <c r="F88" s="15"/>
      <c r="G88" s="14"/>
      <c r="H88" s="31"/>
      <c r="I88" s="34">
        <f t="shared" si="8"/>
        <v>15.5</v>
      </c>
      <c r="J88" s="7">
        <f t="shared" si="9"/>
        <v>10</v>
      </c>
      <c r="K88" s="20"/>
      <c r="L88" s="8">
        <f t="shared" si="7"/>
        <v>0</v>
      </c>
      <c r="M88" s="7">
        <f t="shared" si="5"/>
        <v>135.31799999999998</v>
      </c>
      <c r="N88" s="46"/>
      <c r="O88" s="46"/>
      <c r="P88" s="46"/>
      <c r="Q88" s="47"/>
    </row>
    <row r="89" spans="2:17" ht="15.75" x14ac:dyDescent="0.25">
      <c r="B89" s="40"/>
      <c r="C89" s="32" t="s">
        <v>48</v>
      </c>
      <c r="D89" s="36" t="str">
        <f t="shared" si="6"/>
        <v>NOT</v>
      </c>
      <c r="E89" s="30"/>
      <c r="F89" s="15"/>
      <c r="G89" s="14"/>
      <c r="H89" s="31"/>
      <c r="I89" s="34">
        <f t="shared" si="8"/>
        <v>15.5</v>
      </c>
      <c r="J89" s="7">
        <f t="shared" si="9"/>
        <v>10</v>
      </c>
      <c r="K89" s="20"/>
      <c r="L89" s="8">
        <f t="shared" si="7"/>
        <v>0</v>
      </c>
      <c r="M89" s="7">
        <f t="shared" si="5"/>
        <v>135.31799999999998</v>
      </c>
      <c r="N89" s="46"/>
      <c r="O89" s="46"/>
      <c r="P89" s="46"/>
      <c r="Q89" s="47"/>
    </row>
    <row r="90" spans="2:17" ht="15.75" x14ac:dyDescent="0.25">
      <c r="B90" s="40"/>
      <c r="C90" s="32" t="s">
        <v>48</v>
      </c>
      <c r="D90" s="36" t="str">
        <f t="shared" si="6"/>
        <v>NOT</v>
      </c>
      <c r="E90" s="30"/>
      <c r="F90" s="15"/>
      <c r="G90" s="14"/>
      <c r="H90" s="31"/>
      <c r="I90" s="34">
        <f t="shared" si="8"/>
        <v>15.5</v>
      </c>
      <c r="J90" s="7">
        <f t="shared" si="9"/>
        <v>10</v>
      </c>
      <c r="K90" s="20"/>
      <c r="L90" s="8">
        <f t="shared" si="7"/>
        <v>0</v>
      </c>
      <c r="M90" s="7">
        <f t="shared" si="5"/>
        <v>135.31799999999998</v>
      </c>
      <c r="N90" s="46"/>
      <c r="O90" s="46"/>
      <c r="P90" s="46"/>
      <c r="Q90" s="47"/>
    </row>
    <row r="91" spans="2:17" ht="15.75" x14ac:dyDescent="0.25">
      <c r="B91" s="40"/>
      <c r="C91" s="32" t="s">
        <v>48</v>
      </c>
      <c r="D91" s="36" t="str">
        <f t="shared" si="6"/>
        <v>NOT</v>
      </c>
      <c r="E91" s="30"/>
      <c r="F91" s="15"/>
      <c r="G91" s="14"/>
      <c r="H91" s="31"/>
      <c r="I91" s="34">
        <f t="shared" si="8"/>
        <v>15.5</v>
      </c>
      <c r="J91" s="7">
        <f t="shared" si="9"/>
        <v>10</v>
      </c>
      <c r="K91" s="20"/>
      <c r="L91" s="8">
        <f t="shared" si="7"/>
        <v>0</v>
      </c>
      <c r="M91" s="7">
        <f t="shared" si="5"/>
        <v>135.31799999999998</v>
      </c>
      <c r="N91" s="46"/>
      <c r="O91" s="46"/>
      <c r="P91" s="46"/>
      <c r="Q91" s="47"/>
    </row>
    <row r="92" spans="2:17" ht="15.75" x14ac:dyDescent="0.25">
      <c r="B92" s="40"/>
      <c r="C92" s="32" t="s">
        <v>48</v>
      </c>
      <c r="D92" s="36" t="str">
        <f t="shared" si="6"/>
        <v>NOT</v>
      </c>
      <c r="E92" s="30"/>
      <c r="F92" s="15"/>
      <c r="G92" s="14"/>
      <c r="H92" s="31"/>
      <c r="I92" s="34">
        <f t="shared" si="8"/>
        <v>15.5</v>
      </c>
      <c r="J92" s="7">
        <f t="shared" si="9"/>
        <v>10</v>
      </c>
      <c r="K92" s="20"/>
      <c r="L92" s="8">
        <f t="shared" si="7"/>
        <v>0</v>
      </c>
      <c r="M92" s="7">
        <f t="shared" si="5"/>
        <v>135.31799999999998</v>
      </c>
      <c r="N92" s="46"/>
      <c r="O92" s="46"/>
      <c r="P92" s="46"/>
      <c r="Q92" s="47"/>
    </row>
    <row r="93" spans="2:17" ht="15.75" x14ac:dyDescent="0.25">
      <c r="B93" s="40"/>
      <c r="C93" s="32" t="s">
        <v>48</v>
      </c>
      <c r="D93" s="36" t="str">
        <f t="shared" si="6"/>
        <v>NOT</v>
      </c>
      <c r="E93" s="30"/>
      <c r="F93" s="15"/>
      <c r="G93" s="14"/>
      <c r="H93" s="31"/>
      <c r="I93" s="34">
        <f t="shared" si="8"/>
        <v>15.5</v>
      </c>
      <c r="J93" s="7">
        <f t="shared" si="9"/>
        <v>10</v>
      </c>
      <c r="K93" s="20"/>
      <c r="L93" s="8">
        <f t="shared" si="7"/>
        <v>0</v>
      </c>
      <c r="M93" s="7">
        <f t="shared" si="5"/>
        <v>135.31799999999998</v>
      </c>
      <c r="N93" s="46"/>
      <c r="O93" s="46"/>
      <c r="P93" s="46"/>
      <c r="Q93" s="47"/>
    </row>
    <row r="94" spans="2:17" ht="15.75" x14ac:dyDescent="0.25">
      <c r="B94" s="40"/>
      <c r="C94" s="32" t="s">
        <v>48</v>
      </c>
      <c r="D94" s="36" t="str">
        <f t="shared" si="6"/>
        <v>NOT</v>
      </c>
      <c r="E94" s="30"/>
      <c r="F94" s="15"/>
      <c r="G94" s="14"/>
      <c r="H94" s="31"/>
      <c r="I94" s="34">
        <f t="shared" si="8"/>
        <v>15.5</v>
      </c>
      <c r="J94" s="7">
        <f t="shared" si="9"/>
        <v>10</v>
      </c>
      <c r="K94" s="20"/>
      <c r="L94" s="8">
        <f t="shared" si="7"/>
        <v>0</v>
      </c>
      <c r="M94" s="7">
        <f t="shared" si="5"/>
        <v>135.31799999999998</v>
      </c>
      <c r="N94" s="46"/>
      <c r="O94" s="46"/>
      <c r="P94" s="46"/>
      <c r="Q94" s="47"/>
    </row>
    <row r="95" spans="2:17" ht="15.75" x14ac:dyDescent="0.25">
      <c r="B95" s="40"/>
      <c r="C95" s="32" t="s">
        <v>48</v>
      </c>
      <c r="D95" s="36" t="str">
        <f t="shared" si="6"/>
        <v>NOT</v>
      </c>
      <c r="E95" s="30"/>
      <c r="F95" s="15"/>
      <c r="G95" s="14"/>
      <c r="H95" s="31"/>
      <c r="I95" s="34">
        <f t="shared" si="8"/>
        <v>15.5</v>
      </c>
      <c r="J95" s="7">
        <f t="shared" si="9"/>
        <v>10</v>
      </c>
      <c r="K95" s="20"/>
      <c r="L95" s="8">
        <f t="shared" si="7"/>
        <v>0</v>
      </c>
      <c r="M95" s="7">
        <f t="shared" si="5"/>
        <v>135.31799999999998</v>
      </c>
      <c r="N95" s="46"/>
      <c r="O95" s="46"/>
      <c r="P95" s="46"/>
      <c r="Q95" s="47"/>
    </row>
    <row r="96" spans="2:17" ht="15.75" x14ac:dyDescent="0.25">
      <c r="B96" s="40"/>
      <c r="C96" s="32" t="s">
        <v>48</v>
      </c>
      <c r="D96" s="36" t="str">
        <f t="shared" si="6"/>
        <v>NOT</v>
      </c>
      <c r="E96" s="30"/>
      <c r="F96" s="15"/>
      <c r="G96" s="14"/>
      <c r="H96" s="31"/>
      <c r="I96" s="34">
        <f t="shared" si="8"/>
        <v>15.5</v>
      </c>
      <c r="J96" s="7">
        <f t="shared" si="9"/>
        <v>10</v>
      </c>
      <c r="K96" s="20"/>
      <c r="L96" s="8">
        <f t="shared" si="7"/>
        <v>0</v>
      </c>
      <c r="M96" s="7">
        <f t="shared" si="5"/>
        <v>135.31799999999998</v>
      </c>
      <c r="N96" s="46"/>
      <c r="O96" s="46"/>
      <c r="P96" s="46"/>
      <c r="Q96" s="47"/>
    </row>
    <row r="97" spans="2:17" ht="15.75" x14ac:dyDescent="0.25">
      <c r="B97" s="40"/>
      <c r="C97" s="32" t="s">
        <v>48</v>
      </c>
      <c r="D97" s="36" t="str">
        <f t="shared" si="6"/>
        <v>NOT</v>
      </c>
      <c r="E97" s="30"/>
      <c r="F97" s="15"/>
      <c r="G97" s="14"/>
      <c r="H97" s="31"/>
      <c r="I97" s="34">
        <f t="shared" si="8"/>
        <v>15.5</v>
      </c>
      <c r="J97" s="7">
        <f t="shared" si="9"/>
        <v>10</v>
      </c>
      <c r="K97" s="20"/>
      <c r="L97" s="8">
        <f t="shared" si="7"/>
        <v>0</v>
      </c>
      <c r="M97" s="7">
        <f t="shared" si="5"/>
        <v>135.31799999999998</v>
      </c>
      <c r="N97" s="46"/>
      <c r="O97" s="46"/>
      <c r="P97" s="46"/>
      <c r="Q97" s="47"/>
    </row>
    <row r="98" spans="2:17" ht="15.75" x14ac:dyDescent="0.25">
      <c r="B98" s="40"/>
      <c r="C98" s="32" t="s">
        <v>48</v>
      </c>
      <c r="D98" s="36" t="str">
        <f t="shared" si="6"/>
        <v>NOT</v>
      </c>
      <c r="E98" s="30"/>
      <c r="F98" s="15"/>
      <c r="G98" s="14"/>
      <c r="H98" s="31"/>
      <c r="I98" s="34">
        <f t="shared" si="8"/>
        <v>15.5</v>
      </c>
      <c r="J98" s="7">
        <f t="shared" si="9"/>
        <v>10</v>
      </c>
      <c r="K98" s="20"/>
      <c r="L98" s="8">
        <f t="shared" si="7"/>
        <v>0</v>
      </c>
      <c r="M98" s="7">
        <f t="shared" ref="M98:M161" si="10">L98+M97</f>
        <v>135.31799999999998</v>
      </c>
      <c r="N98" s="46"/>
      <c r="O98" s="46"/>
      <c r="P98" s="46"/>
      <c r="Q98" s="47"/>
    </row>
    <row r="99" spans="2:17" ht="15.75" x14ac:dyDescent="0.25">
      <c r="B99" s="40"/>
      <c r="C99" s="32" t="s">
        <v>48</v>
      </c>
      <c r="D99" s="36" t="str">
        <f t="shared" si="6"/>
        <v>NOT</v>
      </c>
      <c r="E99" s="30"/>
      <c r="F99" s="15"/>
      <c r="G99" s="14"/>
      <c r="H99" s="31"/>
      <c r="I99" s="34">
        <f t="shared" si="8"/>
        <v>15.5</v>
      </c>
      <c r="J99" s="7">
        <f t="shared" si="9"/>
        <v>10</v>
      </c>
      <c r="K99" s="20"/>
      <c r="L99" s="8">
        <f t="shared" si="7"/>
        <v>0</v>
      </c>
      <c r="M99" s="7">
        <f t="shared" si="10"/>
        <v>135.31799999999998</v>
      </c>
      <c r="N99" s="46"/>
      <c r="O99" s="46"/>
      <c r="P99" s="46"/>
      <c r="Q99" s="47"/>
    </row>
    <row r="100" spans="2:17" ht="15.75" x14ac:dyDescent="0.25">
      <c r="B100" s="40"/>
      <c r="C100" s="32" t="s">
        <v>48</v>
      </c>
      <c r="D100" s="36" t="str">
        <f t="shared" si="6"/>
        <v>NOT</v>
      </c>
      <c r="E100" s="30"/>
      <c r="F100" s="15"/>
      <c r="G100" s="14"/>
      <c r="H100" s="31"/>
      <c r="I100" s="34">
        <f t="shared" si="8"/>
        <v>15.5</v>
      </c>
      <c r="J100" s="7">
        <f t="shared" si="9"/>
        <v>10</v>
      </c>
      <c r="K100" s="20"/>
      <c r="L100" s="8">
        <f t="shared" si="7"/>
        <v>0</v>
      </c>
      <c r="M100" s="7">
        <f t="shared" si="10"/>
        <v>135.31799999999998</v>
      </c>
      <c r="N100" s="46"/>
      <c r="O100" s="46"/>
      <c r="P100" s="46"/>
      <c r="Q100" s="47"/>
    </row>
    <row r="101" spans="2:17" ht="15.75" x14ac:dyDescent="0.25">
      <c r="B101" s="40"/>
      <c r="C101" s="32" t="s">
        <v>48</v>
      </c>
      <c r="D101" s="36" t="str">
        <f t="shared" si="6"/>
        <v>NOT</v>
      </c>
      <c r="E101" s="30"/>
      <c r="F101" s="15"/>
      <c r="G101" s="14"/>
      <c r="H101" s="31"/>
      <c r="I101" s="34">
        <f t="shared" si="8"/>
        <v>15.5</v>
      </c>
      <c r="J101" s="7">
        <f t="shared" si="9"/>
        <v>10</v>
      </c>
      <c r="K101" s="20"/>
      <c r="L101" s="8">
        <f t="shared" si="7"/>
        <v>0</v>
      </c>
      <c r="M101" s="7">
        <f t="shared" si="10"/>
        <v>135.31799999999998</v>
      </c>
      <c r="N101" s="46"/>
      <c r="O101" s="46"/>
      <c r="P101" s="46"/>
      <c r="Q101" s="47"/>
    </row>
    <row r="102" spans="2:17" ht="15.75" x14ac:dyDescent="0.25">
      <c r="B102" s="40"/>
      <c r="C102" s="32" t="s">
        <v>48</v>
      </c>
      <c r="D102" s="36" t="str">
        <f t="shared" si="6"/>
        <v>NOT</v>
      </c>
      <c r="E102" s="30"/>
      <c r="F102" s="15"/>
      <c r="G102" s="14"/>
      <c r="H102" s="31"/>
      <c r="I102" s="34">
        <f t="shared" si="8"/>
        <v>15.5</v>
      </c>
      <c r="J102" s="7">
        <f t="shared" si="9"/>
        <v>10</v>
      </c>
      <c r="K102" s="20"/>
      <c r="L102" s="8">
        <f t="shared" si="7"/>
        <v>0</v>
      </c>
      <c r="M102" s="7">
        <f t="shared" si="10"/>
        <v>135.31799999999998</v>
      </c>
      <c r="N102" s="46"/>
      <c r="O102" s="46"/>
      <c r="P102" s="46"/>
      <c r="Q102" s="47"/>
    </row>
    <row r="103" spans="2:17" ht="15.75" x14ac:dyDescent="0.25">
      <c r="B103" s="40"/>
      <c r="C103" s="32" t="s">
        <v>48</v>
      </c>
      <c r="D103" s="36" t="str">
        <f t="shared" si="6"/>
        <v>NOT</v>
      </c>
      <c r="E103" s="30"/>
      <c r="F103" s="15"/>
      <c r="G103" s="14"/>
      <c r="H103" s="31"/>
      <c r="I103" s="34">
        <f t="shared" si="8"/>
        <v>15.5</v>
      </c>
      <c r="J103" s="7">
        <f t="shared" si="9"/>
        <v>10</v>
      </c>
      <c r="K103" s="20"/>
      <c r="L103" s="8">
        <f t="shared" si="7"/>
        <v>0</v>
      </c>
      <c r="M103" s="7">
        <f t="shared" si="10"/>
        <v>135.31799999999998</v>
      </c>
      <c r="N103" s="46"/>
      <c r="O103" s="46"/>
      <c r="P103" s="46"/>
      <c r="Q103" s="47"/>
    </row>
    <row r="104" spans="2:17" ht="15.75" x14ac:dyDescent="0.25">
      <c r="B104" s="40"/>
      <c r="C104" s="32" t="s">
        <v>48</v>
      </c>
      <c r="D104" s="36" t="str">
        <f t="shared" si="6"/>
        <v>NOT</v>
      </c>
      <c r="E104" s="30"/>
      <c r="F104" s="15"/>
      <c r="G104" s="14"/>
      <c r="H104" s="31"/>
      <c r="I104" s="34">
        <f t="shared" si="8"/>
        <v>15.5</v>
      </c>
      <c r="J104" s="7">
        <f t="shared" si="9"/>
        <v>10</v>
      </c>
      <c r="K104" s="20"/>
      <c r="L104" s="8">
        <f t="shared" si="7"/>
        <v>0</v>
      </c>
      <c r="M104" s="7">
        <f t="shared" si="10"/>
        <v>135.31799999999998</v>
      </c>
      <c r="N104" s="46"/>
      <c r="O104" s="46"/>
      <c r="P104" s="46"/>
      <c r="Q104" s="47"/>
    </row>
    <row r="105" spans="2:17" ht="15.75" x14ac:dyDescent="0.25">
      <c r="B105" s="40"/>
      <c r="C105" s="32" t="s">
        <v>48</v>
      </c>
      <c r="D105" s="36" t="str">
        <f t="shared" si="6"/>
        <v>NOT</v>
      </c>
      <c r="E105" s="30"/>
      <c r="F105" s="15"/>
      <c r="G105" s="14"/>
      <c r="H105" s="31"/>
      <c r="I105" s="34">
        <f t="shared" si="8"/>
        <v>15.5</v>
      </c>
      <c r="J105" s="7">
        <f t="shared" si="9"/>
        <v>10</v>
      </c>
      <c r="K105" s="20"/>
      <c r="L105" s="8">
        <f t="shared" si="7"/>
        <v>0</v>
      </c>
      <c r="M105" s="7">
        <f t="shared" si="10"/>
        <v>135.31799999999998</v>
      </c>
      <c r="N105" s="46"/>
      <c r="O105" s="46"/>
      <c r="P105" s="46"/>
      <c r="Q105" s="47"/>
    </row>
    <row r="106" spans="2:17" ht="15.75" x14ac:dyDescent="0.25">
      <c r="B106" s="40"/>
      <c r="C106" s="32" t="s">
        <v>48</v>
      </c>
      <c r="D106" s="36" t="str">
        <f t="shared" si="6"/>
        <v>NOT</v>
      </c>
      <c r="E106" s="30"/>
      <c r="F106" s="15"/>
      <c r="G106" s="14"/>
      <c r="H106" s="31"/>
      <c r="I106" s="34">
        <f t="shared" si="8"/>
        <v>15.5</v>
      </c>
      <c r="J106" s="7">
        <f t="shared" si="9"/>
        <v>10</v>
      </c>
      <c r="K106" s="20"/>
      <c r="L106" s="8">
        <f t="shared" si="7"/>
        <v>0</v>
      </c>
      <c r="M106" s="7">
        <f t="shared" si="10"/>
        <v>135.31799999999998</v>
      </c>
      <c r="N106" s="46"/>
      <c r="O106" s="46"/>
      <c r="P106" s="46"/>
      <c r="Q106" s="47"/>
    </row>
    <row r="107" spans="2:17" ht="15.75" x14ac:dyDescent="0.25">
      <c r="B107" s="40"/>
      <c r="C107" s="32" t="s">
        <v>48</v>
      </c>
      <c r="D107" s="36" t="str">
        <f t="shared" si="6"/>
        <v>NOT</v>
      </c>
      <c r="E107" s="30"/>
      <c r="F107" s="15"/>
      <c r="G107" s="14"/>
      <c r="H107" s="31"/>
      <c r="I107" s="34">
        <f t="shared" si="8"/>
        <v>15.5</v>
      </c>
      <c r="J107" s="7">
        <f t="shared" si="9"/>
        <v>10</v>
      </c>
      <c r="K107" s="20"/>
      <c r="L107" s="8">
        <f t="shared" si="7"/>
        <v>0</v>
      </c>
      <c r="M107" s="7">
        <f t="shared" si="10"/>
        <v>135.31799999999998</v>
      </c>
      <c r="N107" s="46"/>
      <c r="O107" s="46"/>
      <c r="P107" s="46"/>
      <c r="Q107" s="47"/>
    </row>
    <row r="108" spans="2:17" ht="15.75" x14ac:dyDescent="0.25">
      <c r="B108" s="40"/>
      <c r="C108" s="32" t="s">
        <v>48</v>
      </c>
      <c r="D108" s="36" t="str">
        <f t="shared" si="6"/>
        <v>NOT</v>
      </c>
      <c r="E108" s="30"/>
      <c r="F108" s="15"/>
      <c r="G108" s="14"/>
      <c r="H108" s="31"/>
      <c r="I108" s="34">
        <f t="shared" si="8"/>
        <v>15.5</v>
      </c>
      <c r="J108" s="7">
        <f t="shared" si="9"/>
        <v>10</v>
      </c>
      <c r="K108" s="20"/>
      <c r="L108" s="8">
        <f t="shared" si="7"/>
        <v>0</v>
      </c>
      <c r="M108" s="7">
        <f t="shared" si="10"/>
        <v>135.31799999999998</v>
      </c>
      <c r="N108" s="46"/>
      <c r="O108" s="46"/>
      <c r="P108" s="46"/>
      <c r="Q108" s="47"/>
    </row>
    <row r="109" spans="2:17" ht="15.75" x14ac:dyDescent="0.25">
      <c r="B109" s="40"/>
      <c r="C109" s="32" t="s">
        <v>48</v>
      </c>
      <c r="D109" s="36" t="str">
        <f t="shared" si="6"/>
        <v>NOT</v>
      </c>
      <c r="E109" s="30"/>
      <c r="F109" s="15"/>
      <c r="G109" s="14"/>
      <c r="H109" s="31"/>
      <c r="I109" s="34">
        <f t="shared" si="8"/>
        <v>15.5</v>
      </c>
      <c r="J109" s="7">
        <f t="shared" si="9"/>
        <v>10</v>
      </c>
      <c r="K109" s="20"/>
      <c r="L109" s="8">
        <f t="shared" si="7"/>
        <v>0</v>
      </c>
      <c r="M109" s="7">
        <f t="shared" si="10"/>
        <v>135.31799999999998</v>
      </c>
      <c r="N109" s="46"/>
      <c r="O109" s="46"/>
      <c r="P109" s="46"/>
      <c r="Q109" s="47"/>
    </row>
    <row r="110" spans="2:17" ht="15.75" x14ac:dyDescent="0.25">
      <c r="B110" s="40"/>
      <c r="C110" s="32" t="s">
        <v>48</v>
      </c>
      <c r="D110" s="36" t="str">
        <f t="shared" si="6"/>
        <v>NOT</v>
      </c>
      <c r="E110" s="30"/>
      <c r="F110" s="15"/>
      <c r="G110" s="14"/>
      <c r="H110" s="31"/>
      <c r="I110" s="34">
        <f t="shared" si="8"/>
        <v>15.5</v>
      </c>
      <c r="J110" s="7">
        <f t="shared" si="9"/>
        <v>10</v>
      </c>
      <c r="K110" s="20"/>
      <c r="L110" s="8">
        <f t="shared" si="7"/>
        <v>0</v>
      </c>
      <c r="M110" s="7">
        <f t="shared" si="10"/>
        <v>135.31799999999998</v>
      </c>
      <c r="N110" s="46"/>
      <c r="O110" s="46"/>
      <c r="P110" s="46"/>
      <c r="Q110" s="47"/>
    </row>
    <row r="111" spans="2:17" ht="15.75" x14ac:dyDescent="0.25">
      <c r="B111" s="40"/>
      <c r="C111" s="32" t="s">
        <v>48</v>
      </c>
      <c r="D111" s="36" t="str">
        <f t="shared" si="6"/>
        <v>NOT</v>
      </c>
      <c r="E111" s="30"/>
      <c r="F111" s="15"/>
      <c r="G111" s="14"/>
      <c r="H111" s="31"/>
      <c r="I111" s="34">
        <f t="shared" si="8"/>
        <v>15.5</v>
      </c>
      <c r="J111" s="7">
        <f t="shared" si="9"/>
        <v>10</v>
      </c>
      <c r="K111" s="20"/>
      <c r="L111" s="8">
        <f t="shared" si="7"/>
        <v>0</v>
      </c>
      <c r="M111" s="7">
        <f t="shared" si="10"/>
        <v>135.31799999999998</v>
      </c>
      <c r="N111" s="46"/>
      <c r="O111" s="46"/>
      <c r="P111" s="46"/>
      <c r="Q111" s="47"/>
    </row>
    <row r="112" spans="2:17" ht="15.75" x14ac:dyDescent="0.25">
      <c r="B112" s="40"/>
      <c r="C112" s="32" t="s">
        <v>48</v>
      </c>
      <c r="D112" s="36" t="str">
        <f t="shared" si="6"/>
        <v>NOT</v>
      </c>
      <c r="E112" s="30"/>
      <c r="F112" s="15"/>
      <c r="G112" s="14"/>
      <c r="H112" s="31"/>
      <c r="I112" s="34">
        <f t="shared" si="8"/>
        <v>15.5</v>
      </c>
      <c r="J112" s="7">
        <f t="shared" si="9"/>
        <v>10</v>
      </c>
      <c r="K112" s="20"/>
      <c r="L112" s="8">
        <f t="shared" si="7"/>
        <v>0</v>
      </c>
      <c r="M112" s="7">
        <f t="shared" si="10"/>
        <v>135.31799999999998</v>
      </c>
      <c r="N112" s="46"/>
      <c r="O112" s="46"/>
      <c r="P112" s="46"/>
      <c r="Q112" s="47"/>
    </row>
    <row r="113" spans="2:17" ht="15.75" x14ac:dyDescent="0.25">
      <c r="B113" s="40"/>
      <c r="C113" s="32" t="s">
        <v>48</v>
      </c>
      <c r="D113" s="36" t="str">
        <f t="shared" si="6"/>
        <v>NOT</v>
      </c>
      <c r="E113" s="30"/>
      <c r="F113" s="15"/>
      <c r="G113" s="14"/>
      <c r="H113" s="31"/>
      <c r="I113" s="34">
        <f t="shared" si="8"/>
        <v>15.5</v>
      </c>
      <c r="J113" s="7">
        <f t="shared" si="9"/>
        <v>10</v>
      </c>
      <c r="K113" s="20"/>
      <c r="L113" s="8">
        <f t="shared" si="7"/>
        <v>0</v>
      </c>
      <c r="M113" s="7">
        <f t="shared" si="10"/>
        <v>135.31799999999998</v>
      </c>
      <c r="N113" s="46"/>
      <c r="O113" s="46"/>
      <c r="P113" s="46"/>
      <c r="Q113" s="47"/>
    </row>
    <row r="114" spans="2:17" ht="15.75" x14ac:dyDescent="0.25">
      <c r="B114" s="40"/>
      <c r="C114" s="32" t="s">
        <v>48</v>
      </c>
      <c r="D114" s="36" t="str">
        <f t="shared" si="6"/>
        <v>NOT</v>
      </c>
      <c r="E114" s="30"/>
      <c r="F114" s="15"/>
      <c r="G114" s="14"/>
      <c r="H114" s="31"/>
      <c r="I114" s="34">
        <f t="shared" si="8"/>
        <v>15.5</v>
      </c>
      <c r="J114" s="7">
        <f t="shared" si="9"/>
        <v>10</v>
      </c>
      <c r="K114" s="20"/>
      <c r="L114" s="8">
        <f t="shared" si="7"/>
        <v>0</v>
      </c>
      <c r="M114" s="7">
        <f t="shared" si="10"/>
        <v>135.31799999999998</v>
      </c>
      <c r="N114" s="46"/>
      <c r="O114" s="46"/>
      <c r="P114" s="46"/>
      <c r="Q114" s="47"/>
    </row>
    <row r="115" spans="2:17" ht="15.75" x14ac:dyDescent="0.25">
      <c r="B115" s="40"/>
      <c r="C115" s="32" t="s">
        <v>48</v>
      </c>
      <c r="D115" s="36" t="str">
        <f t="shared" si="6"/>
        <v>NOT</v>
      </c>
      <c r="E115" s="30"/>
      <c r="F115" s="15"/>
      <c r="G115" s="14"/>
      <c r="H115" s="31"/>
      <c r="I115" s="34">
        <f t="shared" si="8"/>
        <v>15.5</v>
      </c>
      <c r="J115" s="7">
        <f t="shared" si="9"/>
        <v>10</v>
      </c>
      <c r="K115" s="20"/>
      <c r="L115" s="8">
        <f t="shared" si="7"/>
        <v>0</v>
      </c>
      <c r="M115" s="7">
        <f t="shared" si="10"/>
        <v>135.31799999999998</v>
      </c>
      <c r="N115" s="46"/>
      <c r="O115" s="46"/>
      <c r="P115" s="46"/>
      <c r="Q115" s="47"/>
    </row>
    <row r="116" spans="2:17" ht="15.75" x14ac:dyDescent="0.25">
      <c r="B116" s="40"/>
      <c r="C116" s="32" t="s">
        <v>48</v>
      </c>
      <c r="D116" s="36" t="str">
        <f t="shared" si="6"/>
        <v>NOT</v>
      </c>
      <c r="E116" s="30"/>
      <c r="F116" s="15"/>
      <c r="G116" s="14"/>
      <c r="H116" s="31"/>
      <c r="I116" s="34">
        <f t="shared" si="8"/>
        <v>15.5</v>
      </c>
      <c r="J116" s="7">
        <f t="shared" si="9"/>
        <v>10</v>
      </c>
      <c r="K116" s="20"/>
      <c r="L116" s="8">
        <f t="shared" si="7"/>
        <v>0</v>
      </c>
      <c r="M116" s="7">
        <f t="shared" si="10"/>
        <v>135.31799999999998</v>
      </c>
      <c r="N116" s="46"/>
      <c r="O116" s="46"/>
      <c r="P116" s="46"/>
      <c r="Q116" s="47"/>
    </row>
    <row r="117" spans="2:17" ht="15.75" x14ac:dyDescent="0.25">
      <c r="B117" s="40"/>
      <c r="C117" s="32" t="s">
        <v>48</v>
      </c>
      <c r="D117" s="36" t="str">
        <f t="shared" si="6"/>
        <v>NOT</v>
      </c>
      <c r="E117" s="30"/>
      <c r="F117" s="15"/>
      <c r="G117" s="14"/>
      <c r="H117" s="31"/>
      <c r="I117" s="34">
        <f t="shared" si="8"/>
        <v>15.5</v>
      </c>
      <c r="J117" s="7">
        <f t="shared" si="9"/>
        <v>10</v>
      </c>
      <c r="K117" s="20"/>
      <c r="L117" s="8">
        <f t="shared" si="7"/>
        <v>0</v>
      </c>
      <c r="M117" s="7">
        <f t="shared" si="10"/>
        <v>135.31799999999998</v>
      </c>
      <c r="N117" s="46"/>
      <c r="O117" s="46"/>
      <c r="P117" s="46"/>
      <c r="Q117" s="47"/>
    </row>
    <row r="118" spans="2:17" ht="15.75" x14ac:dyDescent="0.25">
      <c r="B118" s="40"/>
      <c r="C118" s="32" t="s">
        <v>48</v>
      </c>
      <c r="D118" s="36" t="str">
        <f t="shared" si="6"/>
        <v>NOT</v>
      </c>
      <c r="E118" s="30"/>
      <c r="F118" s="15"/>
      <c r="G118" s="14"/>
      <c r="H118" s="31"/>
      <c r="I118" s="34">
        <f t="shared" si="8"/>
        <v>15.5</v>
      </c>
      <c r="J118" s="7">
        <f t="shared" si="9"/>
        <v>10</v>
      </c>
      <c r="K118" s="20"/>
      <c r="L118" s="8">
        <f t="shared" si="7"/>
        <v>0</v>
      </c>
      <c r="M118" s="7">
        <f t="shared" si="10"/>
        <v>135.31799999999998</v>
      </c>
      <c r="N118" s="46"/>
      <c r="O118" s="46"/>
      <c r="P118" s="46"/>
      <c r="Q118" s="47"/>
    </row>
    <row r="119" spans="2:17" ht="15.75" x14ac:dyDescent="0.25">
      <c r="B119" s="40"/>
      <c r="C119" s="32" t="s">
        <v>48</v>
      </c>
      <c r="D119" s="36" t="str">
        <f t="shared" si="6"/>
        <v>NOT</v>
      </c>
      <c r="E119" s="30"/>
      <c r="F119" s="15"/>
      <c r="G119" s="14"/>
      <c r="H119" s="31"/>
      <c r="I119" s="34">
        <f t="shared" si="8"/>
        <v>15.5</v>
      </c>
      <c r="J119" s="7">
        <f t="shared" si="9"/>
        <v>10</v>
      </c>
      <c r="K119" s="20"/>
      <c r="L119" s="8">
        <f t="shared" si="7"/>
        <v>0</v>
      </c>
      <c r="M119" s="7">
        <f t="shared" si="10"/>
        <v>135.31799999999998</v>
      </c>
      <c r="N119" s="46"/>
      <c r="O119" s="46"/>
      <c r="P119" s="46"/>
      <c r="Q119" s="47"/>
    </row>
    <row r="120" spans="2:17" ht="15.75" x14ac:dyDescent="0.25">
      <c r="B120" s="40"/>
      <c r="C120" s="32" t="s">
        <v>48</v>
      </c>
      <c r="D120" s="36" t="str">
        <f t="shared" si="6"/>
        <v>NOT</v>
      </c>
      <c r="E120" s="30"/>
      <c r="F120" s="15"/>
      <c r="G120" s="14"/>
      <c r="H120" s="31"/>
      <c r="I120" s="34">
        <f t="shared" si="8"/>
        <v>15.5</v>
      </c>
      <c r="J120" s="7">
        <f t="shared" si="9"/>
        <v>10</v>
      </c>
      <c r="K120" s="20"/>
      <c r="L120" s="8">
        <f t="shared" si="7"/>
        <v>0</v>
      </c>
      <c r="M120" s="7">
        <f t="shared" si="10"/>
        <v>135.31799999999998</v>
      </c>
      <c r="N120" s="46"/>
      <c r="O120" s="46"/>
      <c r="P120" s="46"/>
      <c r="Q120" s="47"/>
    </row>
    <row r="121" spans="2:17" ht="15.75" x14ac:dyDescent="0.25">
      <c r="B121" s="40"/>
      <c r="C121" s="32" t="s">
        <v>48</v>
      </c>
      <c r="D121" s="36" t="str">
        <f t="shared" si="6"/>
        <v>NOT</v>
      </c>
      <c r="E121" s="30"/>
      <c r="F121" s="15"/>
      <c r="G121" s="14"/>
      <c r="H121" s="31"/>
      <c r="I121" s="34">
        <f t="shared" si="8"/>
        <v>15.5</v>
      </c>
      <c r="J121" s="7">
        <f t="shared" si="9"/>
        <v>10</v>
      </c>
      <c r="K121" s="20"/>
      <c r="L121" s="8">
        <f t="shared" si="7"/>
        <v>0</v>
      </c>
      <c r="M121" s="7">
        <f t="shared" si="10"/>
        <v>135.31799999999998</v>
      </c>
      <c r="N121" s="46"/>
      <c r="O121" s="46"/>
      <c r="P121" s="46"/>
      <c r="Q121" s="47"/>
    </row>
    <row r="122" spans="2:17" ht="15.75" x14ac:dyDescent="0.25">
      <c r="B122" s="40"/>
      <c r="C122" s="32" t="s">
        <v>48</v>
      </c>
      <c r="D122" s="36" t="str">
        <f t="shared" si="6"/>
        <v>NOT</v>
      </c>
      <c r="E122" s="30"/>
      <c r="F122" s="15"/>
      <c r="G122" s="14"/>
      <c r="H122" s="31"/>
      <c r="I122" s="34">
        <f t="shared" si="8"/>
        <v>15.5</v>
      </c>
      <c r="J122" s="7">
        <f t="shared" si="9"/>
        <v>10</v>
      </c>
      <c r="K122" s="20"/>
      <c r="L122" s="8">
        <f t="shared" si="7"/>
        <v>0</v>
      </c>
      <c r="M122" s="7">
        <f t="shared" si="10"/>
        <v>135.31799999999998</v>
      </c>
      <c r="N122" s="46"/>
      <c r="O122" s="46"/>
      <c r="P122" s="46"/>
      <c r="Q122" s="47"/>
    </row>
    <row r="123" spans="2:17" ht="15.75" x14ac:dyDescent="0.25">
      <c r="B123" s="40"/>
      <c r="C123" s="32" t="s">
        <v>48</v>
      </c>
      <c r="D123" s="36" t="str">
        <f t="shared" si="6"/>
        <v>NOT</v>
      </c>
      <c r="E123" s="30"/>
      <c r="F123" s="15"/>
      <c r="G123" s="14"/>
      <c r="H123" s="31"/>
      <c r="I123" s="34">
        <f t="shared" si="8"/>
        <v>15.5</v>
      </c>
      <c r="J123" s="7">
        <f t="shared" si="9"/>
        <v>10</v>
      </c>
      <c r="K123" s="20"/>
      <c r="L123" s="8">
        <f t="shared" si="7"/>
        <v>0</v>
      </c>
      <c r="M123" s="7">
        <f t="shared" si="10"/>
        <v>135.31799999999998</v>
      </c>
      <c r="N123" s="46"/>
      <c r="O123" s="46"/>
      <c r="P123" s="46"/>
      <c r="Q123" s="47"/>
    </row>
    <row r="124" spans="2:17" ht="15.75" x14ac:dyDescent="0.25">
      <c r="B124" s="40"/>
      <c r="C124" s="32" t="s">
        <v>48</v>
      </c>
      <c r="D124" s="36" t="str">
        <f t="shared" si="6"/>
        <v>NOT</v>
      </c>
      <c r="E124" s="30"/>
      <c r="F124" s="15"/>
      <c r="G124" s="14"/>
      <c r="H124" s="31"/>
      <c r="I124" s="34">
        <f t="shared" si="8"/>
        <v>15.5</v>
      </c>
      <c r="J124" s="7">
        <f t="shared" si="9"/>
        <v>10</v>
      </c>
      <c r="K124" s="20"/>
      <c r="L124" s="8">
        <f t="shared" si="7"/>
        <v>0</v>
      </c>
      <c r="M124" s="7">
        <f t="shared" si="10"/>
        <v>135.31799999999998</v>
      </c>
      <c r="N124" s="46"/>
      <c r="O124" s="46"/>
      <c r="P124" s="46"/>
      <c r="Q124" s="47"/>
    </row>
    <row r="125" spans="2:17" ht="15.75" x14ac:dyDescent="0.25">
      <c r="B125" s="40"/>
      <c r="C125" s="32" t="s">
        <v>48</v>
      </c>
      <c r="D125" s="36" t="str">
        <f t="shared" si="6"/>
        <v>NOT</v>
      </c>
      <c r="E125" s="30"/>
      <c r="F125" s="15"/>
      <c r="G125" s="14"/>
      <c r="H125" s="31"/>
      <c r="I125" s="34">
        <f t="shared" si="8"/>
        <v>15.5</v>
      </c>
      <c r="J125" s="7">
        <f t="shared" si="9"/>
        <v>10</v>
      </c>
      <c r="K125" s="20"/>
      <c r="L125" s="8">
        <f t="shared" si="7"/>
        <v>0</v>
      </c>
      <c r="M125" s="7">
        <f t="shared" si="10"/>
        <v>135.31799999999998</v>
      </c>
      <c r="N125" s="46"/>
      <c r="O125" s="46"/>
      <c r="P125" s="46"/>
      <c r="Q125" s="47"/>
    </row>
    <row r="126" spans="2:17" ht="15.75" x14ac:dyDescent="0.25">
      <c r="B126" s="40"/>
      <c r="C126" s="32" t="s">
        <v>48</v>
      </c>
      <c r="D126" s="36" t="str">
        <f t="shared" si="6"/>
        <v>NOT</v>
      </c>
      <c r="E126" s="30"/>
      <c r="F126" s="15"/>
      <c r="G126" s="14"/>
      <c r="H126" s="31"/>
      <c r="I126" s="34">
        <f t="shared" si="8"/>
        <v>15.5</v>
      </c>
      <c r="J126" s="7">
        <f t="shared" si="9"/>
        <v>10</v>
      </c>
      <c r="K126" s="20"/>
      <c r="L126" s="8">
        <f t="shared" si="7"/>
        <v>0</v>
      </c>
      <c r="M126" s="7">
        <f t="shared" si="10"/>
        <v>135.31799999999998</v>
      </c>
      <c r="N126" s="46"/>
      <c r="O126" s="46"/>
      <c r="P126" s="46"/>
      <c r="Q126" s="47"/>
    </row>
    <row r="127" spans="2:17" ht="15.75" x14ac:dyDescent="0.25">
      <c r="B127" s="40"/>
      <c r="C127" s="32" t="s">
        <v>48</v>
      </c>
      <c r="D127" s="36" t="str">
        <f t="shared" si="6"/>
        <v>NOT</v>
      </c>
      <c r="E127" s="30"/>
      <c r="F127" s="15"/>
      <c r="G127" s="14"/>
      <c r="H127" s="31"/>
      <c r="I127" s="34">
        <f t="shared" si="8"/>
        <v>15.5</v>
      </c>
      <c r="J127" s="7">
        <f t="shared" si="9"/>
        <v>10</v>
      </c>
      <c r="K127" s="20"/>
      <c r="L127" s="8">
        <f t="shared" si="7"/>
        <v>0</v>
      </c>
      <c r="M127" s="7">
        <f t="shared" si="10"/>
        <v>135.31799999999998</v>
      </c>
      <c r="N127" s="46"/>
      <c r="O127" s="46"/>
      <c r="P127" s="46"/>
      <c r="Q127" s="47"/>
    </row>
    <row r="128" spans="2:17" ht="15.75" x14ac:dyDescent="0.25">
      <c r="B128" s="40"/>
      <c r="C128" s="32" t="s">
        <v>48</v>
      </c>
      <c r="D128" s="36" t="str">
        <f t="shared" si="6"/>
        <v>NOT</v>
      </c>
      <c r="E128" s="30"/>
      <c r="F128" s="15"/>
      <c r="G128" s="14"/>
      <c r="H128" s="31"/>
      <c r="I128" s="34">
        <f t="shared" si="8"/>
        <v>15.5</v>
      </c>
      <c r="J128" s="7">
        <f t="shared" si="9"/>
        <v>10</v>
      </c>
      <c r="K128" s="20"/>
      <c r="L128" s="8">
        <f t="shared" si="7"/>
        <v>0</v>
      </c>
      <c r="M128" s="7">
        <f t="shared" si="10"/>
        <v>135.31799999999998</v>
      </c>
      <c r="N128" s="46"/>
      <c r="O128" s="46"/>
      <c r="P128" s="46"/>
      <c r="Q128" s="47"/>
    </row>
    <row r="129" spans="2:17" ht="15.75" x14ac:dyDescent="0.25">
      <c r="B129" s="40"/>
      <c r="C129" s="32" t="s">
        <v>48</v>
      </c>
      <c r="D129" s="36" t="str">
        <f t="shared" si="6"/>
        <v>NOT</v>
      </c>
      <c r="E129" s="30"/>
      <c r="F129" s="15"/>
      <c r="G129" s="14"/>
      <c r="H129" s="31"/>
      <c r="I129" s="34">
        <f t="shared" si="8"/>
        <v>15.5</v>
      </c>
      <c r="J129" s="7">
        <f t="shared" si="9"/>
        <v>10</v>
      </c>
      <c r="K129" s="20"/>
      <c r="L129" s="8">
        <f t="shared" si="7"/>
        <v>0</v>
      </c>
      <c r="M129" s="7">
        <f t="shared" si="10"/>
        <v>135.31799999999998</v>
      </c>
      <c r="N129" s="46"/>
      <c r="O129" s="46"/>
      <c r="P129" s="46"/>
      <c r="Q129" s="47"/>
    </row>
    <row r="130" spans="2:17" ht="15.75" x14ac:dyDescent="0.25">
      <c r="B130" s="40"/>
      <c r="C130" s="32" t="s">
        <v>48</v>
      </c>
      <c r="D130" s="36" t="str">
        <f t="shared" si="6"/>
        <v>NOT</v>
      </c>
      <c r="E130" s="30"/>
      <c r="F130" s="15"/>
      <c r="G130" s="14"/>
      <c r="H130" s="31"/>
      <c r="I130" s="34">
        <f t="shared" si="8"/>
        <v>15.5</v>
      </c>
      <c r="J130" s="7">
        <f t="shared" si="9"/>
        <v>10</v>
      </c>
      <c r="K130" s="20"/>
      <c r="L130" s="8">
        <f t="shared" si="7"/>
        <v>0</v>
      </c>
      <c r="M130" s="7">
        <f t="shared" si="10"/>
        <v>135.31799999999998</v>
      </c>
      <c r="N130" s="46"/>
      <c r="O130" s="46"/>
      <c r="P130" s="46"/>
      <c r="Q130" s="47"/>
    </row>
    <row r="131" spans="2:17" ht="15.75" x14ac:dyDescent="0.25">
      <c r="B131" s="40"/>
      <c r="C131" s="32" t="s">
        <v>48</v>
      </c>
      <c r="D131" s="36" t="str">
        <f t="shared" si="6"/>
        <v>NOT</v>
      </c>
      <c r="E131" s="30"/>
      <c r="F131" s="15"/>
      <c r="G131" s="14"/>
      <c r="H131" s="31"/>
      <c r="I131" s="34">
        <f t="shared" si="8"/>
        <v>15.5</v>
      </c>
      <c r="J131" s="7">
        <f t="shared" si="9"/>
        <v>10</v>
      </c>
      <c r="K131" s="20"/>
      <c r="L131" s="8">
        <f t="shared" si="7"/>
        <v>0</v>
      </c>
      <c r="M131" s="7">
        <f t="shared" si="10"/>
        <v>135.31799999999998</v>
      </c>
      <c r="N131" s="46"/>
      <c r="O131" s="46"/>
      <c r="P131" s="46"/>
      <c r="Q131" s="47"/>
    </row>
    <row r="132" spans="2:17" ht="15.75" x14ac:dyDescent="0.25">
      <c r="B132" s="40"/>
      <c r="C132" s="32" t="s">
        <v>48</v>
      </c>
      <c r="D132" s="36" t="str">
        <f t="shared" si="6"/>
        <v>NOT</v>
      </c>
      <c r="E132" s="30"/>
      <c r="F132" s="15"/>
      <c r="G132" s="14"/>
      <c r="H132" s="31"/>
      <c r="I132" s="34">
        <f t="shared" si="8"/>
        <v>15.5</v>
      </c>
      <c r="J132" s="7">
        <f t="shared" si="9"/>
        <v>10</v>
      </c>
      <c r="K132" s="20"/>
      <c r="L132" s="8">
        <f t="shared" si="7"/>
        <v>0</v>
      </c>
      <c r="M132" s="7">
        <f t="shared" si="10"/>
        <v>135.31799999999998</v>
      </c>
      <c r="N132" s="46"/>
      <c r="O132" s="46"/>
      <c r="P132" s="46"/>
      <c r="Q132" s="47"/>
    </row>
    <row r="133" spans="2:17" ht="15.75" x14ac:dyDescent="0.25">
      <c r="B133" s="40"/>
      <c r="C133" s="32" t="s">
        <v>48</v>
      </c>
      <c r="D133" s="36" t="str">
        <f t="shared" si="6"/>
        <v>NOT</v>
      </c>
      <c r="E133" s="30"/>
      <c r="F133" s="15"/>
      <c r="G133" s="14"/>
      <c r="H133" s="31"/>
      <c r="I133" s="34">
        <f t="shared" si="8"/>
        <v>15.5</v>
      </c>
      <c r="J133" s="7">
        <f t="shared" si="9"/>
        <v>10</v>
      </c>
      <c r="K133" s="20"/>
      <c r="L133" s="8">
        <f t="shared" si="7"/>
        <v>0</v>
      </c>
      <c r="M133" s="7">
        <f t="shared" si="10"/>
        <v>135.31799999999998</v>
      </c>
      <c r="N133" s="46"/>
      <c r="O133" s="46"/>
      <c r="P133" s="46"/>
      <c r="Q133" s="47"/>
    </row>
    <row r="134" spans="2:17" ht="15.75" x14ac:dyDescent="0.25">
      <c r="B134" s="40"/>
      <c r="C134" s="32" t="s">
        <v>48</v>
      </c>
      <c r="D134" s="36" t="str">
        <f t="shared" si="6"/>
        <v>NOT</v>
      </c>
      <c r="E134" s="30"/>
      <c r="F134" s="15"/>
      <c r="G134" s="14"/>
      <c r="H134" s="31"/>
      <c r="I134" s="34">
        <f t="shared" si="8"/>
        <v>15.5</v>
      </c>
      <c r="J134" s="7">
        <f t="shared" si="9"/>
        <v>10</v>
      </c>
      <c r="K134" s="20"/>
      <c r="L134" s="8">
        <f t="shared" si="7"/>
        <v>0</v>
      </c>
      <c r="M134" s="7">
        <f t="shared" si="10"/>
        <v>135.31799999999998</v>
      </c>
      <c r="N134" s="46"/>
      <c r="O134" s="46"/>
      <c r="P134" s="46"/>
      <c r="Q134" s="47"/>
    </row>
    <row r="135" spans="2:17" ht="15.75" x14ac:dyDescent="0.25">
      <c r="B135" s="40"/>
      <c r="C135" s="32" t="s">
        <v>48</v>
      </c>
      <c r="D135" s="36" t="str">
        <f t="shared" si="6"/>
        <v>NOT</v>
      </c>
      <c r="E135" s="30"/>
      <c r="F135" s="15"/>
      <c r="G135" s="14"/>
      <c r="H135" s="31"/>
      <c r="I135" s="34">
        <f t="shared" si="8"/>
        <v>15.5</v>
      </c>
      <c r="J135" s="7">
        <f t="shared" si="9"/>
        <v>10</v>
      </c>
      <c r="K135" s="20"/>
      <c r="L135" s="8">
        <f t="shared" si="7"/>
        <v>0</v>
      </c>
      <c r="M135" s="7">
        <f t="shared" si="10"/>
        <v>135.31799999999998</v>
      </c>
      <c r="N135" s="46"/>
      <c r="O135" s="46"/>
      <c r="P135" s="46"/>
      <c r="Q135" s="47"/>
    </row>
    <row r="136" spans="2:17" ht="15.75" x14ac:dyDescent="0.25">
      <c r="B136" s="40"/>
      <c r="C136" s="32" t="s">
        <v>48</v>
      </c>
      <c r="D136" s="36" t="str">
        <f t="shared" si="6"/>
        <v>NOT</v>
      </c>
      <c r="E136" s="30"/>
      <c r="F136" s="15"/>
      <c r="G136" s="14"/>
      <c r="H136" s="31"/>
      <c r="I136" s="34">
        <f t="shared" si="8"/>
        <v>15.5</v>
      </c>
      <c r="J136" s="7">
        <f t="shared" si="9"/>
        <v>10</v>
      </c>
      <c r="K136" s="20"/>
      <c r="L136" s="8">
        <f t="shared" si="7"/>
        <v>0</v>
      </c>
      <c r="M136" s="7">
        <f t="shared" si="10"/>
        <v>135.31799999999998</v>
      </c>
      <c r="N136" s="46"/>
      <c r="O136" s="46"/>
      <c r="P136" s="46"/>
      <c r="Q136" s="47"/>
    </row>
    <row r="137" spans="2:17" ht="15.75" x14ac:dyDescent="0.25">
      <c r="B137" s="40"/>
      <c r="C137" s="32" t="s">
        <v>48</v>
      </c>
      <c r="D137" s="36" t="str">
        <f t="shared" si="6"/>
        <v>NOT</v>
      </c>
      <c r="E137" s="30"/>
      <c r="F137" s="15"/>
      <c r="G137" s="14"/>
      <c r="H137" s="31"/>
      <c r="I137" s="34">
        <f t="shared" si="8"/>
        <v>15.5</v>
      </c>
      <c r="J137" s="7">
        <f t="shared" si="9"/>
        <v>10</v>
      </c>
      <c r="K137" s="20"/>
      <c r="L137" s="8">
        <f t="shared" si="7"/>
        <v>0</v>
      </c>
      <c r="M137" s="7">
        <f t="shared" si="10"/>
        <v>135.31799999999998</v>
      </c>
      <c r="N137" s="46"/>
      <c r="O137" s="46"/>
      <c r="P137" s="46"/>
      <c r="Q137" s="47"/>
    </row>
    <row r="138" spans="2:17" ht="15.75" x14ac:dyDescent="0.25">
      <c r="B138" s="40"/>
      <c r="C138" s="32" t="s">
        <v>48</v>
      </c>
      <c r="D138" s="36" t="str">
        <f t="shared" si="6"/>
        <v>NOT</v>
      </c>
      <c r="E138" s="30"/>
      <c r="F138" s="15"/>
      <c r="G138" s="14"/>
      <c r="H138" s="31"/>
      <c r="I138" s="34">
        <f t="shared" si="8"/>
        <v>15.5</v>
      </c>
      <c r="J138" s="7">
        <f t="shared" si="9"/>
        <v>10</v>
      </c>
      <c r="K138" s="20"/>
      <c r="L138" s="8">
        <f t="shared" si="7"/>
        <v>0</v>
      </c>
      <c r="M138" s="7">
        <f t="shared" si="10"/>
        <v>135.31799999999998</v>
      </c>
      <c r="N138" s="46"/>
      <c r="O138" s="46"/>
      <c r="P138" s="46"/>
      <c r="Q138" s="47"/>
    </row>
    <row r="139" spans="2:17" ht="15.75" x14ac:dyDescent="0.25">
      <c r="B139" s="40"/>
      <c r="C139" s="32" t="s">
        <v>48</v>
      </c>
      <c r="D139" s="36" t="str">
        <f t="shared" si="6"/>
        <v>NOT</v>
      </c>
      <c r="E139" s="30"/>
      <c r="F139" s="15"/>
      <c r="G139" s="14"/>
      <c r="H139" s="31"/>
      <c r="I139" s="34">
        <f t="shared" si="8"/>
        <v>15.5</v>
      </c>
      <c r="J139" s="7">
        <f t="shared" si="9"/>
        <v>10</v>
      </c>
      <c r="K139" s="20"/>
      <c r="L139" s="8">
        <f t="shared" si="7"/>
        <v>0</v>
      </c>
      <c r="M139" s="7">
        <f t="shared" si="10"/>
        <v>135.31799999999998</v>
      </c>
      <c r="N139" s="46"/>
      <c r="O139" s="46"/>
      <c r="P139" s="46"/>
      <c r="Q139" s="47"/>
    </row>
    <row r="140" spans="2:17" ht="15.75" x14ac:dyDescent="0.25">
      <c r="B140" s="40"/>
      <c r="C140" s="32" t="s">
        <v>48</v>
      </c>
      <c r="D140" s="36" t="str">
        <f t="shared" ref="D140:D198" si="11">VLOOKUP(C140,$X$4:$Y$10,1,FALSE)</f>
        <v>NOT</v>
      </c>
      <c r="E140" s="30"/>
      <c r="F140" s="15"/>
      <c r="G140" s="14"/>
      <c r="H140" s="31"/>
      <c r="I140" s="34">
        <f t="shared" si="8"/>
        <v>15.5</v>
      </c>
      <c r="J140" s="7">
        <f t="shared" si="9"/>
        <v>10</v>
      </c>
      <c r="K140" s="20"/>
      <c r="L140" s="8">
        <f t="shared" ref="L140:L198" si="12">IF((K140)="w",F140*G140-F140,IF((K140)="L",-F140,0))</f>
        <v>0</v>
      </c>
      <c r="M140" s="7">
        <f t="shared" si="10"/>
        <v>135.31799999999998</v>
      </c>
      <c r="N140" s="46"/>
      <c r="O140" s="46"/>
      <c r="P140" s="46"/>
      <c r="Q140" s="47"/>
    </row>
    <row r="141" spans="2:17" ht="15.75" x14ac:dyDescent="0.25">
      <c r="B141" s="40"/>
      <c r="C141" s="32" t="s">
        <v>48</v>
      </c>
      <c r="D141" s="36" t="str">
        <f t="shared" si="11"/>
        <v>NOT</v>
      </c>
      <c r="E141" s="30"/>
      <c r="F141" s="15"/>
      <c r="G141" s="14"/>
      <c r="H141" s="31"/>
      <c r="I141" s="34">
        <f t="shared" ref="I141:I198" si="13">($E$5*0.1)*1.55</f>
        <v>15.5</v>
      </c>
      <c r="J141" s="7">
        <f t="shared" ref="J141:J198" si="14">IF(H141="BASE",$E$5*$S$4/100,($E$5*$S$4/100)+L140)</f>
        <v>10</v>
      </c>
      <c r="K141" s="20"/>
      <c r="L141" s="8">
        <f t="shared" si="12"/>
        <v>0</v>
      </c>
      <c r="M141" s="7">
        <f t="shared" si="10"/>
        <v>135.31799999999998</v>
      </c>
      <c r="N141" s="46"/>
      <c r="O141" s="46"/>
      <c r="P141" s="46"/>
      <c r="Q141" s="47"/>
    </row>
    <row r="142" spans="2:17" ht="15.75" x14ac:dyDescent="0.25">
      <c r="B142" s="40"/>
      <c r="C142" s="32" t="s">
        <v>48</v>
      </c>
      <c r="D142" s="36" t="str">
        <f t="shared" si="11"/>
        <v>NOT</v>
      </c>
      <c r="E142" s="30"/>
      <c r="F142" s="15"/>
      <c r="G142" s="14"/>
      <c r="H142" s="31"/>
      <c r="I142" s="34">
        <f t="shared" si="13"/>
        <v>15.5</v>
      </c>
      <c r="J142" s="7">
        <f t="shared" si="14"/>
        <v>10</v>
      </c>
      <c r="K142" s="20"/>
      <c r="L142" s="8">
        <f t="shared" si="12"/>
        <v>0</v>
      </c>
      <c r="M142" s="7">
        <f t="shared" si="10"/>
        <v>135.31799999999998</v>
      </c>
      <c r="N142" s="46"/>
      <c r="O142" s="46"/>
      <c r="P142" s="46"/>
      <c r="Q142" s="47"/>
    </row>
    <row r="143" spans="2:17" ht="15.75" x14ac:dyDescent="0.25">
      <c r="B143" s="40"/>
      <c r="C143" s="32" t="s">
        <v>48</v>
      </c>
      <c r="D143" s="36" t="str">
        <f t="shared" si="11"/>
        <v>NOT</v>
      </c>
      <c r="E143" s="30"/>
      <c r="F143" s="15"/>
      <c r="G143" s="14"/>
      <c r="H143" s="31"/>
      <c r="I143" s="34">
        <f t="shared" si="13"/>
        <v>15.5</v>
      </c>
      <c r="J143" s="7">
        <f t="shared" si="14"/>
        <v>10</v>
      </c>
      <c r="K143" s="20"/>
      <c r="L143" s="8">
        <f t="shared" si="12"/>
        <v>0</v>
      </c>
      <c r="M143" s="7">
        <f t="shared" si="10"/>
        <v>135.31799999999998</v>
      </c>
      <c r="N143" s="46"/>
      <c r="O143" s="46"/>
      <c r="P143" s="46"/>
      <c r="Q143" s="47"/>
    </row>
    <row r="144" spans="2:17" ht="15.75" x14ac:dyDescent="0.25">
      <c r="B144" s="40"/>
      <c r="C144" s="32" t="s">
        <v>48</v>
      </c>
      <c r="D144" s="36" t="str">
        <f t="shared" si="11"/>
        <v>NOT</v>
      </c>
      <c r="E144" s="30"/>
      <c r="F144" s="15"/>
      <c r="G144" s="14"/>
      <c r="H144" s="31"/>
      <c r="I144" s="34">
        <f t="shared" si="13"/>
        <v>15.5</v>
      </c>
      <c r="J144" s="7">
        <f t="shared" si="14"/>
        <v>10</v>
      </c>
      <c r="K144" s="20"/>
      <c r="L144" s="8">
        <f t="shared" si="12"/>
        <v>0</v>
      </c>
      <c r="M144" s="7">
        <f t="shared" si="10"/>
        <v>135.31799999999998</v>
      </c>
      <c r="N144" s="46"/>
      <c r="O144" s="46"/>
      <c r="P144" s="46"/>
      <c r="Q144" s="47"/>
    </row>
    <row r="145" spans="2:17" ht="15.75" x14ac:dyDescent="0.25">
      <c r="B145" s="40"/>
      <c r="C145" s="32" t="s">
        <v>48</v>
      </c>
      <c r="D145" s="36" t="str">
        <f t="shared" si="11"/>
        <v>NOT</v>
      </c>
      <c r="E145" s="30"/>
      <c r="F145" s="15"/>
      <c r="G145" s="14"/>
      <c r="H145" s="31"/>
      <c r="I145" s="34">
        <f t="shared" si="13"/>
        <v>15.5</v>
      </c>
      <c r="J145" s="7">
        <f t="shared" si="14"/>
        <v>10</v>
      </c>
      <c r="K145" s="20"/>
      <c r="L145" s="8">
        <f t="shared" si="12"/>
        <v>0</v>
      </c>
      <c r="M145" s="7">
        <f t="shared" si="10"/>
        <v>135.31799999999998</v>
      </c>
      <c r="N145" s="46"/>
      <c r="O145" s="46"/>
      <c r="P145" s="46"/>
      <c r="Q145" s="47"/>
    </row>
    <row r="146" spans="2:17" ht="15.75" x14ac:dyDescent="0.25">
      <c r="B146" s="40"/>
      <c r="C146" s="32" t="s">
        <v>48</v>
      </c>
      <c r="D146" s="36" t="str">
        <f t="shared" si="11"/>
        <v>NOT</v>
      </c>
      <c r="E146" s="30"/>
      <c r="F146" s="15"/>
      <c r="G146" s="14"/>
      <c r="H146" s="31"/>
      <c r="I146" s="34">
        <f t="shared" si="13"/>
        <v>15.5</v>
      </c>
      <c r="J146" s="7">
        <f t="shared" si="14"/>
        <v>10</v>
      </c>
      <c r="K146" s="20"/>
      <c r="L146" s="8">
        <f t="shared" si="12"/>
        <v>0</v>
      </c>
      <c r="M146" s="7">
        <f t="shared" si="10"/>
        <v>135.31799999999998</v>
      </c>
      <c r="N146" s="46"/>
      <c r="O146" s="46"/>
      <c r="P146" s="46"/>
      <c r="Q146" s="47"/>
    </row>
    <row r="147" spans="2:17" ht="15.75" x14ac:dyDescent="0.25">
      <c r="B147" s="40"/>
      <c r="C147" s="32" t="s">
        <v>48</v>
      </c>
      <c r="D147" s="36" t="str">
        <f t="shared" si="11"/>
        <v>NOT</v>
      </c>
      <c r="E147" s="30"/>
      <c r="F147" s="15"/>
      <c r="G147" s="14"/>
      <c r="H147" s="31"/>
      <c r="I147" s="34">
        <f t="shared" si="13"/>
        <v>15.5</v>
      </c>
      <c r="J147" s="7">
        <f t="shared" si="14"/>
        <v>10</v>
      </c>
      <c r="K147" s="20"/>
      <c r="L147" s="8">
        <f t="shared" si="12"/>
        <v>0</v>
      </c>
      <c r="M147" s="7">
        <f t="shared" si="10"/>
        <v>135.31799999999998</v>
      </c>
      <c r="N147" s="46"/>
      <c r="O147" s="46"/>
      <c r="P147" s="46"/>
      <c r="Q147" s="47"/>
    </row>
    <row r="148" spans="2:17" ht="15.75" x14ac:dyDescent="0.25">
      <c r="B148" s="40"/>
      <c r="C148" s="32" t="s">
        <v>48</v>
      </c>
      <c r="D148" s="36" t="str">
        <f t="shared" si="11"/>
        <v>NOT</v>
      </c>
      <c r="E148" s="30"/>
      <c r="F148" s="15"/>
      <c r="G148" s="14"/>
      <c r="H148" s="31"/>
      <c r="I148" s="34">
        <f t="shared" si="13"/>
        <v>15.5</v>
      </c>
      <c r="J148" s="7">
        <f t="shared" si="14"/>
        <v>10</v>
      </c>
      <c r="K148" s="20"/>
      <c r="L148" s="8">
        <f t="shared" si="12"/>
        <v>0</v>
      </c>
      <c r="M148" s="7">
        <f t="shared" si="10"/>
        <v>135.31799999999998</v>
      </c>
      <c r="N148" s="46"/>
      <c r="O148" s="46"/>
      <c r="P148" s="46"/>
      <c r="Q148" s="47"/>
    </row>
    <row r="149" spans="2:17" ht="15.75" x14ac:dyDescent="0.25">
      <c r="B149" s="40"/>
      <c r="C149" s="32" t="s">
        <v>48</v>
      </c>
      <c r="D149" s="36" t="str">
        <f t="shared" si="11"/>
        <v>NOT</v>
      </c>
      <c r="E149" s="30"/>
      <c r="F149" s="15"/>
      <c r="G149" s="14"/>
      <c r="H149" s="31"/>
      <c r="I149" s="34">
        <f t="shared" si="13"/>
        <v>15.5</v>
      </c>
      <c r="J149" s="7">
        <f t="shared" si="14"/>
        <v>10</v>
      </c>
      <c r="K149" s="20"/>
      <c r="L149" s="8">
        <f t="shared" si="12"/>
        <v>0</v>
      </c>
      <c r="M149" s="7">
        <f t="shared" si="10"/>
        <v>135.31799999999998</v>
      </c>
      <c r="N149" s="46"/>
      <c r="O149" s="46"/>
      <c r="P149" s="46"/>
      <c r="Q149" s="47"/>
    </row>
    <row r="150" spans="2:17" ht="15.75" x14ac:dyDescent="0.25">
      <c r="B150" s="40"/>
      <c r="C150" s="32" t="s">
        <v>48</v>
      </c>
      <c r="D150" s="36" t="str">
        <f t="shared" si="11"/>
        <v>NOT</v>
      </c>
      <c r="E150" s="30"/>
      <c r="F150" s="15"/>
      <c r="G150" s="14"/>
      <c r="H150" s="31"/>
      <c r="I150" s="34">
        <f t="shared" si="13"/>
        <v>15.5</v>
      </c>
      <c r="J150" s="7">
        <f t="shared" si="14"/>
        <v>10</v>
      </c>
      <c r="K150" s="20"/>
      <c r="L150" s="8">
        <f t="shared" si="12"/>
        <v>0</v>
      </c>
      <c r="M150" s="7">
        <f t="shared" si="10"/>
        <v>135.31799999999998</v>
      </c>
      <c r="N150" s="46"/>
      <c r="O150" s="46"/>
      <c r="P150" s="46"/>
      <c r="Q150" s="47"/>
    </row>
    <row r="151" spans="2:17" ht="15.75" x14ac:dyDescent="0.25">
      <c r="B151" s="40"/>
      <c r="C151" s="32" t="s">
        <v>48</v>
      </c>
      <c r="D151" s="36" t="str">
        <f t="shared" si="11"/>
        <v>NOT</v>
      </c>
      <c r="E151" s="30"/>
      <c r="F151" s="15"/>
      <c r="G151" s="14"/>
      <c r="H151" s="31"/>
      <c r="I151" s="34">
        <f t="shared" si="13"/>
        <v>15.5</v>
      </c>
      <c r="J151" s="7">
        <f t="shared" si="14"/>
        <v>10</v>
      </c>
      <c r="K151" s="20"/>
      <c r="L151" s="8">
        <f t="shared" si="12"/>
        <v>0</v>
      </c>
      <c r="M151" s="7">
        <f t="shared" si="10"/>
        <v>135.31799999999998</v>
      </c>
      <c r="N151" s="46"/>
      <c r="O151" s="46"/>
      <c r="P151" s="46"/>
      <c r="Q151" s="47"/>
    </row>
    <row r="152" spans="2:17" ht="15.75" x14ac:dyDescent="0.25">
      <c r="B152" s="40"/>
      <c r="C152" s="32" t="s">
        <v>48</v>
      </c>
      <c r="D152" s="36" t="str">
        <f t="shared" si="11"/>
        <v>NOT</v>
      </c>
      <c r="E152" s="30"/>
      <c r="F152" s="15"/>
      <c r="G152" s="14"/>
      <c r="H152" s="31"/>
      <c r="I152" s="34">
        <f t="shared" si="13"/>
        <v>15.5</v>
      </c>
      <c r="J152" s="7">
        <f t="shared" si="14"/>
        <v>10</v>
      </c>
      <c r="K152" s="20"/>
      <c r="L152" s="8">
        <f t="shared" si="12"/>
        <v>0</v>
      </c>
      <c r="M152" s="7">
        <f t="shared" si="10"/>
        <v>135.31799999999998</v>
      </c>
      <c r="N152" s="46"/>
      <c r="O152" s="46"/>
      <c r="P152" s="46"/>
      <c r="Q152" s="47"/>
    </row>
    <row r="153" spans="2:17" ht="15.75" x14ac:dyDescent="0.25">
      <c r="B153" s="40"/>
      <c r="C153" s="32" t="s">
        <v>48</v>
      </c>
      <c r="D153" s="36" t="str">
        <f t="shared" si="11"/>
        <v>NOT</v>
      </c>
      <c r="E153" s="30"/>
      <c r="F153" s="15"/>
      <c r="G153" s="14"/>
      <c r="H153" s="31"/>
      <c r="I153" s="34">
        <f t="shared" si="13"/>
        <v>15.5</v>
      </c>
      <c r="J153" s="7">
        <f t="shared" si="14"/>
        <v>10</v>
      </c>
      <c r="K153" s="20"/>
      <c r="L153" s="8">
        <f t="shared" si="12"/>
        <v>0</v>
      </c>
      <c r="M153" s="7">
        <f t="shared" si="10"/>
        <v>135.31799999999998</v>
      </c>
      <c r="N153" s="46"/>
      <c r="O153" s="46"/>
      <c r="P153" s="46"/>
      <c r="Q153" s="47"/>
    </row>
    <row r="154" spans="2:17" ht="15.75" x14ac:dyDescent="0.25">
      <c r="B154" s="40"/>
      <c r="C154" s="32" t="s">
        <v>48</v>
      </c>
      <c r="D154" s="36" t="str">
        <f t="shared" si="11"/>
        <v>NOT</v>
      </c>
      <c r="E154" s="30"/>
      <c r="F154" s="15"/>
      <c r="G154" s="14"/>
      <c r="H154" s="31"/>
      <c r="I154" s="34">
        <f t="shared" si="13"/>
        <v>15.5</v>
      </c>
      <c r="J154" s="7">
        <f t="shared" si="14"/>
        <v>10</v>
      </c>
      <c r="K154" s="20"/>
      <c r="L154" s="8">
        <f t="shared" si="12"/>
        <v>0</v>
      </c>
      <c r="M154" s="7">
        <f t="shared" si="10"/>
        <v>135.31799999999998</v>
      </c>
      <c r="N154" s="46"/>
      <c r="O154" s="46"/>
      <c r="P154" s="46"/>
      <c r="Q154" s="47"/>
    </row>
    <row r="155" spans="2:17" ht="15.75" x14ac:dyDescent="0.25">
      <c r="B155" s="40"/>
      <c r="C155" s="32" t="s">
        <v>48</v>
      </c>
      <c r="D155" s="36" t="str">
        <f t="shared" si="11"/>
        <v>NOT</v>
      </c>
      <c r="E155" s="30"/>
      <c r="F155" s="15"/>
      <c r="G155" s="14"/>
      <c r="H155" s="31"/>
      <c r="I155" s="34">
        <f t="shared" si="13"/>
        <v>15.5</v>
      </c>
      <c r="J155" s="7">
        <f t="shared" si="14"/>
        <v>10</v>
      </c>
      <c r="K155" s="20"/>
      <c r="L155" s="8">
        <f t="shared" si="12"/>
        <v>0</v>
      </c>
      <c r="M155" s="7">
        <f t="shared" si="10"/>
        <v>135.31799999999998</v>
      </c>
      <c r="N155" s="46"/>
      <c r="O155" s="46"/>
      <c r="P155" s="46"/>
      <c r="Q155" s="47"/>
    </row>
    <row r="156" spans="2:17" ht="15.75" x14ac:dyDescent="0.25">
      <c r="B156" s="40"/>
      <c r="C156" s="32" t="s">
        <v>48</v>
      </c>
      <c r="D156" s="36" t="str">
        <f t="shared" si="11"/>
        <v>NOT</v>
      </c>
      <c r="E156" s="30"/>
      <c r="F156" s="15"/>
      <c r="G156" s="14"/>
      <c r="H156" s="31"/>
      <c r="I156" s="34">
        <f t="shared" si="13"/>
        <v>15.5</v>
      </c>
      <c r="J156" s="7">
        <f t="shared" si="14"/>
        <v>10</v>
      </c>
      <c r="K156" s="20"/>
      <c r="L156" s="8">
        <f t="shared" si="12"/>
        <v>0</v>
      </c>
      <c r="M156" s="7">
        <f t="shared" si="10"/>
        <v>135.31799999999998</v>
      </c>
      <c r="N156" s="46"/>
      <c r="O156" s="46"/>
      <c r="P156" s="46"/>
      <c r="Q156" s="47"/>
    </row>
    <row r="157" spans="2:17" ht="15.75" x14ac:dyDescent="0.25">
      <c r="B157" s="40"/>
      <c r="C157" s="32" t="s">
        <v>48</v>
      </c>
      <c r="D157" s="36" t="str">
        <f t="shared" si="11"/>
        <v>NOT</v>
      </c>
      <c r="E157" s="30"/>
      <c r="F157" s="15"/>
      <c r="G157" s="14"/>
      <c r="H157" s="31"/>
      <c r="I157" s="34">
        <f t="shared" si="13"/>
        <v>15.5</v>
      </c>
      <c r="J157" s="7">
        <f t="shared" si="14"/>
        <v>10</v>
      </c>
      <c r="K157" s="20"/>
      <c r="L157" s="8">
        <f t="shared" si="12"/>
        <v>0</v>
      </c>
      <c r="M157" s="7">
        <f t="shared" si="10"/>
        <v>135.31799999999998</v>
      </c>
      <c r="N157" s="46"/>
      <c r="O157" s="46"/>
      <c r="P157" s="46"/>
      <c r="Q157" s="47"/>
    </row>
    <row r="158" spans="2:17" ht="15.75" x14ac:dyDescent="0.25">
      <c r="B158" s="40"/>
      <c r="C158" s="32" t="s">
        <v>48</v>
      </c>
      <c r="D158" s="36" t="str">
        <f t="shared" si="11"/>
        <v>NOT</v>
      </c>
      <c r="E158" s="30"/>
      <c r="F158" s="15"/>
      <c r="G158" s="14"/>
      <c r="H158" s="31"/>
      <c r="I158" s="34">
        <f t="shared" si="13"/>
        <v>15.5</v>
      </c>
      <c r="J158" s="7">
        <f t="shared" si="14"/>
        <v>10</v>
      </c>
      <c r="K158" s="20"/>
      <c r="L158" s="8">
        <f t="shared" si="12"/>
        <v>0</v>
      </c>
      <c r="M158" s="7">
        <f t="shared" si="10"/>
        <v>135.31799999999998</v>
      </c>
      <c r="N158" s="46"/>
      <c r="O158" s="46"/>
      <c r="P158" s="46"/>
      <c r="Q158" s="47"/>
    </row>
    <row r="159" spans="2:17" ht="15.75" x14ac:dyDescent="0.25">
      <c r="B159" s="40"/>
      <c r="C159" s="32" t="s">
        <v>48</v>
      </c>
      <c r="D159" s="36" t="str">
        <f t="shared" si="11"/>
        <v>NOT</v>
      </c>
      <c r="E159" s="30"/>
      <c r="F159" s="15"/>
      <c r="G159" s="14"/>
      <c r="H159" s="31"/>
      <c r="I159" s="34">
        <f t="shared" si="13"/>
        <v>15.5</v>
      </c>
      <c r="J159" s="7">
        <f t="shared" si="14"/>
        <v>10</v>
      </c>
      <c r="K159" s="20"/>
      <c r="L159" s="8">
        <f t="shared" si="12"/>
        <v>0</v>
      </c>
      <c r="M159" s="7">
        <f t="shared" si="10"/>
        <v>135.31799999999998</v>
      </c>
      <c r="N159" s="46"/>
      <c r="O159" s="46"/>
      <c r="P159" s="46"/>
      <c r="Q159" s="47"/>
    </row>
    <row r="160" spans="2:17" ht="15.75" x14ac:dyDescent="0.25">
      <c r="B160" s="40"/>
      <c r="C160" s="32" t="s">
        <v>48</v>
      </c>
      <c r="D160" s="36" t="str">
        <f t="shared" si="11"/>
        <v>NOT</v>
      </c>
      <c r="E160" s="30"/>
      <c r="F160" s="15"/>
      <c r="G160" s="14"/>
      <c r="H160" s="31"/>
      <c r="I160" s="34">
        <f t="shared" si="13"/>
        <v>15.5</v>
      </c>
      <c r="J160" s="7">
        <f t="shared" si="14"/>
        <v>10</v>
      </c>
      <c r="K160" s="20"/>
      <c r="L160" s="8">
        <f t="shared" si="12"/>
        <v>0</v>
      </c>
      <c r="M160" s="7">
        <f t="shared" si="10"/>
        <v>135.31799999999998</v>
      </c>
      <c r="N160" s="46"/>
      <c r="O160" s="46"/>
      <c r="P160" s="46"/>
      <c r="Q160" s="47"/>
    </row>
    <row r="161" spans="2:17" ht="15.75" x14ac:dyDescent="0.25">
      <c r="B161" s="40"/>
      <c r="C161" s="32" t="s">
        <v>48</v>
      </c>
      <c r="D161" s="36" t="str">
        <f t="shared" si="11"/>
        <v>NOT</v>
      </c>
      <c r="E161" s="30"/>
      <c r="F161" s="15"/>
      <c r="G161" s="14"/>
      <c r="H161" s="31"/>
      <c r="I161" s="34">
        <f t="shared" si="13"/>
        <v>15.5</v>
      </c>
      <c r="J161" s="7">
        <f t="shared" si="14"/>
        <v>10</v>
      </c>
      <c r="K161" s="20"/>
      <c r="L161" s="8">
        <f t="shared" si="12"/>
        <v>0</v>
      </c>
      <c r="M161" s="7">
        <f t="shared" si="10"/>
        <v>135.31799999999998</v>
      </c>
      <c r="N161" s="46"/>
      <c r="O161" s="46"/>
      <c r="P161" s="46"/>
      <c r="Q161" s="47"/>
    </row>
    <row r="162" spans="2:17" ht="15.75" x14ac:dyDescent="0.25">
      <c r="B162" s="40"/>
      <c r="C162" s="32" t="s">
        <v>48</v>
      </c>
      <c r="D162" s="36" t="str">
        <f t="shared" si="11"/>
        <v>NOT</v>
      </c>
      <c r="E162" s="30"/>
      <c r="F162" s="15"/>
      <c r="G162" s="14"/>
      <c r="H162" s="31"/>
      <c r="I162" s="34">
        <f t="shared" si="13"/>
        <v>15.5</v>
      </c>
      <c r="J162" s="7">
        <f t="shared" si="14"/>
        <v>10</v>
      </c>
      <c r="K162" s="20"/>
      <c r="L162" s="8">
        <f t="shared" si="12"/>
        <v>0</v>
      </c>
      <c r="M162" s="7">
        <f t="shared" ref="M162:M198" si="15">L162+M161</f>
        <v>135.31799999999998</v>
      </c>
      <c r="N162" s="46"/>
      <c r="O162" s="46"/>
      <c r="P162" s="46"/>
      <c r="Q162" s="47"/>
    </row>
    <row r="163" spans="2:17" ht="15.75" x14ac:dyDescent="0.25">
      <c r="B163" s="40"/>
      <c r="C163" s="32" t="s">
        <v>48</v>
      </c>
      <c r="D163" s="36" t="str">
        <f t="shared" si="11"/>
        <v>NOT</v>
      </c>
      <c r="E163" s="30"/>
      <c r="F163" s="15"/>
      <c r="G163" s="14"/>
      <c r="H163" s="31"/>
      <c r="I163" s="34">
        <f t="shared" si="13"/>
        <v>15.5</v>
      </c>
      <c r="J163" s="7">
        <f t="shared" si="14"/>
        <v>10</v>
      </c>
      <c r="K163" s="20"/>
      <c r="L163" s="8">
        <f t="shared" si="12"/>
        <v>0</v>
      </c>
      <c r="M163" s="7">
        <f t="shared" si="15"/>
        <v>135.31799999999998</v>
      </c>
      <c r="N163" s="46"/>
      <c r="O163" s="46"/>
      <c r="P163" s="46"/>
      <c r="Q163" s="47"/>
    </row>
    <row r="164" spans="2:17" ht="15.75" x14ac:dyDescent="0.25">
      <c r="B164" s="40"/>
      <c r="C164" s="32" t="s">
        <v>48</v>
      </c>
      <c r="D164" s="36" t="str">
        <f t="shared" si="11"/>
        <v>NOT</v>
      </c>
      <c r="E164" s="30"/>
      <c r="F164" s="15"/>
      <c r="G164" s="14"/>
      <c r="H164" s="31"/>
      <c r="I164" s="34">
        <f t="shared" si="13"/>
        <v>15.5</v>
      </c>
      <c r="J164" s="7">
        <f t="shared" si="14"/>
        <v>10</v>
      </c>
      <c r="K164" s="20"/>
      <c r="L164" s="8">
        <f t="shared" si="12"/>
        <v>0</v>
      </c>
      <c r="M164" s="7">
        <f t="shared" si="15"/>
        <v>135.31799999999998</v>
      </c>
      <c r="N164" s="46"/>
      <c r="O164" s="46"/>
      <c r="P164" s="46"/>
      <c r="Q164" s="47"/>
    </row>
    <row r="165" spans="2:17" ht="15.75" x14ac:dyDescent="0.25">
      <c r="B165" s="40"/>
      <c r="C165" s="32" t="s">
        <v>48</v>
      </c>
      <c r="D165" s="36" t="str">
        <f t="shared" si="11"/>
        <v>NOT</v>
      </c>
      <c r="E165" s="30"/>
      <c r="F165" s="15"/>
      <c r="G165" s="14"/>
      <c r="H165" s="31"/>
      <c r="I165" s="34">
        <f t="shared" si="13"/>
        <v>15.5</v>
      </c>
      <c r="J165" s="7">
        <f t="shared" si="14"/>
        <v>10</v>
      </c>
      <c r="K165" s="20"/>
      <c r="L165" s="8">
        <f t="shared" si="12"/>
        <v>0</v>
      </c>
      <c r="M165" s="7">
        <f t="shared" si="15"/>
        <v>135.31799999999998</v>
      </c>
      <c r="N165" s="46"/>
      <c r="O165" s="46"/>
      <c r="P165" s="46"/>
      <c r="Q165" s="47"/>
    </row>
    <row r="166" spans="2:17" ht="15.75" x14ac:dyDescent="0.25">
      <c r="B166" s="40"/>
      <c r="C166" s="32" t="s">
        <v>48</v>
      </c>
      <c r="D166" s="36" t="str">
        <f t="shared" si="11"/>
        <v>NOT</v>
      </c>
      <c r="E166" s="30"/>
      <c r="F166" s="15"/>
      <c r="G166" s="14"/>
      <c r="H166" s="31"/>
      <c r="I166" s="34">
        <f t="shared" si="13"/>
        <v>15.5</v>
      </c>
      <c r="J166" s="7">
        <f t="shared" si="14"/>
        <v>10</v>
      </c>
      <c r="K166" s="20"/>
      <c r="L166" s="8">
        <f t="shared" si="12"/>
        <v>0</v>
      </c>
      <c r="M166" s="7">
        <f t="shared" si="15"/>
        <v>135.31799999999998</v>
      </c>
      <c r="N166" s="46"/>
      <c r="O166" s="46"/>
      <c r="P166" s="46"/>
      <c r="Q166" s="47"/>
    </row>
    <row r="167" spans="2:17" ht="15.75" x14ac:dyDescent="0.25">
      <c r="B167" s="40"/>
      <c r="C167" s="32" t="s">
        <v>48</v>
      </c>
      <c r="D167" s="36" t="str">
        <f t="shared" si="11"/>
        <v>NOT</v>
      </c>
      <c r="E167" s="30"/>
      <c r="F167" s="15"/>
      <c r="G167" s="14"/>
      <c r="H167" s="31"/>
      <c r="I167" s="34">
        <f t="shared" si="13"/>
        <v>15.5</v>
      </c>
      <c r="J167" s="7">
        <f t="shared" si="14"/>
        <v>10</v>
      </c>
      <c r="K167" s="20"/>
      <c r="L167" s="8">
        <f t="shared" si="12"/>
        <v>0</v>
      </c>
      <c r="M167" s="7">
        <f t="shared" si="15"/>
        <v>135.31799999999998</v>
      </c>
      <c r="N167" s="46"/>
      <c r="O167" s="46"/>
      <c r="P167" s="46"/>
      <c r="Q167" s="47"/>
    </row>
    <row r="168" spans="2:17" ht="15.75" x14ac:dyDescent="0.25">
      <c r="B168" s="40"/>
      <c r="C168" s="32" t="s">
        <v>48</v>
      </c>
      <c r="D168" s="36" t="str">
        <f t="shared" si="11"/>
        <v>NOT</v>
      </c>
      <c r="E168" s="30"/>
      <c r="F168" s="15"/>
      <c r="G168" s="14"/>
      <c r="H168" s="31"/>
      <c r="I168" s="34">
        <f t="shared" si="13"/>
        <v>15.5</v>
      </c>
      <c r="J168" s="7">
        <f t="shared" si="14"/>
        <v>10</v>
      </c>
      <c r="K168" s="20"/>
      <c r="L168" s="8">
        <f t="shared" si="12"/>
        <v>0</v>
      </c>
      <c r="M168" s="7">
        <f t="shared" si="15"/>
        <v>135.31799999999998</v>
      </c>
      <c r="N168" s="46"/>
      <c r="O168" s="46"/>
      <c r="P168" s="46"/>
      <c r="Q168" s="47"/>
    </row>
    <row r="169" spans="2:17" ht="15.75" x14ac:dyDescent="0.25">
      <c r="B169" s="40"/>
      <c r="C169" s="32" t="s">
        <v>48</v>
      </c>
      <c r="D169" s="36" t="str">
        <f t="shared" si="11"/>
        <v>NOT</v>
      </c>
      <c r="E169" s="30"/>
      <c r="F169" s="15"/>
      <c r="G169" s="14"/>
      <c r="H169" s="31"/>
      <c r="I169" s="34">
        <f t="shared" si="13"/>
        <v>15.5</v>
      </c>
      <c r="J169" s="7">
        <f t="shared" si="14"/>
        <v>10</v>
      </c>
      <c r="K169" s="20"/>
      <c r="L169" s="8">
        <f t="shared" si="12"/>
        <v>0</v>
      </c>
      <c r="M169" s="7">
        <f t="shared" si="15"/>
        <v>135.31799999999998</v>
      </c>
      <c r="N169" s="46"/>
      <c r="O169" s="46"/>
      <c r="P169" s="46"/>
      <c r="Q169" s="47"/>
    </row>
    <row r="170" spans="2:17" ht="15.75" x14ac:dyDescent="0.25">
      <c r="B170" s="40"/>
      <c r="C170" s="32" t="s">
        <v>48</v>
      </c>
      <c r="D170" s="36" t="str">
        <f t="shared" si="11"/>
        <v>NOT</v>
      </c>
      <c r="E170" s="30"/>
      <c r="F170" s="15"/>
      <c r="G170" s="14"/>
      <c r="H170" s="31"/>
      <c r="I170" s="34">
        <f t="shared" si="13"/>
        <v>15.5</v>
      </c>
      <c r="J170" s="7">
        <f t="shared" si="14"/>
        <v>10</v>
      </c>
      <c r="K170" s="20"/>
      <c r="L170" s="8">
        <f t="shared" si="12"/>
        <v>0</v>
      </c>
      <c r="M170" s="7">
        <f t="shared" si="15"/>
        <v>135.31799999999998</v>
      </c>
      <c r="N170" s="46"/>
      <c r="O170" s="46"/>
      <c r="P170" s="46"/>
      <c r="Q170" s="47"/>
    </row>
    <row r="171" spans="2:17" ht="15.75" x14ac:dyDescent="0.25">
      <c r="B171" s="40"/>
      <c r="C171" s="32" t="s">
        <v>48</v>
      </c>
      <c r="D171" s="36" t="str">
        <f t="shared" si="11"/>
        <v>NOT</v>
      </c>
      <c r="E171" s="30"/>
      <c r="F171" s="15"/>
      <c r="G171" s="14"/>
      <c r="H171" s="31"/>
      <c r="I171" s="34">
        <f t="shared" si="13"/>
        <v>15.5</v>
      </c>
      <c r="J171" s="7">
        <f t="shared" si="14"/>
        <v>10</v>
      </c>
      <c r="K171" s="20"/>
      <c r="L171" s="8">
        <f t="shared" si="12"/>
        <v>0</v>
      </c>
      <c r="M171" s="7">
        <f t="shared" si="15"/>
        <v>135.31799999999998</v>
      </c>
      <c r="N171" s="46"/>
      <c r="O171" s="46"/>
      <c r="P171" s="46"/>
      <c r="Q171" s="47"/>
    </row>
    <row r="172" spans="2:17" ht="15.75" x14ac:dyDescent="0.25">
      <c r="B172" s="40"/>
      <c r="C172" s="32" t="s">
        <v>48</v>
      </c>
      <c r="D172" s="36" t="str">
        <f t="shared" si="11"/>
        <v>NOT</v>
      </c>
      <c r="E172" s="30"/>
      <c r="F172" s="15"/>
      <c r="G172" s="14"/>
      <c r="H172" s="31"/>
      <c r="I172" s="34">
        <f t="shared" si="13"/>
        <v>15.5</v>
      </c>
      <c r="J172" s="7">
        <f t="shared" si="14"/>
        <v>10</v>
      </c>
      <c r="K172" s="20"/>
      <c r="L172" s="8">
        <f t="shared" si="12"/>
        <v>0</v>
      </c>
      <c r="M172" s="7">
        <f t="shared" si="15"/>
        <v>135.31799999999998</v>
      </c>
      <c r="N172" s="46"/>
      <c r="O172" s="46"/>
      <c r="P172" s="46"/>
      <c r="Q172" s="47"/>
    </row>
    <row r="173" spans="2:17" ht="15.75" x14ac:dyDescent="0.25">
      <c r="B173" s="40"/>
      <c r="C173" s="32" t="s">
        <v>48</v>
      </c>
      <c r="D173" s="36" t="str">
        <f t="shared" si="11"/>
        <v>NOT</v>
      </c>
      <c r="E173" s="30"/>
      <c r="F173" s="15"/>
      <c r="G173" s="14"/>
      <c r="H173" s="31"/>
      <c r="I173" s="34">
        <f t="shared" si="13"/>
        <v>15.5</v>
      </c>
      <c r="J173" s="7">
        <f t="shared" si="14"/>
        <v>10</v>
      </c>
      <c r="K173" s="20"/>
      <c r="L173" s="8">
        <f t="shared" si="12"/>
        <v>0</v>
      </c>
      <c r="M173" s="7">
        <f t="shared" si="15"/>
        <v>135.31799999999998</v>
      </c>
      <c r="N173" s="46"/>
      <c r="O173" s="46"/>
      <c r="P173" s="46"/>
      <c r="Q173" s="47"/>
    </row>
    <row r="174" spans="2:17" ht="15.75" x14ac:dyDescent="0.25">
      <c r="B174" s="40"/>
      <c r="C174" s="32" t="s">
        <v>48</v>
      </c>
      <c r="D174" s="36" t="str">
        <f t="shared" si="11"/>
        <v>NOT</v>
      </c>
      <c r="E174" s="30"/>
      <c r="F174" s="15"/>
      <c r="G174" s="14"/>
      <c r="H174" s="31"/>
      <c r="I174" s="34">
        <f t="shared" si="13"/>
        <v>15.5</v>
      </c>
      <c r="J174" s="7">
        <f t="shared" si="14"/>
        <v>10</v>
      </c>
      <c r="K174" s="20"/>
      <c r="L174" s="8">
        <f t="shared" si="12"/>
        <v>0</v>
      </c>
      <c r="M174" s="7">
        <f t="shared" si="15"/>
        <v>135.31799999999998</v>
      </c>
      <c r="N174" s="46"/>
      <c r="O174" s="46"/>
      <c r="P174" s="46"/>
      <c r="Q174" s="47"/>
    </row>
    <row r="175" spans="2:17" ht="15.75" x14ac:dyDescent="0.25">
      <c r="B175" s="40"/>
      <c r="C175" s="32" t="s">
        <v>48</v>
      </c>
      <c r="D175" s="36" t="str">
        <f t="shared" si="11"/>
        <v>NOT</v>
      </c>
      <c r="E175" s="30"/>
      <c r="F175" s="15"/>
      <c r="G175" s="14"/>
      <c r="H175" s="31"/>
      <c r="I175" s="34">
        <f t="shared" si="13"/>
        <v>15.5</v>
      </c>
      <c r="J175" s="7">
        <f t="shared" si="14"/>
        <v>10</v>
      </c>
      <c r="K175" s="20"/>
      <c r="L175" s="8">
        <f t="shared" si="12"/>
        <v>0</v>
      </c>
      <c r="M175" s="7">
        <f t="shared" si="15"/>
        <v>135.31799999999998</v>
      </c>
      <c r="N175" s="46"/>
      <c r="O175" s="46"/>
      <c r="P175" s="46"/>
      <c r="Q175" s="47"/>
    </row>
    <row r="176" spans="2:17" ht="15.75" x14ac:dyDescent="0.25">
      <c r="B176" s="40"/>
      <c r="C176" s="32" t="s">
        <v>48</v>
      </c>
      <c r="D176" s="36" t="str">
        <f t="shared" si="11"/>
        <v>NOT</v>
      </c>
      <c r="E176" s="30"/>
      <c r="F176" s="15"/>
      <c r="G176" s="14"/>
      <c r="H176" s="31"/>
      <c r="I176" s="34">
        <f t="shared" si="13"/>
        <v>15.5</v>
      </c>
      <c r="J176" s="7">
        <f t="shared" si="14"/>
        <v>10</v>
      </c>
      <c r="K176" s="20"/>
      <c r="L176" s="8">
        <f t="shared" si="12"/>
        <v>0</v>
      </c>
      <c r="M176" s="7">
        <f t="shared" si="15"/>
        <v>135.31799999999998</v>
      </c>
      <c r="N176" s="46"/>
      <c r="O176" s="46"/>
      <c r="P176" s="46"/>
      <c r="Q176" s="47"/>
    </row>
    <row r="177" spans="2:17" ht="15.75" x14ac:dyDescent="0.25">
      <c r="B177" s="40"/>
      <c r="C177" s="32" t="s">
        <v>48</v>
      </c>
      <c r="D177" s="36" t="str">
        <f t="shared" si="11"/>
        <v>NOT</v>
      </c>
      <c r="E177" s="30"/>
      <c r="F177" s="15"/>
      <c r="G177" s="14"/>
      <c r="H177" s="31"/>
      <c r="I177" s="34">
        <f t="shared" si="13"/>
        <v>15.5</v>
      </c>
      <c r="J177" s="7">
        <f t="shared" si="14"/>
        <v>10</v>
      </c>
      <c r="K177" s="20"/>
      <c r="L177" s="8">
        <f t="shared" si="12"/>
        <v>0</v>
      </c>
      <c r="M177" s="7">
        <f t="shared" si="15"/>
        <v>135.31799999999998</v>
      </c>
      <c r="N177" s="46"/>
      <c r="O177" s="46"/>
      <c r="P177" s="46"/>
      <c r="Q177" s="47"/>
    </row>
    <row r="178" spans="2:17" ht="15.75" x14ac:dyDescent="0.25">
      <c r="B178" s="40"/>
      <c r="C178" s="32" t="s">
        <v>48</v>
      </c>
      <c r="D178" s="36" t="str">
        <f t="shared" si="11"/>
        <v>NOT</v>
      </c>
      <c r="E178" s="30"/>
      <c r="F178" s="15"/>
      <c r="G178" s="14"/>
      <c r="H178" s="31"/>
      <c r="I178" s="34">
        <f t="shared" si="13"/>
        <v>15.5</v>
      </c>
      <c r="J178" s="7">
        <f t="shared" si="14"/>
        <v>10</v>
      </c>
      <c r="K178" s="20"/>
      <c r="L178" s="8">
        <f t="shared" si="12"/>
        <v>0</v>
      </c>
      <c r="M178" s="7">
        <f t="shared" si="15"/>
        <v>135.31799999999998</v>
      </c>
      <c r="N178" s="46"/>
      <c r="O178" s="46"/>
      <c r="P178" s="46"/>
      <c r="Q178" s="47"/>
    </row>
    <row r="179" spans="2:17" ht="15.75" x14ac:dyDescent="0.25">
      <c r="B179" s="40"/>
      <c r="C179" s="32" t="s">
        <v>48</v>
      </c>
      <c r="D179" s="36" t="str">
        <f t="shared" si="11"/>
        <v>NOT</v>
      </c>
      <c r="E179" s="30"/>
      <c r="F179" s="15"/>
      <c r="G179" s="14"/>
      <c r="H179" s="31"/>
      <c r="I179" s="34">
        <f t="shared" si="13"/>
        <v>15.5</v>
      </c>
      <c r="J179" s="7">
        <f t="shared" si="14"/>
        <v>10</v>
      </c>
      <c r="K179" s="20"/>
      <c r="L179" s="8">
        <f t="shared" si="12"/>
        <v>0</v>
      </c>
      <c r="M179" s="7">
        <f t="shared" si="15"/>
        <v>135.31799999999998</v>
      </c>
      <c r="N179" s="46"/>
      <c r="O179" s="46"/>
      <c r="P179" s="46"/>
      <c r="Q179" s="47"/>
    </row>
    <row r="180" spans="2:17" ht="15.75" x14ac:dyDescent="0.25">
      <c r="B180" s="40"/>
      <c r="C180" s="32" t="s">
        <v>48</v>
      </c>
      <c r="D180" s="36" t="str">
        <f t="shared" si="11"/>
        <v>NOT</v>
      </c>
      <c r="E180" s="30"/>
      <c r="F180" s="15"/>
      <c r="G180" s="14"/>
      <c r="H180" s="31"/>
      <c r="I180" s="34">
        <f t="shared" si="13"/>
        <v>15.5</v>
      </c>
      <c r="J180" s="7">
        <f t="shared" si="14"/>
        <v>10</v>
      </c>
      <c r="K180" s="20"/>
      <c r="L180" s="8">
        <f t="shared" si="12"/>
        <v>0</v>
      </c>
      <c r="M180" s="7">
        <f t="shared" si="15"/>
        <v>135.31799999999998</v>
      </c>
      <c r="N180" s="46"/>
      <c r="O180" s="46"/>
      <c r="P180" s="46"/>
      <c r="Q180" s="47"/>
    </row>
    <row r="181" spans="2:17" ht="15.75" x14ac:dyDescent="0.25">
      <c r="B181" s="40"/>
      <c r="C181" s="32" t="s">
        <v>48</v>
      </c>
      <c r="D181" s="36" t="str">
        <f t="shared" si="11"/>
        <v>NOT</v>
      </c>
      <c r="E181" s="30"/>
      <c r="F181" s="15"/>
      <c r="G181" s="14"/>
      <c r="H181" s="31"/>
      <c r="I181" s="34">
        <f t="shared" si="13"/>
        <v>15.5</v>
      </c>
      <c r="J181" s="7">
        <f t="shared" si="14"/>
        <v>10</v>
      </c>
      <c r="K181" s="20"/>
      <c r="L181" s="8">
        <f t="shared" si="12"/>
        <v>0</v>
      </c>
      <c r="M181" s="7">
        <f t="shared" si="15"/>
        <v>135.31799999999998</v>
      </c>
      <c r="N181" s="46"/>
      <c r="O181" s="46"/>
      <c r="P181" s="46"/>
      <c r="Q181" s="47"/>
    </row>
    <row r="182" spans="2:17" ht="15.75" x14ac:dyDescent="0.25">
      <c r="B182" s="40"/>
      <c r="C182" s="32" t="s">
        <v>48</v>
      </c>
      <c r="D182" s="36" t="str">
        <f t="shared" si="11"/>
        <v>NOT</v>
      </c>
      <c r="E182" s="30"/>
      <c r="F182" s="15"/>
      <c r="G182" s="14"/>
      <c r="H182" s="31"/>
      <c r="I182" s="34">
        <f t="shared" si="13"/>
        <v>15.5</v>
      </c>
      <c r="J182" s="7">
        <f t="shared" si="14"/>
        <v>10</v>
      </c>
      <c r="K182" s="20"/>
      <c r="L182" s="8">
        <f t="shared" si="12"/>
        <v>0</v>
      </c>
      <c r="M182" s="7">
        <f t="shared" si="15"/>
        <v>135.31799999999998</v>
      </c>
      <c r="N182" s="46"/>
      <c r="O182" s="46"/>
      <c r="P182" s="46"/>
      <c r="Q182" s="47"/>
    </row>
    <row r="183" spans="2:17" ht="15.75" x14ac:dyDescent="0.25">
      <c r="B183" s="40"/>
      <c r="C183" s="32" t="s">
        <v>48</v>
      </c>
      <c r="D183" s="36" t="str">
        <f t="shared" si="11"/>
        <v>NOT</v>
      </c>
      <c r="E183" s="30"/>
      <c r="F183" s="15"/>
      <c r="G183" s="14"/>
      <c r="H183" s="31"/>
      <c r="I183" s="34">
        <f t="shared" si="13"/>
        <v>15.5</v>
      </c>
      <c r="J183" s="7">
        <f t="shared" si="14"/>
        <v>10</v>
      </c>
      <c r="K183" s="20"/>
      <c r="L183" s="8">
        <f t="shared" si="12"/>
        <v>0</v>
      </c>
      <c r="M183" s="7">
        <f t="shared" si="15"/>
        <v>135.31799999999998</v>
      </c>
      <c r="N183" s="46"/>
      <c r="O183" s="46"/>
      <c r="P183" s="46"/>
      <c r="Q183" s="47"/>
    </row>
    <row r="184" spans="2:17" ht="15.75" x14ac:dyDescent="0.25">
      <c r="B184" s="40"/>
      <c r="C184" s="32" t="s">
        <v>48</v>
      </c>
      <c r="D184" s="36" t="str">
        <f t="shared" si="11"/>
        <v>NOT</v>
      </c>
      <c r="E184" s="30"/>
      <c r="F184" s="15"/>
      <c r="G184" s="14"/>
      <c r="H184" s="31"/>
      <c r="I184" s="34">
        <f t="shared" si="13"/>
        <v>15.5</v>
      </c>
      <c r="J184" s="7">
        <f t="shared" si="14"/>
        <v>10</v>
      </c>
      <c r="K184" s="20"/>
      <c r="L184" s="8">
        <f t="shared" si="12"/>
        <v>0</v>
      </c>
      <c r="M184" s="7">
        <f t="shared" si="15"/>
        <v>135.31799999999998</v>
      </c>
      <c r="N184" s="46"/>
      <c r="O184" s="46"/>
      <c r="P184" s="46"/>
      <c r="Q184" s="47"/>
    </row>
    <row r="185" spans="2:17" ht="15.75" x14ac:dyDescent="0.25">
      <c r="B185" s="40"/>
      <c r="C185" s="32" t="s">
        <v>48</v>
      </c>
      <c r="D185" s="36" t="str">
        <f t="shared" si="11"/>
        <v>NOT</v>
      </c>
      <c r="E185" s="30"/>
      <c r="F185" s="15"/>
      <c r="G185" s="14"/>
      <c r="H185" s="31"/>
      <c r="I185" s="34">
        <f t="shared" si="13"/>
        <v>15.5</v>
      </c>
      <c r="J185" s="7">
        <f t="shared" si="14"/>
        <v>10</v>
      </c>
      <c r="K185" s="20"/>
      <c r="L185" s="8">
        <f t="shared" si="12"/>
        <v>0</v>
      </c>
      <c r="M185" s="7">
        <f t="shared" si="15"/>
        <v>135.31799999999998</v>
      </c>
      <c r="N185" s="46"/>
      <c r="O185" s="46"/>
      <c r="P185" s="46"/>
      <c r="Q185" s="47"/>
    </row>
    <row r="186" spans="2:17" ht="15.75" x14ac:dyDescent="0.25">
      <c r="B186" s="40"/>
      <c r="C186" s="32" t="s">
        <v>48</v>
      </c>
      <c r="D186" s="36" t="str">
        <f t="shared" si="11"/>
        <v>NOT</v>
      </c>
      <c r="E186" s="30"/>
      <c r="F186" s="15"/>
      <c r="G186" s="14"/>
      <c r="H186" s="31"/>
      <c r="I186" s="34">
        <f t="shared" si="13"/>
        <v>15.5</v>
      </c>
      <c r="J186" s="7">
        <f t="shared" si="14"/>
        <v>10</v>
      </c>
      <c r="K186" s="20"/>
      <c r="L186" s="8">
        <f t="shared" si="12"/>
        <v>0</v>
      </c>
      <c r="M186" s="7">
        <f t="shared" si="15"/>
        <v>135.31799999999998</v>
      </c>
      <c r="N186" s="46"/>
      <c r="O186" s="46"/>
      <c r="P186" s="46"/>
      <c r="Q186" s="47"/>
    </row>
    <row r="187" spans="2:17" ht="15.75" x14ac:dyDescent="0.25">
      <c r="B187" s="40"/>
      <c r="C187" s="32" t="s">
        <v>48</v>
      </c>
      <c r="D187" s="36" t="str">
        <f t="shared" si="11"/>
        <v>NOT</v>
      </c>
      <c r="E187" s="30"/>
      <c r="F187" s="15"/>
      <c r="G187" s="14"/>
      <c r="H187" s="31"/>
      <c r="I187" s="34">
        <f t="shared" si="13"/>
        <v>15.5</v>
      </c>
      <c r="J187" s="7">
        <f t="shared" si="14"/>
        <v>10</v>
      </c>
      <c r="K187" s="20"/>
      <c r="L187" s="8">
        <f t="shared" si="12"/>
        <v>0</v>
      </c>
      <c r="M187" s="7">
        <f t="shared" si="15"/>
        <v>135.31799999999998</v>
      </c>
      <c r="N187" s="46"/>
      <c r="O187" s="46"/>
      <c r="P187" s="46"/>
      <c r="Q187" s="47"/>
    </row>
    <row r="188" spans="2:17" ht="15.75" x14ac:dyDescent="0.25">
      <c r="B188" s="40"/>
      <c r="C188" s="32" t="s">
        <v>48</v>
      </c>
      <c r="D188" s="36" t="str">
        <f t="shared" si="11"/>
        <v>NOT</v>
      </c>
      <c r="E188" s="30"/>
      <c r="F188" s="15"/>
      <c r="G188" s="14"/>
      <c r="H188" s="31"/>
      <c r="I188" s="34">
        <f t="shared" si="13"/>
        <v>15.5</v>
      </c>
      <c r="J188" s="7">
        <f t="shared" si="14"/>
        <v>10</v>
      </c>
      <c r="K188" s="20"/>
      <c r="L188" s="8">
        <f t="shared" si="12"/>
        <v>0</v>
      </c>
      <c r="M188" s="7">
        <f t="shared" si="15"/>
        <v>135.31799999999998</v>
      </c>
      <c r="N188" s="46"/>
      <c r="O188" s="46"/>
      <c r="P188" s="46"/>
      <c r="Q188" s="47"/>
    </row>
    <row r="189" spans="2:17" ht="15.75" x14ac:dyDescent="0.25">
      <c r="B189" s="40"/>
      <c r="C189" s="32" t="s">
        <v>48</v>
      </c>
      <c r="D189" s="36" t="str">
        <f t="shared" si="11"/>
        <v>NOT</v>
      </c>
      <c r="E189" s="30"/>
      <c r="F189" s="15"/>
      <c r="G189" s="14"/>
      <c r="H189" s="31"/>
      <c r="I189" s="34">
        <f t="shared" si="13"/>
        <v>15.5</v>
      </c>
      <c r="J189" s="7">
        <f t="shared" si="14"/>
        <v>10</v>
      </c>
      <c r="K189" s="20"/>
      <c r="L189" s="8">
        <f t="shared" si="12"/>
        <v>0</v>
      </c>
      <c r="M189" s="7">
        <f t="shared" si="15"/>
        <v>135.31799999999998</v>
      </c>
      <c r="N189" s="46"/>
      <c r="O189" s="46"/>
      <c r="P189" s="46"/>
      <c r="Q189" s="47"/>
    </row>
    <row r="190" spans="2:17" ht="15.75" x14ac:dyDescent="0.25">
      <c r="B190" s="40"/>
      <c r="C190" s="32" t="s">
        <v>48</v>
      </c>
      <c r="D190" s="36" t="str">
        <f t="shared" si="11"/>
        <v>NOT</v>
      </c>
      <c r="E190" s="30"/>
      <c r="F190" s="15"/>
      <c r="G190" s="14"/>
      <c r="H190" s="31"/>
      <c r="I190" s="34">
        <f t="shared" si="13"/>
        <v>15.5</v>
      </c>
      <c r="J190" s="7">
        <f t="shared" si="14"/>
        <v>10</v>
      </c>
      <c r="K190" s="20"/>
      <c r="L190" s="8">
        <f t="shared" si="12"/>
        <v>0</v>
      </c>
      <c r="M190" s="7">
        <f t="shared" si="15"/>
        <v>135.31799999999998</v>
      </c>
      <c r="N190" s="46"/>
      <c r="O190" s="46"/>
      <c r="P190" s="46"/>
      <c r="Q190" s="47"/>
    </row>
    <row r="191" spans="2:17" ht="15.75" x14ac:dyDescent="0.25">
      <c r="B191" s="40"/>
      <c r="C191" s="32" t="s">
        <v>48</v>
      </c>
      <c r="D191" s="36" t="str">
        <f t="shared" si="11"/>
        <v>NOT</v>
      </c>
      <c r="E191" s="30"/>
      <c r="F191" s="15"/>
      <c r="G191" s="14"/>
      <c r="H191" s="31"/>
      <c r="I191" s="34">
        <f t="shared" si="13"/>
        <v>15.5</v>
      </c>
      <c r="J191" s="7">
        <f t="shared" si="14"/>
        <v>10</v>
      </c>
      <c r="K191" s="20"/>
      <c r="L191" s="8">
        <f t="shared" si="12"/>
        <v>0</v>
      </c>
      <c r="M191" s="7">
        <f t="shared" si="15"/>
        <v>135.31799999999998</v>
      </c>
      <c r="N191" s="46"/>
      <c r="O191" s="46"/>
      <c r="P191" s="46"/>
      <c r="Q191" s="47"/>
    </row>
    <row r="192" spans="2:17" ht="15.75" x14ac:dyDescent="0.25">
      <c r="B192" s="40"/>
      <c r="C192" s="32" t="s">
        <v>48</v>
      </c>
      <c r="D192" s="36" t="str">
        <f t="shared" si="11"/>
        <v>NOT</v>
      </c>
      <c r="E192" s="30"/>
      <c r="F192" s="15"/>
      <c r="G192" s="14"/>
      <c r="H192" s="31"/>
      <c r="I192" s="34">
        <f t="shared" si="13"/>
        <v>15.5</v>
      </c>
      <c r="J192" s="7">
        <f t="shared" si="14"/>
        <v>10</v>
      </c>
      <c r="K192" s="20"/>
      <c r="L192" s="8">
        <f t="shared" si="12"/>
        <v>0</v>
      </c>
      <c r="M192" s="7">
        <f t="shared" si="15"/>
        <v>135.31799999999998</v>
      </c>
      <c r="N192" s="46"/>
      <c r="O192" s="46"/>
      <c r="P192" s="46"/>
      <c r="Q192" s="47"/>
    </row>
    <row r="193" spans="2:17" ht="15.75" x14ac:dyDescent="0.25">
      <c r="B193" s="40"/>
      <c r="C193" s="32" t="s">
        <v>48</v>
      </c>
      <c r="D193" s="36" t="str">
        <f t="shared" si="11"/>
        <v>NOT</v>
      </c>
      <c r="E193" s="30"/>
      <c r="F193" s="15"/>
      <c r="G193" s="14"/>
      <c r="H193" s="31"/>
      <c r="I193" s="34">
        <f t="shared" si="13"/>
        <v>15.5</v>
      </c>
      <c r="J193" s="7">
        <f t="shared" si="14"/>
        <v>10</v>
      </c>
      <c r="K193" s="20"/>
      <c r="L193" s="8">
        <f t="shared" si="12"/>
        <v>0</v>
      </c>
      <c r="M193" s="7">
        <f t="shared" si="15"/>
        <v>135.31799999999998</v>
      </c>
      <c r="N193" s="46"/>
      <c r="O193" s="46"/>
      <c r="P193" s="46"/>
      <c r="Q193" s="47"/>
    </row>
    <row r="194" spans="2:17" ht="15.75" x14ac:dyDescent="0.25">
      <c r="B194" s="40"/>
      <c r="C194" s="32" t="s">
        <v>48</v>
      </c>
      <c r="D194" s="36" t="str">
        <f t="shared" si="11"/>
        <v>NOT</v>
      </c>
      <c r="E194" s="30"/>
      <c r="F194" s="15"/>
      <c r="G194" s="14"/>
      <c r="H194" s="31"/>
      <c r="I194" s="34">
        <f t="shared" si="13"/>
        <v>15.5</v>
      </c>
      <c r="J194" s="7">
        <f t="shared" si="14"/>
        <v>10</v>
      </c>
      <c r="K194" s="20"/>
      <c r="L194" s="8">
        <f t="shared" si="12"/>
        <v>0</v>
      </c>
      <c r="M194" s="7">
        <f t="shared" si="15"/>
        <v>135.31799999999998</v>
      </c>
      <c r="N194" s="46"/>
      <c r="O194" s="46"/>
      <c r="P194" s="46"/>
      <c r="Q194" s="47"/>
    </row>
    <row r="195" spans="2:17" ht="15.75" x14ac:dyDescent="0.25">
      <c r="B195" s="40"/>
      <c r="C195" s="32" t="s">
        <v>48</v>
      </c>
      <c r="D195" s="36" t="str">
        <f t="shared" si="11"/>
        <v>NOT</v>
      </c>
      <c r="E195" s="30"/>
      <c r="F195" s="15"/>
      <c r="G195" s="14"/>
      <c r="H195" s="31"/>
      <c r="I195" s="34">
        <f t="shared" si="13"/>
        <v>15.5</v>
      </c>
      <c r="J195" s="7">
        <f t="shared" si="14"/>
        <v>10</v>
      </c>
      <c r="K195" s="20"/>
      <c r="L195" s="8">
        <f t="shared" si="12"/>
        <v>0</v>
      </c>
      <c r="M195" s="7">
        <f t="shared" si="15"/>
        <v>135.31799999999998</v>
      </c>
      <c r="N195" s="46"/>
      <c r="O195" s="46"/>
      <c r="P195" s="46"/>
      <c r="Q195" s="47"/>
    </row>
    <row r="196" spans="2:17" ht="15.75" x14ac:dyDescent="0.25">
      <c r="B196" s="40"/>
      <c r="C196" s="32" t="s">
        <v>48</v>
      </c>
      <c r="D196" s="36" t="str">
        <f t="shared" si="11"/>
        <v>NOT</v>
      </c>
      <c r="E196" s="30"/>
      <c r="F196" s="15"/>
      <c r="G196" s="14"/>
      <c r="H196" s="31"/>
      <c r="I196" s="34">
        <f t="shared" si="13"/>
        <v>15.5</v>
      </c>
      <c r="J196" s="7">
        <f t="shared" si="14"/>
        <v>10</v>
      </c>
      <c r="K196" s="20"/>
      <c r="L196" s="8">
        <f t="shared" si="12"/>
        <v>0</v>
      </c>
      <c r="M196" s="7">
        <f t="shared" si="15"/>
        <v>135.31799999999998</v>
      </c>
      <c r="N196" s="46"/>
      <c r="O196" s="46"/>
      <c r="P196" s="46"/>
      <c r="Q196" s="47"/>
    </row>
    <row r="197" spans="2:17" ht="15.75" x14ac:dyDescent="0.25">
      <c r="B197" s="40"/>
      <c r="C197" s="32" t="s">
        <v>48</v>
      </c>
      <c r="D197" s="36" t="str">
        <f t="shared" si="11"/>
        <v>NOT</v>
      </c>
      <c r="E197" s="30"/>
      <c r="F197" s="15"/>
      <c r="G197" s="14"/>
      <c r="H197" s="31"/>
      <c r="I197" s="34">
        <f t="shared" si="13"/>
        <v>15.5</v>
      </c>
      <c r="J197" s="7">
        <f t="shared" si="14"/>
        <v>10</v>
      </c>
      <c r="K197" s="20"/>
      <c r="L197" s="8">
        <f t="shared" si="12"/>
        <v>0</v>
      </c>
      <c r="M197" s="7">
        <f t="shared" si="15"/>
        <v>135.31799999999998</v>
      </c>
      <c r="N197" s="46"/>
      <c r="O197" s="46"/>
      <c r="P197" s="46"/>
      <c r="Q197" s="47"/>
    </row>
    <row r="198" spans="2:17" ht="15.75" x14ac:dyDescent="0.25">
      <c r="B198" s="40"/>
      <c r="C198" s="32" t="s">
        <v>48</v>
      </c>
      <c r="D198" s="36" t="str">
        <f t="shared" si="11"/>
        <v>NOT</v>
      </c>
      <c r="E198" s="30"/>
      <c r="F198" s="15"/>
      <c r="G198" s="14"/>
      <c r="H198" s="31"/>
      <c r="I198" s="34">
        <f t="shared" si="13"/>
        <v>15.5</v>
      </c>
      <c r="J198" s="7">
        <f t="shared" si="14"/>
        <v>10</v>
      </c>
      <c r="K198" s="20"/>
      <c r="L198" s="8">
        <f t="shared" si="12"/>
        <v>0</v>
      </c>
      <c r="M198" s="7">
        <f t="shared" si="15"/>
        <v>135.31799999999998</v>
      </c>
      <c r="N198" s="46"/>
      <c r="O198" s="46"/>
      <c r="P198" s="46"/>
      <c r="Q198" s="47"/>
    </row>
  </sheetData>
  <mergeCells count="196">
    <mergeCell ref="N195:Q195"/>
    <mergeCell ref="N196:Q196"/>
    <mergeCell ref="N197:Q197"/>
    <mergeCell ref="N198:Q198"/>
    <mergeCell ref="N190:Q190"/>
    <mergeCell ref="N191:Q191"/>
    <mergeCell ref="N192:Q192"/>
    <mergeCell ref="N193:Q193"/>
    <mergeCell ref="N194:Q194"/>
    <mergeCell ref="N185:Q185"/>
    <mergeCell ref="N186:Q186"/>
    <mergeCell ref="N187:Q187"/>
    <mergeCell ref="N188:Q188"/>
    <mergeCell ref="N189:Q189"/>
    <mergeCell ref="N180:Q180"/>
    <mergeCell ref="N181:Q181"/>
    <mergeCell ref="N182:Q182"/>
    <mergeCell ref="N183:Q183"/>
    <mergeCell ref="N184:Q184"/>
    <mergeCell ref="N175:Q175"/>
    <mergeCell ref="N176:Q176"/>
    <mergeCell ref="N177:Q177"/>
    <mergeCell ref="N178:Q178"/>
    <mergeCell ref="N179:Q179"/>
    <mergeCell ref="N170:Q170"/>
    <mergeCell ref="N171:Q171"/>
    <mergeCell ref="N172:Q172"/>
    <mergeCell ref="N173:Q173"/>
    <mergeCell ref="N174:Q174"/>
    <mergeCell ref="N165:Q165"/>
    <mergeCell ref="N166:Q166"/>
    <mergeCell ref="N167:Q167"/>
    <mergeCell ref="N168:Q168"/>
    <mergeCell ref="N169:Q169"/>
    <mergeCell ref="N160:Q160"/>
    <mergeCell ref="N161:Q161"/>
    <mergeCell ref="N162:Q162"/>
    <mergeCell ref="N163:Q163"/>
    <mergeCell ref="N164:Q164"/>
    <mergeCell ref="N155:Q155"/>
    <mergeCell ref="N156:Q156"/>
    <mergeCell ref="N157:Q157"/>
    <mergeCell ref="N158:Q158"/>
    <mergeCell ref="N159:Q159"/>
    <mergeCell ref="N150:Q150"/>
    <mergeCell ref="N151:Q151"/>
    <mergeCell ref="N152:Q152"/>
    <mergeCell ref="N153:Q153"/>
    <mergeCell ref="N154:Q154"/>
    <mergeCell ref="N145:Q145"/>
    <mergeCell ref="N146:Q146"/>
    <mergeCell ref="N147:Q147"/>
    <mergeCell ref="N148:Q148"/>
    <mergeCell ref="N149:Q149"/>
    <mergeCell ref="N140:Q140"/>
    <mergeCell ref="N141:Q141"/>
    <mergeCell ref="N142:Q142"/>
    <mergeCell ref="N143:Q143"/>
    <mergeCell ref="N144:Q144"/>
    <mergeCell ref="N135:Q135"/>
    <mergeCell ref="N136:Q136"/>
    <mergeCell ref="N137:Q137"/>
    <mergeCell ref="N138:Q138"/>
    <mergeCell ref="N139:Q139"/>
    <mergeCell ref="N130:Q130"/>
    <mergeCell ref="N131:Q131"/>
    <mergeCell ref="N132:Q132"/>
    <mergeCell ref="N133:Q133"/>
    <mergeCell ref="N134:Q134"/>
    <mergeCell ref="N125:Q125"/>
    <mergeCell ref="N126:Q126"/>
    <mergeCell ref="N127:Q127"/>
    <mergeCell ref="N128:Q128"/>
    <mergeCell ref="N129:Q129"/>
    <mergeCell ref="N120:Q120"/>
    <mergeCell ref="N121:Q121"/>
    <mergeCell ref="N122:Q122"/>
    <mergeCell ref="N123:Q123"/>
    <mergeCell ref="N124:Q124"/>
    <mergeCell ref="N115:Q115"/>
    <mergeCell ref="N116:Q116"/>
    <mergeCell ref="N117:Q117"/>
    <mergeCell ref="N118:Q118"/>
    <mergeCell ref="N119:Q119"/>
    <mergeCell ref="N110:Q110"/>
    <mergeCell ref="N111:Q111"/>
    <mergeCell ref="N112:Q112"/>
    <mergeCell ref="N113:Q113"/>
    <mergeCell ref="N114:Q114"/>
    <mergeCell ref="N105:Q105"/>
    <mergeCell ref="N106:Q106"/>
    <mergeCell ref="N107:Q107"/>
    <mergeCell ref="N108:Q108"/>
    <mergeCell ref="N109:Q109"/>
    <mergeCell ref="N100:Q100"/>
    <mergeCell ref="N101:Q101"/>
    <mergeCell ref="N102:Q102"/>
    <mergeCell ref="N103:Q103"/>
    <mergeCell ref="N104:Q104"/>
    <mergeCell ref="N95:Q95"/>
    <mergeCell ref="N96:Q96"/>
    <mergeCell ref="N97:Q97"/>
    <mergeCell ref="N98:Q98"/>
    <mergeCell ref="N99:Q99"/>
    <mergeCell ref="N90:Q90"/>
    <mergeCell ref="N91:Q91"/>
    <mergeCell ref="N92:Q92"/>
    <mergeCell ref="N93:Q93"/>
    <mergeCell ref="N94:Q94"/>
    <mergeCell ref="N85:Q85"/>
    <mergeCell ref="N86:Q86"/>
    <mergeCell ref="N87:Q87"/>
    <mergeCell ref="N88:Q88"/>
    <mergeCell ref="N89:Q89"/>
    <mergeCell ref="N80:Q80"/>
    <mergeCell ref="N81:Q81"/>
    <mergeCell ref="N82:Q82"/>
    <mergeCell ref="N83:Q83"/>
    <mergeCell ref="N84:Q84"/>
    <mergeCell ref="N75:Q75"/>
    <mergeCell ref="N76:Q76"/>
    <mergeCell ref="N77:Q77"/>
    <mergeCell ref="N78:Q78"/>
    <mergeCell ref="N79:Q79"/>
    <mergeCell ref="N70:Q70"/>
    <mergeCell ref="N71:Q71"/>
    <mergeCell ref="N72:Q72"/>
    <mergeCell ref="N73:Q73"/>
    <mergeCell ref="N74:Q74"/>
    <mergeCell ref="N65:Q65"/>
    <mergeCell ref="N66:Q66"/>
    <mergeCell ref="N67:Q67"/>
    <mergeCell ref="N68:Q68"/>
    <mergeCell ref="N69:Q69"/>
    <mergeCell ref="N60:Q60"/>
    <mergeCell ref="N61:Q61"/>
    <mergeCell ref="N62:Q62"/>
    <mergeCell ref="N63:Q63"/>
    <mergeCell ref="N64:Q64"/>
    <mergeCell ref="N55:Q55"/>
    <mergeCell ref="N56:Q56"/>
    <mergeCell ref="N57:Q57"/>
    <mergeCell ref="N58:Q58"/>
    <mergeCell ref="N59:Q59"/>
    <mergeCell ref="N50:Q50"/>
    <mergeCell ref="N51:Q51"/>
    <mergeCell ref="N52:Q52"/>
    <mergeCell ref="N53:Q53"/>
    <mergeCell ref="N54:Q54"/>
    <mergeCell ref="N45:Q45"/>
    <mergeCell ref="N46:Q46"/>
    <mergeCell ref="N47:Q47"/>
    <mergeCell ref="N48:Q48"/>
    <mergeCell ref="N49:Q49"/>
    <mergeCell ref="N40:Q40"/>
    <mergeCell ref="N41:Q41"/>
    <mergeCell ref="N42:Q42"/>
    <mergeCell ref="N43:Q43"/>
    <mergeCell ref="N44:Q44"/>
    <mergeCell ref="N35:Q35"/>
    <mergeCell ref="N36:Q36"/>
    <mergeCell ref="N37:Q37"/>
    <mergeCell ref="N38:Q38"/>
    <mergeCell ref="N39:Q39"/>
    <mergeCell ref="N34:Q34"/>
    <mergeCell ref="B8:Q9"/>
    <mergeCell ref="N26:Q26"/>
    <mergeCell ref="N27:Q27"/>
    <mergeCell ref="N28:Q28"/>
    <mergeCell ref="N29:Q29"/>
    <mergeCell ref="N30:Q30"/>
    <mergeCell ref="N31:Q31"/>
    <mergeCell ref="N10:Q10"/>
    <mergeCell ref="N11:Q11"/>
    <mergeCell ref="N12:Q12"/>
    <mergeCell ref="N13:Q13"/>
    <mergeCell ref="N14:Q14"/>
    <mergeCell ref="N15:Q15"/>
    <mergeCell ref="N16:Q16"/>
    <mergeCell ref="N17:Q17"/>
    <mergeCell ref="N33:Q33"/>
    <mergeCell ref="N22:Q22"/>
    <mergeCell ref="N23:Q23"/>
    <mergeCell ref="S2:Y2"/>
    <mergeCell ref="N24:Q24"/>
    <mergeCell ref="N25:Q25"/>
    <mergeCell ref="N18:Q18"/>
    <mergeCell ref="N19:Q19"/>
    <mergeCell ref="N20:Q20"/>
    <mergeCell ref="N21:Q21"/>
    <mergeCell ref="N32:Q32"/>
    <mergeCell ref="B2:D3"/>
    <mergeCell ref="B4:D4"/>
    <mergeCell ref="B5:D5"/>
    <mergeCell ref="E2:J3"/>
    <mergeCell ref="L2:Q3"/>
  </mergeCells>
  <conditionalFormatting sqref="K11:K198">
    <cfRule type="containsText" dxfId="12" priority="14" operator="containsText" text="V">
      <formula>NOT(ISERROR(SEARCH("V",K11)))</formula>
    </cfRule>
    <cfRule type="containsText" dxfId="11" priority="15" operator="containsText" text="L">
      <formula>NOT(ISERROR(SEARCH("L",K11)))</formula>
    </cfRule>
    <cfRule type="containsText" dxfId="10" priority="16" operator="containsText" text="W">
      <formula>NOT(ISERROR(SEARCH("W",K11)))</formula>
    </cfRule>
  </conditionalFormatting>
  <conditionalFormatting sqref="Q5">
    <cfRule type="cellIs" dxfId="9" priority="9" operator="lessThan">
      <formula>0.5</formula>
    </cfRule>
    <cfRule type="cellIs" dxfId="8" priority="10" operator="greaterThanOrEqual">
      <formula>0.5</formula>
    </cfRule>
  </conditionalFormatting>
  <conditionalFormatting sqref="J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I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H5">
    <cfRule type="cellIs" dxfId="3" priority="2" operator="lessThan">
      <formula>0</formula>
    </cfRule>
    <cfRule type="cellIs" dxfId="2" priority="3" operator="equal">
      <formula>0</formula>
    </cfRule>
    <cfRule type="cellIs" dxfId="1" priority="4" operator="greaterThan">
      <formula>0</formula>
    </cfRule>
  </conditionalFormatting>
  <dataValidations count="2">
    <dataValidation type="list" allowBlank="1" showInputMessage="1" showErrorMessage="1" sqref="H12:H198">
      <formula1>$V$4:$V$5</formula1>
    </dataValidation>
    <dataValidation type="list" allowBlank="1" showInputMessage="1" showErrorMessage="1" sqref="C11:C198">
      <formula1>$X$4:$X$10</formula1>
    </dataValidation>
  </dataValidations>
  <hyperlinks>
    <hyperlink ref="B15" r:id="rId1"/>
    <hyperlink ref="E15" r:id="rId2"/>
    <hyperlink ref="E16" r:id="rId3"/>
    <hyperlink ref="E17" r:id="rId4"/>
    <hyperlink ref="E18" r:id="rId5"/>
    <hyperlink ref="E19" r:id="rId6"/>
  </hyperlinks>
  <pageMargins left="0.7" right="0.7" top="0.75" bottom="0.75" header="0.3" footer="0.3"/>
  <pageSetup paperSize="9" orientation="portrait" r:id="rId7"/>
  <drawing r:id="rId8"/>
  <legacy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8377EF-3C4D-4832-92B9-70481FCF7A50}">
            <xm:f>NOT(ISERROR(SEARCH("A",K11)))</xm:f>
            <xm:f>"A"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m:sqref>K11:K198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16" customWidth="1"/>
    <col min="2" max="2" width="17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Hoja1</vt:lpstr>
      <vt:lpstr>Hoja2</vt:lpstr>
      <vt:lpstr>Hoja3</vt:lpstr>
      <vt:lpstr>BETPLAY</vt:lpstr>
      <vt:lpstr>foto5x</vt:lpstr>
      <vt:lpstr>LUCKIA</vt:lpstr>
      <vt:lpstr>NOT</vt:lpstr>
      <vt:lpstr>RUSHBET</vt:lpstr>
      <vt:lpstr>SPORTIUM</vt:lpstr>
      <vt:lpstr>WPLAY</vt:lpstr>
      <vt:lpstr>ZAMBA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Soumynon</dc:creator>
  <cp:keywords/>
  <dc:description/>
  <cp:lastModifiedBy>GyM</cp:lastModifiedBy>
  <cp:revision/>
  <dcterms:created xsi:type="dcterms:W3CDTF">2012-05-19T20:13:53Z</dcterms:created>
  <dcterms:modified xsi:type="dcterms:W3CDTF">2018-09-11T16:31:31Z</dcterms:modified>
  <cp:category/>
  <cp:contentStatus/>
</cp:coreProperties>
</file>