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  <sheet name="Feuil1 (2)" sheetId="2" r:id="rId5"/>
    <sheet name="Feuil2" sheetId="3" r:id="rId6"/>
    <sheet name="Feuil3" sheetId="4" r:id="rId7"/>
  </sheets>
</workbook>
</file>

<file path=xl/sharedStrings.xml><?xml version="1.0" encoding="utf-8"?>
<sst xmlns="http://schemas.openxmlformats.org/spreadsheetml/2006/main" uniqueCount="201">
  <si>
    <t>Qty</t>
  </si>
  <si>
    <t>Value</t>
  </si>
  <si>
    <t>Device</t>
  </si>
  <si>
    <t>Package</t>
  </si>
  <si>
    <t>Parts</t>
  </si>
  <si>
    <t>DIGIKEY</t>
  </si>
  <si>
    <t>Unit PRICE</t>
  </si>
  <si>
    <t>Total quantity</t>
  </si>
  <si>
    <t>Total price</t>
  </si>
  <si>
    <t>M022.54MM_SCREWTERM</t>
  </si>
  <si>
    <t>1X02_2.54_SCREWTERM</t>
  </si>
  <si>
    <t>JP1,JP2</t>
  </si>
  <si>
    <t>ED10561-ND</t>
  </si>
  <si>
    <t>0.1u</t>
  </si>
  <si>
    <t>0402-CAP</t>
  </si>
  <si>
    <t>C1,C2,C3,C6,C8,C10,C13,C15,C18,C25,C32</t>
  </si>
  <si>
    <t>445-1265-6-ND</t>
  </si>
  <si>
    <t>0402-RES</t>
  </si>
  <si>
    <t>R24,R30,R32,R35</t>
  </si>
  <si>
    <t>P100LCT-ND</t>
  </si>
  <si>
    <t>10uF</t>
  </si>
  <si>
    <t>C-USC0603</t>
  </si>
  <si>
    <t>C0603</t>
  </si>
  <si>
    <t>C24,C27</t>
  </si>
  <si>
    <t>490-3896-1-ND</t>
  </si>
  <si>
    <t>15nH</t>
  </si>
  <si>
    <t>IND0402</t>
  </si>
  <si>
    <t>L1</t>
  </si>
  <si>
    <t>445-3061-1-ND</t>
  </si>
  <si>
    <t>1k</t>
  </si>
  <si>
    <t>R23,R29,R31,R36</t>
  </si>
  <si>
    <t>P1.00KLCT-ND</t>
  </si>
  <si>
    <t>1u</t>
  </si>
  <si>
    <t>C21,C26</t>
  </si>
  <si>
    <t>445-9082-1-ND</t>
  </si>
  <si>
    <t>20p</t>
  </si>
  <si>
    <t>C5,C7</t>
  </si>
  <si>
    <t>490-11204-1-ND</t>
  </si>
  <si>
    <t>0.033uF</t>
  </si>
  <si>
    <t>C-EUC0805K</t>
  </si>
  <si>
    <t>C0805K</t>
  </si>
  <si>
    <t>C11,C14</t>
  </si>
  <si>
    <t>445-2675-2-ND</t>
  </si>
  <si>
    <t>4.7u</t>
  </si>
  <si>
    <t>C4,C9,C12,C22</t>
  </si>
  <si>
    <t>399-5499-1-ND</t>
  </si>
  <si>
    <t>R27,R28,R33,R34</t>
  </si>
  <si>
    <t>P51.0LCT-ND</t>
  </si>
  <si>
    <t>R7,R14,R16</t>
  </si>
  <si>
    <t>P560LCT-ND</t>
  </si>
  <si>
    <t>ADE7953</t>
  </si>
  <si>
    <t>28-WFQFN</t>
  </si>
  <si>
    <t>U9</t>
  </si>
  <si>
    <t>ADE7953ACPZ-ND</t>
  </si>
  <si>
    <t>MBR0520LT</t>
  </si>
  <si>
    <t>SOD123</t>
  </si>
  <si>
    <t>D1,D2</t>
  </si>
  <si>
    <t>MBR0520LCT-ND</t>
  </si>
  <si>
    <t>PAM2305</t>
  </si>
  <si>
    <t>TSOT25</t>
  </si>
  <si>
    <t>U10</t>
  </si>
  <si>
    <t>PAM2305AAB330DICT-ND</t>
  </si>
  <si>
    <t>QUARTZ_3.58M_2PIN</t>
  </si>
  <si>
    <t>HC-49S</t>
  </si>
  <si>
    <t>Q1</t>
  </si>
  <si>
    <t>887-2450-1-ND(out of stock)</t>
  </si>
  <si>
    <t>SN6501</t>
  </si>
  <si>
    <t>SOT-23-5</t>
  </si>
  <si>
    <t>U11</t>
  </si>
  <si>
    <t>296-37700-1-ND</t>
  </si>
  <si>
    <t>SN74LVC</t>
  </si>
  <si>
    <t>DCKT</t>
  </si>
  <si>
    <t>U3,U5,U7</t>
  </si>
  <si>
    <t>296-26619-1-ND</t>
  </si>
  <si>
    <t>TRANSFO_3.3</t>
  </si>
  <si>
    <t>U12</t>
  </si>
  <si>
    <t>732-4455-1-ND</t>
  </si>
  <si>
    <t>4.7k</t>
  </si>
  <si>
    <t>R1,R3,R9,R13,R15,R17,R18,R19,R20,R25,R26,R37,R38</t>
  </si>
  <si>
    <t>P10.0KLCT-ND</t>
  </si>
  <si>
    <t>10uF-TANT</t>
  </si>
  <si>
    <t>C29</t>
  </si>
  <si>
    <t>718-2110-1-ND</t>
  </si>
  <si>
    <t>33nF</t>
  </si>
  <si>
    <t>C16,C17,C19,C20,C23,C28,C30,C31</t>
  </si>
  <si>
    <t>399-8964-6-ND</t>
  </si>
  <si>
    <t>JUMPER3</t>
  </si>
  <si>
    <t>1X03</t>
  </si>
  <si>
    <t>J1,J3</t>
  </si>
  <si>
    <t>S1012EC-40-ND</t>
  </si>
  <si>
    <t>CONN_03-SCREW-5MM</t>
  </si>
  <si>
    <t>SCREWTERMINAL-5MM-3</t>
  </si>
  <si>
    <t>J2</t>
  </si>
  <si>
    <t>277-1237-ND</t>
  </si>
  <si>
    <t>RESISTOR0603-RES</t>
  </si>
  <si>
    <t>0603-RES</t>
  </si>
  <si>
    <t>R2,R8</t>
  </si>
  <si>
    <t>A106050DKR-ND</t>
  </si>
  <si>
    <t>55k</t>
  </si>
  <si>
    <t>R4,R11</t>
  </si>
  <si>
    <t>RMCF0603FT54K9CT-ND</t>
  </si>
  <si>
    <t>100k</t>
  </si>
  <si>
    <t>R5,R6,R10,R12</t>
  </si>
  <si>
    <t>P100KHCT-ND</t>
  </si>
  <si>
    <t>R-EU_</t>
  </si>
  <si>
    <t>C0805K@1</t>
  </si>
  <si>
    <t>R21,R22</t>
  </si>
  <si>
    <t>A106056CT-ND</t>
  </si>
  <si>
    <t>PS2505</t>
  </si>
  <si>
    <t>U1,U2,U6</t>
  </si>
  <si>
    <t>PS2505L-1-F3-ACT-ND</t>
  </si>
  <si>
    <t>SN74LVC1G3157DBVR</t>
  </si>
  <si>
    <t>SOT-23-6</t>
  </si>
  <si>
    <t>U4</t>
  </si>
  <si>
    <t>296-14908-1-ND</t>
  </si>
  <si>
    <t>ISO1541</t>
  </si>
  <si>
    <t>U8</t>
  </si>
  <si>
    <t>296-34872-1-ND</t>
  </si>
  <si>
    <t xml:space="preserve">                                                Total:</t>
  </si>
  <si>
    <t>Unit PRICE for 10</t>
  </si>
  <si>
    <t>Total quantity (15 boards)</t>
  </si>
  <si>
    <t>Qty in stock</t>
  </si>
  <si>
    <t>Qty to buy</t>
  </si>
  <si>
    <t>JP3, JP4</t>
  </si>
  <si>
    <r>
      <rPr>
        <u val="single"/>
        <sz val="11"/>
        <color indexed="17"/>
        <rFont val="Calibri"/>
      </rPr>
      <t>http://www.digikey.com/product-detail/en/on-shore-technology-inc/OSTVN02A150/ED10561-ND/1588862</t>
    </r>
  </si>
  <si>
    <t>M025MM</t>
  </si>
  <si>
    <t>SCREWTERMINAL-5MM-2</t>
  </si>
  <si>
    <t>JP2</t>
  </si>
  <si>
    <r>
      <rPr>
        <u val="single"/>
        <sz val="11"/>
        <color indexed="17"/>
        <rFont val="Calibri"/>
      </rPr>
      <t>https://www.digikey.com/product-detail/en/1729018/277-1236-ND/260604?WT.mc_id=IQ_7595_G_pla260604&amp;wt.srch=1&amp;wt.medium=cpc&amp;&amp;gclid=Cj0KCQjwm9vPBRCQARIsABAIQYegDzVxOWEwLV1FBjL-1NIuhVoNuCiojYo1tON8LNxOaD0w-fAn5KgaAkn-EALw_wcB</t>
    </r>
  </si>
  <si>
    <t>M08</t>
  </si>
  <si>
    <t>1X08_ROUND</t>
  </si>
  <si>
    <t>JP5</t>
  </si>
  <si>
    <t>no componant</t>
  </si>
  <si>
    <t>C4, C8, C14, C16, C18, C20, C24, C25, C26, C27</t>
  </si>
  <si>
    <r>
      <rPr>
        <u val="single"/>
        <sz val="11"/>
        <color indexed="17"/>
        <rFont val="Calibri"/>
      </rPr>
      <t>http://www.digikey.com/product-detail/en/GRM155R61A104KA01D/490-1318-1-ND/587923</t>
    </r>
  </si>
  <si>
    <t>R21, R22, R23, R24</t>
  </si>
  <si>
    <t>http://www.digikey.com/product-detail/en/panasonic-electronic-components/ERJ-2RKF1000X/P100LCT-ND/194126</t>
  </si>
  <si>
    <t>10k</t>
  </si>
  <si>
    <t>R2, R3, R13, R14, R15</t>
  </si>
  <si>
    <r>
      <rPr>
        <u val="single"/>
        <sz val="11"/>
        <color indexed="17"/>
        <rFont val="Calibri"/>
      </rPr>
      <t>https://www.digikey.com/product-detail/en/yageo/RC0402FR-0710KL/311-10.0KLRCT-ND/729470</t>
    </r>
  </si>
  <si>
    <t>C22, C23</t>
  </si>
  <si>
    <r>
      <rPr>
        <u val="single"/>
        <sz val="11"/>
        <color indexed="17"/>
        <rFont val="Calibri"/>
      </rPr>
      <t>https://www.digikey.com/product-detail/en/murata-electronics-north-america/GRM188R60J106ME47D/490-3896-1-ND/965938</t>
    </r>
  </si>
  <si>
    <t>120k</t>
  </si>
  <si>
    <t>R-EU_M1206</t>
  </si>
  <si>
    <t>M1206</t>
  </si>
  <si>
    <t>R12, R52</t>
  </si>
  <si>
    <t>http://www.digikey.com/product-detail/en/yageo/RC1206JR-07120KL/311-120KERCT-ND/732163</t>
  </si>
  <si>
    <r>
      <rPr>
        <u val="single"/>
        <sz val="11"/>
        <color indexed="17"/>
        <rFont val="Calibri"/>
      </rPr>
      <t>https://www.digikey.com/product-detail/en/murata-electronics-north-america/LQG15HS15NJ02D/490-2625-1-ND/662905</t>
    </r>
  </si>
  <si>
    <t>R4, R5, R6, R8</t>
  </si>
  <si>
    <r>
      <rPr>
        <u val="single"/>
        <sz val="11"/>
        <color indexed="17"/>
        <rFont val="Calibri"/>
      </rPr>
      <t>https://www.digikey.com/product-detail/en/yageo/RC0402FR-071KL/311-1.00KLRCT-ND/729460</t>
    </r>
  </si>
  <si>
    <t>C9, C21</t>
  </si>
  <si>
    <r>
      <rPr>
        <u val="single"/>
        <sz val="11"/>
        <color indexed="17"/>
        <rFont val="Calibri"/>
      </rPr>
      <t>https://www.digikey.com/product-detail/en/avx-corporation/04026D105MAT2A/478-5315-1-ND/1950982</t>
    </r>
  </si>
  <si>
    <t>C1, C2</t>
  </si>
  <si>
    <r>
      <rPr>
        <u val="single"/>
        <sz val="11"/>
        <color indexed="17"/>
        <rFont val="Calibri"/>
      </rPr>
      <t>http://www.digikey.com/product-detail/en/murata-electronics-north-america/GJM1555C1H200FB01D/490-11204-1-ND/5333044</t>
    </r>
  </si>
  <si>
    <t>220k</t>
  </si>
  <si>
    <t>R-EU_R2010</t>
  </si>
  <si>
    <t>R2010</t>
  </si>
  <si>
    <t>R7, R25,R28,R29</t>
  </si>
  <si>
    <t>https://www.digikey.com/product-detail/en/panasonic-electronic-components/ERJ-12ZYJ224U/P220KWCT-ND/249767</t>
  </si>
  <si>
    <t>33n</t>
  </si>
  <si>
    <t>C5, C6, C11, C12, C28, C29, C30, C31</t>
  </si>
  <si>
    <r>
      <rPr>
        <u val="single"/>
        <sz val="11"/>
        <color indexed="17"/>
        <rFont val="Calibri"/>
      </rPr>
      <t>http://www.digikey.com/product-detail/en/samsung-electro-mechanics-america-inc/CL05B333KO5NNNC/1276-1177-1-ND/3889263</t>
    </r>
  </si>
  <si>
    <t>C3, C10, C13, C15</t>
  </si>
  <si>
    <r>
      <rPr>
        <u val="single"/>
        <sz val="11"/>
        <color indexed="17"/>
        <rFont val="Calibri"/>
      </rPr>
      <t>http://www.digikey.com/product-detail/en/GRM155R60J475ME87D/490-5408-1-ND/2175215</t>
    </r>
  </si>
  <si>
    <t>499R</t>
  </si>
  <si>
    <t>R18, R19</t>
  </si>
  <si>
    <r>
      <rPr>
        <u val="single"/>
        <sz val="11"/>
        <color indexed="17"/>
        <rFont val="Calibri"/>
      </rPr>
      <t>http://www.digikey.com/product-detail/en/susumu/RR1220P-4990-D-M/RR12P499DCT-ND/433096</t>
    </r>
  </si>
  <si>
    <t>R9, R11, R17, R20</t>
  </si>
  <si>
    <r>
      <rPr>
        <u val="single"/>
        <sz val="11"/>
        <color indexed="17"/>
        <rFont val="Calibri"/>
      </rPr>
      <t>http://www.digikey.com/product-detail/en/panasonic-electronic-components/ERJ-2RKF51R0X/P51.0LCT-ND/1746700</t>
    </r>
  </si>
  <si>
    <t>R1, R10</t>
  </si>
  <si>
    <r>
      <rPr>
        <u val="single"/>
        <sz val="11"/>
        <color indexed="17"/>
        <rFont val="Calibri"/>
      </rPr>
      <t>http://www.digikey.com/product-detail/en/panasonic-electronic-components/ERJ-2RKF5600X/P560LCT-ND/1746701</t>
    </r>
  </si>
  <si>
    <t>68nF</t>
  </si>
  <si>
    <t>C7, C17</t>
  </si>
  <si>
    <r>
      <rPr>
        <u val="single"/>
        <sz val="11"/>
        <color indexed="17"/>
        <rFont val="Calibri"/>
      </rPr>
      <t>http://www.digikey.com/product-detail/en/wurth-electronics-inc/885012207097/732-8079-1-ND/5454706</t>
    </r>
  </si>
  <si>
    <t>U1</t>
  </si>
  <si>
    <r>
      <rPr>
        <u val="single"/>
        <sz val="11"/>
        <color indexed="17"/>
        <rFont val="Calibri"/>
      </rPr>
      <t>http://www.digikey.com/product-detail/en/analog-devices-inc/ADE7953ACPZ/ADE7953ACPZ-ND/2700176</t>
    </r>
  </si>
  <si>
    <t>ISO7241</t>
  </si>
  <si>
    <t>16-SOIC</t>
  </si>
  <si>
    <t>U3</t>
  </si>
  <si>
    <t>http://www.digikey.com/product-detail/en/texas-instruments/ISO7241CDWR/296-37636-1-ND/4833880</t>
  </si>
  <si>
    <t>D1, D2</t>
  </si>
  <si>
    <t>https://www.digikey.com/product-detail/en/micro-commercial-co/MBR0520-TP/MBR0520TPMSCT-ND/717365</t>
  </si>
  <si>
    <t>U2</t>
  </si>
  <si>
    <t>http://www.digikey.com/product-detail/en/diodes-incorporated/PAM2305AAB330/PAM2305AAB330DICT-ND/5267111</t>
  </si>
  <si>
    <t>4-SMD</t>
  </si>
  <si>
    <t>U5, U6</t>
  </si>
  <si>
    <r>
      <rPr>
        <u val="single"/>
        <sz val="11"/>
        <color indexed="17"/>
        <rFont val="Calibri"/>
      </rPr>
      <t>http://www.digikey.com/product-detail/en/cel/PS2505L-1-F3-A/PS2505L-1-F3-ACT-ND/3646235</t>
    </r>
  </si>
  <si>
    <r>
      <rPr>
        <u val="single"/>
        <sz val="11"/>
        <color indexed="17"/>
        <rFont val="Calibri"/>
      </rPr>
      <t>http://www.digikey.com/product-detail/en/txc-corporation/9C-3.579545MBBK-T/887-2450-1-ND/4475440</t>
    </r>
  </si>
  <si>
    <r>
      <rPr>
        <u val="single"/>
        <sz val="11"/>
        <color indexed="17"/>
        <rFont val="Calibri"/>
      </rPr>
      <t>http://www.digikey.com/product-detail/en/texas-instruments/SN6501DBVR/296-37700-1-ND/4833928</t>
    </r>
  </si>
  <si>
    <t>U4, U7</t>
  </si>
  <si>
    <r>
      <rPr>
        <u val="single"/>
        <sz val="11"/>
        <color indexed="17"/>
        <rFont val="Calibri"/>
      </rPr>
      <t>http://www.digikey.com/product-detail/en/texas-instruments/SN74LVC2G14DCKT/296-26619-1-ND/2255077</t>
    </r>
  </si>
  <si>
    <r>
      <rPr>
        <u val="single"/>
        <sz val="11"/>
        <color indexed="17"/>
        <rFont val="Calibri"/>
      </rPr>
      <t>http://www.digikey.com/product-detail/en/wurth-electronics-midcom/760390011/732-4455-1-ND/3831291</t>
    </r>
  </si>
  <si>
    <t>R16</t>
  </si>
  <si>
    <r>
      <rPr>
        <u val="single"/>
        <sz val="11"/>
        <color indexed="17"/>
        <rFont val="Calibri"/>
      </rPr>
      <t>https://www.digikey.com/product-detail/en/panasonic-electronic-components/ERJ-2GEJ472X/P4.7KJCT-ND/147025</t>
    </r>
  </si>
  <si>
    <t>C19</t>
  </si>
  <si>
    <r>
      <rPr>
        <u val="single"/>
        <sz val="11"/>
        <color indexed="17"/>
        <rFont val="Calibri"/>
      </rPr>
      <t>https://www.digikey.com/product-detail/en/vishay-sprague/T58MM106M6R3C0500/718-2110-1-ND/5844728</t>
    </r>
  </si>
  <si>
    <t>BUFFER-NL17SZ125</t>
  </si>
  <si>
    <t>TSOP-5</t>
  </si>
  <si>
    <t>U$1</t>
  </si>
  <si>
    <r>
      <rPr>
        <u val="single"/>
        <sz val="11"/>
        <color indexed="17"/>
        <rFont val="Calibri"/>
      </rPr>
      <t>https://www.digikey.com/product-detail/en/on-semiconductor/NL17SZ125DFT2G/NL17SZ125DFT2GOSCT-ND/1139962</t>
    </r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</si>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</sst>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Calibri"/>
    </font>
    <font>
      <sz val="12"/>
      <color indexed="8"/>
      <name val="Helvetica Neue"/>
    </font>
    <font>
      <sz val="12"/>
      <color indexed="8"/>
      <name val="Calibri"/>
    </font>
    <font>
      <sz val="15"/>
      <color indexed="8"/>
      <name val="Calibri"/>
    </font>
    <font>
      <sz val="12"/>
      <color indexed="8"/>
      <name val="Arial"/>
    </font>
    <font>
      <b val="1"/>
      <sz val="12"/>
      <color indexed="8"/>
      <name val="Arial"/>
    </font>
    <font>
      <sz val="14"/>
      <color indexed="8"/>
      <name val="Calibri"/>
    </font>
    <font>
      <b val="1"/>
      <sz val="14"/>
      <color indexed="14"/>
      <name val="Calibri"/>
    </font>
    <font>
      <u val="single"/>
      <sz val="11"/>
      <color indexed="17"/>
      <name val="Calibri"/>
    </font>
    <font>
      <b val="1"/>
      <sz val="11"/>
      <color indexed="8"/>
      <name val="Calibri"/>
    </font>
    <font>
      <b val="1"/>
      <sz val="16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4"/>
        <bgColor auto="1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2">
    <xf numFmtId="0" fontId="0" applyNumberFormat="0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0" fontId="2" borderId="3" applyNumberFormat="0" applyFont="1" applyFill="0" applyBorder="1" applyAlignment="1" applyProtection="0">
      <alignment vertical="bottom"/>
    </xf>
    <xf numFmtId="0" fontId="2" fillId="2" borderId="4" applyNumberFormat="0" applyFont="1" applyFill="1" applyBorder="1" applyAlignment="1" applyProtection="0">
      <alignment vertical="bottom"/>
    </xf>
    <xf numFmtId="49" fontId="2" fillId="2" borderId="5" applyNumberFormat="1" applyFont="1" applyFill="1" applyBorder="1" applyAlignment="1" applyProtection="0">
      <alignment vertical="bottom"/>
    </xf>
    <xf numFmtId="49" fontId="2" fillId="2" borderId="6" applyNumberFormat="1" applyFont="1" applyFill="1" applyBorder="1" applyAlignment="1" applyProtection="0">
      <alignment vertical="bottom"/>
    </xf>
    <xf numFmtId="0" fontId="2" borderId="4" applyNumberFormat="0" applyFont="1" applyFill="0" applyBorder="1" applyAlignment="1" applyProtection="0">
      <alignment vertical="bottom"/>
    </xf>
    <xf numFmtId="0" fontId="2" borderId="5" applyNumberFormat="1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49" fontId="2" borderId="5" applyNumberFormat="1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horizontal="left" vertical="bottom" readingOrder="1"/>
    </xf>
    <xf numFmtId="0" fontId="2" borderId="6" applyNumberFormat="1" applyFont="1" applyFill="0" applyBorder="1" applyAlignment="1" applyProtection="0">
      <alignment vertical="bottom"/>
    </xf>
    <xf numFmtId="0" fontId="2" fillId="2" borderId="5" applyNumberFormat="1" applyFont="1" applyFill="1" applyBorder="1" applyAlignment="1" applyProtection="0">
      <alignment vertical="bottom"/>
    </xf>
    <xf numFmtId="49" fontId="2" fillId="2" borderId="5" applyNumberFormat="1" applyFont="1" applyFill="1" applyBorder="1" applyAlignment="1" applyProtection="0">
      <alignment horizontal="left" vertical="center" readingOrder="1"/>
    </xf>
    <xf numFmtId="0" fontId="2" fillId="2" borderId="6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horizontal="left" vertical="bottom" readingOrder="1"/>
    </xf>
    <xf numFmtId="49" fontId="2" borderId="5" applyNumberFormat="1" applyFont="1" applyFill="0" applyBorder="1" applyAlignment="1" applyProtection="0">
      <alignment horizontal="left" vertical="center" readingOrder="1"/>
    </xf>
    <xf numFmtId="49" fontId="4" borderId="5" applyNumberFormat="1" applyFont="1" applyFill="0" applyBorder="1" applyAlignment="1" applyProtection="0">
      <alignment horizontal="left" vertical="center" readingOrder="1"/>
    </xf>
    <xf numFmtId="0" fontId="4" fillId="2" borderId="5" applyNumberFormat="1" applyFont="1" applyFill="1" applyBorder="1" applyAlignment="1" applyProtection="0">
      <alignment horizontal="right" vertical="bottom" readingOrder="1"/>
    </xf>
    <xf numFmtId="0" fontId="4" borderId="5" applyNumberFormat="1" applyFont="1" applyFill="0" applyBorder="1" applyAlignment="1" applyProtection="0">
      <alignment horizontal="right" vertical="bottom" readingOrder="1"/>
    </xf>
    <xf numFmtId="0" fontId="2" fillId="2" borderId="5" applyNumberFormat="0" applyFont="1" applyFill="1" applyBorder="1" applyAlignment="1" applyProtection="0">
      <alignment vertical="bottom"/>
    </xf>
    <xf numFmtId="0" fontId="4" fillId="2" borderId="6" applyNumberFormat="1" applyFont="1" applyFill="1" applyBorder="1" applyAlignment="1" applyProtection="0">
      <alignment horizontal="right" vertical="bottom" readingOrder="1"/>
    </xf>
    <xf numFmtId="0" fontId="4" borderId="6" applyNumberFormat="1" applyFont="1" applyFill="0" applyBorder="1" applyAlignment="1" applyProtection="0">
      <alignment horizontal="right" vertical="bottom" readingOrder="1"/>
    </xf>
    <xf numFmtId="0" fontId="2" fillId="2" borderId="7" applyNumberFormat="0" applyFont="1" applyFill="1" applyBorder="1" applyAlignment="1" applyProtection="0">
      <alignment vertical="bottom"/>
    </xf>
    <xf numFmtId="0" fontId="2" fillId="2" borderId="8" applyNumberFormat="0" applyFont="1" applyFill="1" applyBorder="1" applyAlignment="1" applyProtection="0">
      <alignment vertical="bottom"/>
    </xf>
    <xf numFmtId="49" fontId="2" fillId="2" borderId="8" applyNumberFormat="1" applyFont="1" applyFill="1" applyBorder="1" applyAlignment="1" applyProtection="0">
      <alignment vertical="bottom"/>
    </xf>
    <xf numFmtId="0" fontId="5" fillId="2" borderId="9" applyNumberFormat="1" applyFont="1" applyFill="1" applyBorder="1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7" fillId="3" borderId="13" applyNumberFormat="1" applyFont="1" applyFill="1" applyBorder="1" applyAlignment="1" applyProtection="0">
      <alignment horizontal="center" vertical="bottom"/>
    </xf>
    <xf numFmtId="49" fontId="7" fillId="3" borderId="14" applyNumberFormat="1" applyFont="1" applyFill="1" applyBorder="1" applyAlignment="1" applyProtection="0">
      <alignment horizontal="center" vertical="bottom"/>
    </xf>
    <xf numFmtId="49" fontId="7" fillId="3" borderId="15" applyNumberFormat="1" applyFont="1" applyFill="1" applyBorder="1" applyAlignment="1" applyProtection="0">
      <alignment horizontal="center" vertical="bottom"/>
    </xf>
    <xf numFmtId="0" fontId="0" borderId="16" applyNumberFormat="0" applyFont="1" applyFill="0" applyBorder="1" applyAlignment="1" applyProtection="0">
      <alignment vertical="bottom"/>
    </xf>
    <xf numFmtId="0" fontId="0" fillId="4" borderId="13" applyNumberFormat="1" applyFont="1" applyFill="1" applyBorder="1" applyAlignment="1" applyProtection="0">
      <alignment horizontal="center" vertical="bottom"/>
    </xf>
    <xf numFmtId="0" fontId="0" fillId="4" borderId="14" applyNumberFormat="0" applyFont="1" applyFill="1" applyBorder="1" applyAlignment="1" applyProtection="0">
      <alignment horizontal="center" vertical="bottom"/>
    </xf>
    <xf numFmtId="49" fontId="0" fillId="4" borderId="14" applyNumberFormat="1" applyFont="1" applyFill="1" applyBorder="1" applyAlignment="1" applyProtection="0">
      <alignment horizontal="center" vertical="bottom"/>
    </xf>
    <xf numFmtId="49" fontId="0" fillId="4" borderId="14" applyNumberFormat="1" applyFont="1" applyFill="1" applyBorder="1" applyAlignment="1" applyProtection="0">
      <alignment vertical="bottom"/>
    </xf>
    <xf numFmtId="0" fontId="0" fillId="4" borderId="14" applyNumberFormat="1" applyFont="1" applyFill="1" applyBorder="1" applyAlignment="1" applyProtection="0">
      <alignment horizontal="center" vertical="bottom"/>
    </xf>
    <xf numFmtId="0" fontId="0" fillId="4" borderId="15" applyNumberFormat="1" applyFont="1" applyFill="1" applyBorder="1" applyAlignment="1" applyProtection="0">
      <alignment vertical="bottom"/>
    </xf>
    <xf numFmtId="0" fontId="0" borderId="17" applyNumberFormat="1" applyFont="1" applyFill="0" applyBorder="1" applyAlignment="1" applyProtection="0">
      <alignment horizontal="center" vertical="bottom"/>
    </xf>
    <xf numFmtId="0" fontId="0" borderId="18" applyNumberFormat="0" applyFont="1" applyFill="0" applyBorder="1" applyAlignment="1" applyProtection="0">
      <alignment horizontal="center" vertical="bottom"/>
    </xf>
    <xf numFmtId="49" fontId="0" borderId="18" applyNumberFormat="1" applyFont="1" applyFill="0" applyBorder="1" applyAlignment="1" applyProtection="0">
      <alignment horizontal="center" vertical="bottom"/>
    </xf>
    <xf numFmtId="49" fontId="0" borderId="18" applyNumberFormat="1" applyFont="1" applyFill="0" applyBorder="1" applyAlignment="1" applyProtection="0">
      <alignment vertical="bottom"/>
    </xf>
    <xf numFmtId="0" fontId="0" borderId="18" applyNumberFormat="1" applyFont="1" applyFill="0" applyBorder="1" applyAlignment="1" applyProtection="0">
      <alignment horizontal="center" vertical="bottom"/>
    </xf>
    <xf numFmtId="0" fontId="0" borderId="19" applyNumberFormat="1" applyFont="1" applyFill="0" applyBorder="1" applyAlignment="1" applyProtection="0">
      <alignment vertical="bottom"/>
    </xf>
    <xf numFmtId="0" fontId="0" fillId="5" borderId="18" applyNumberFormat="1" applyFont="1" applyFill="1" applyBorder="1" applyAlignment="1" applyProtection="0">
      <alignment horizontal="center" vertical="center" wrapText="1"/>
    </xf>
    <xf numFmtId="0" fontId="0" fillId="4" borderId="14" applyNumberFormat="1" applyFont="1" applyFill="1" applyBorder="1" applyAlignment="1" applyProtection="0">
      <alignment horizontal="center" vertical="center" wrapText="1"/>
    </xf>
    <xf numFmtId="49" fontId="0" fillId="4" borderId="14" applyNumberFormat="1" applyFont="1" applyFill="1" applyBorder="1" applyAlignment="1" applyProtection="0">
      <alignment horizontal="left" vertical="bottom"/>
    </xf>
    <xf numFmtId="49" fontId="0" borderId="18" applyNumberFormat="1" applyFont="1" applyFill="0" applyBorder="1" applyAlignment="1" applyProtection="0">
      <alignment horizontal="left" vertical="bottom"/>
    </xf>
    <xf numFmtId="49" fontId="9" fillId="4" borderId="14" applyNumberFormat="1" applyFont="1" applyFill="1" applyBorder="1" applyAlignment="1" applyProtection="0">
      <alignment horizontal="center"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49" fontId="10" borderId="18" applyNumberFormat="1" applyFont="1" applyFill="0" applyBorder="1" applyAlignment="1" applyProtection="0">
      <alignment vertical="bottom"/>
    </xf>
    <xf numFmtId="0" fontId="10" borderId="18" applyNumberFormat="0" applyFont="1" applyFill="0" applyBorder="1" applyAlignment="1" applyProtection="0">
      <alignment vertical="bottom"/>
    </xf>
    <xf numFmtId="0" fontId="10" borderId="19" applyNumberFormat="1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  <rgbColor rgb="ffa5a5a5"/>
      <rgbColor rgb="ffd5e5e6"/>
      <rgbColor rgb="ffaaaaaa"/>
      <rgbColor rgb="ff92cddc"/>
      <rgbColor rgb="ffffffff"/>
      <rgbColor rgb="ff4bacc6"/>
      <rgbColor rgb="ffdaeef3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digikey.com/product-detail/en/on-shore-technology-inc/OSTVN02A150/ED10561-ND/1588862" TargetMode="External"/><Relationship Id="rId2" Type="http://schemas.openxmlformats.org/officeDocument/2006/relationships/hyperlink" Target="https://www.digikey.com/product-detail/en/1729018/277-1236-ND/260604?WT.mc_id=IQ_7595_G_pla260604&amp;wt.srch=1&amp;wt.medium=cpc&amp;&amp;gclid=Cj0KCQjwm9vPBRCQARIsABAIQYegDzVxOWEwLV1FBjL-1NIuhVoNuCiojYo1tON8LNxOaD0w-fAn5KgaAkn-EALw_wcB" TargetMode="External"/><Relationship Id="rId3" Type="http://schemas.openxmlformats.org/officeDocument/2006/relationships/hyperlink" Target="http://www.digikey.com/product-detail/en/GRM155R61A104KA01D/490-1318-1-ND/587923" TargetMode="External"/><Relationship Id="rId4" Type="http://schemas.openxmlformats.org/officeDocument/2006/relationships/hyperlink" Target="http://www.digikey.com/product-detail/en/ERJ-2RKF1002X/P10.0KLCT-ND/194119" TargetMode="External"/><Relationship Id="rId5" Type="http://schemas.openxmlformats.org/officeDocument/2006/relationships/hyperlink" Target="https://www.digikey.com/product-detail/en/murata-electronics-north-america/GRM188R60J106ME47D/490-3896-1-ND/965938" TargetMode="External"/><Relationship Id="rId6" Type="http://schemas.openxmlformats.org/officeDocument/2006/relationships/hyperlink" Target="https://www.digikey.com/product-detail/en/murata-electronics-north-america/LQG15HS15NJ02D/490-2625-1-ND/662905" TargetMode="External"/><Relationship Id="rId7" Type="http://schemas.openxmlformats.org/officeDocument/2006/relationships/hyperlink" Target="https://www.digikey.com/product-detail/en/yageo/RC0402FR-071KL/311-1.00KLRCT-ND/729460" TargetMode="External"/><Relationship Id="rId8" Type="http://schemas.openxmlformats.org/officeDocument/2006/relationships/hyperlink" Target="https://www.digikey.com/product-detail/en/avx-corporation/04026D105MAT2A/478-5315-1-ND/1950982" TargetMode="External"/><Relationship Id="rId9" Type="http://schemas.openxmlformats.org/officeDocument/2006/relationships/hyperlink" Target="http://www.digikey.com/product-detail/en/murata-electronics-north-america/GJM1555C1H200FB01D/490-11204-1-ND/5333044" TargetMode="External"/><Relationship Id="rId10" Type="http://schemas.openxmlformats.org/officeDocument/2006/relationships/hyperlink" Target="http://www.digikey.com/product-detail/en/samsung-electro-mechanics-america-inc/CL05B333KO5NNNC/1276-1177-1-ND/3889263" TargetMode="External"/><Relationship Id="rId11" Type="http://schemas.openxmlformats.org/officeDocument/2006/relationships/hyperlink" Target="http://www.digikey.com/product-detail/en/GRM155R60J475ME87D/490-5408-1-ND/2175215" TargetMode="External"/><Relationship Id="rId12" Type="http://schemas.openxmlformats.org/officeDocument/2006/relationships/hyperlink" Target="http://www.digikey.com/product-detail/en/susumu/RR1220P-4990-D-M/RR12P499DCT-ND/433096" TargetMode="External"/><Relationship Id="rId13" Type="http://schemas.openxmlformats.org/officeDocument/2006/relationships/hyperlink" Target="http://www.digikey.com/product-detail/en/panasonic-electronic-components/ERJ-2RKF51R0X/P51.0LCT-ND/1746700" TargetMode="External"/><Relationship Id="rId14" Type="http://schemas.openxmlformats.org/officeDocument/2006/relationships/hyperlink" Target="http://www.digikey.com/product-detail/en/panasonic-electronic-components/ERJ-2RKF5600X/P560LCT-ND/1746701" TargetMode="External"/><Relationship Id="rId15" Type="http://schemas.openxmlformats.org/officeDocument/2006/relationships/hyperlink" Target="http://www.digikey.com/product-detail/en/wurth-electronics-inc/885012207097/732-8079-1-ND/5454706" TargetMode="External"/><Relationship Id="rId16" Type="http://schemas.openxmlformats.org/officeDocument/2006/relationships/hyperlink" Target="http://www.digikey.com/product-detail/en/analog-devices-inc/ADE7953ACPZ/ADE7953ACPZ-ND/2700176" TargetMode="External"/><Relationship Id="rId17" Type="http://schemas.openxmlformats.org/officeDocument/2006/relationships/hyperlink" Target="http://www.digikey.com/product-detail/en/cel/PS2505L-1-F3-A/PS2505L-1-F3-ACT-ND/3646235" TargetMode="External"/><Relationship Id="rId18" Type="http://schemas.openxmlformats.org/officeDocument/2006/relationships/hyperlink" Target="http://www.digikey.com/product-detail/en/txc-corporation/9C-3.579545MBBK-T/887-2450-1-ND/4475440" TargetMode="External"/><Relationship Id="rId19" Type="http://schemas.openxmlformats.org/officeDocument/2006/relationships/hyperlink" Target="http://www.digikey.com/product-detail/en/texas-instruments/SN6501DBVR/296-37700-1-ND/4833928" TargetMode="External"/><Relationship Id="rId20" Type="http://schemas.openxmlformats.org/officeDocument/2006/relationships/hyperlink" Target="http://www.digikey.com/product-detail/en/texas-instruments/SN74LVC2G14DCKT/296-26619-1-ND/2255077" TargetMode="External"/><Relationship Id="rId21" Type="http://schemas.openxmlformats.org/officeDocument/2006/relationships/hyperlink" Target="http://www.digikey.com/product-detail/en/wurth-electronics-midcom/760390011/732-4455-1-ND/3831291" TargetMode="External"/><Relationship Id="rId22" Type="http://schemas.openxmlformats.org/officeDocument/2006/relationships/hyperlink" Target="https://www.digikey.com/product-detail/en/panasonic-electronic-components/ERJ-2GEJ472X/P4.7KJCT-ND/147025" TargetMode="External"/><Relationship Id="rId23" Type="http://schemas.openxmlformats.org/officeDocument/2006/relationships/hyperlink" Target="https://www.digikey.com/product-detail/en/vishay-sprague/T58MM106M6R3C0500/718-2110-1-ND/5844728" TargetMode="External"/><Relationship Id="rId24" Type="http://schemas.openxmlformats.org/officeDocument/2006/relationships/hyperlink" Target="https://www.digikey.com/product-detail/en/on-semiconductor/NL17SZ125DFT2G/NL17SZ125DFT2GOSCT-ND/113996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34"/>
  <sheetViews>
    <sheetView workbookViewId="0" showGridLines="0" defaultGridColor="1"/>
  </sheetViews>
  <sheetFormatPr defaultColWidth="9.16667" defaultRowHeight="15.9" customHeight="1" outlineLevelRow="0" outlineLevelCol="0"/>
  <cols>
    <col min="1" max="1" width="9.17188" style="1" customWidth="1"/>
    <col min="2" max="2" width="10.6719" style="1" customWidth="1"/>
    <col min="3" max="3" width="19.6719" style="1" customWidth="1"/>
    <col min="4" max="4" width="24" style="1" customWidth="1"/>
    <col min="5" max="5" width="23.3516" style="1" customWidth="1"/>
    <col min="6" max="6" width="51.0156" style="1" customWidth="1"/>
    <col min="7" max="7" width="25.7891" style="1" customWidth="1"/>
    <col min="8" max="8" width="26" style="1" customWidth="1"/>
    <col min="9" max="9" width="37.1719" style="1" customWidth="1"/>
    <col min="10" max="10" width="18.8516" style="1" customWidth="1"/>
    <col min="11" max="256" width="9.17188" style="1" customWidth="1"/>
  </cols>
  <sheetData>
    <row r="1" ht="16.4" customHeight="1">
      <c r="A1" s="2"/>
      <c r="B1" s="3"/>
      <c r="C1" s="3"/>
      <c r="D1" s="3"/>
      <c r="E1" s="3"/>
      <c r="F1" s="3"/>
      <c r="G1" s="3"/>
      <c r="H1" s="3"/>
      <c r="I1" s="3"/>
      <c r="J1" s="4"/>
    </row>
    <row r="2" ht="19" customHeight="1">
      <c r="A2" s="5"/>
      <c r="B2" t="s" s="6">
        <v>0</v>
      </c>
      <c r="C2" t="s" s="6">
        <v>1</v>
      </c>
      <c r="D2" t="s" s="6">
        <v>2</v>
      </c>
      <c r="E2" t="s" s="6">
        <v>3</v>
      </c>
      <c r="F2" t="s" s="6">
        <v>4</v>
      </c>
      <c r="G2" t="s" s="6">
        <v>5</v>
      </c>
      <c r="H2" t="s" s="6">
        <v>6</v>
      </c>
      <c r="I2" t="s" s="6">
        <v>7</v>
      </c>
      <c r="J2" t="s" s="7">
        <v>8</v>
      </c>
    </row>
    <row r="3" ht="16.35" customHeight="1">
      <c r="A3" s="8"/>
      <c r="B3" s="9">
        <v>2</v>
      </c>
      <c r="C3" s="10"/>
      <c r="D3" t="s" s="11">
        <v>9</v>
      </c>
      <c r="E3" t="s" s="11">
        <v>10</v>
      </c>
      <c r="F3" t="s" s="11">
        <v>11</v>
      </c>
      <c r="G3" t="s" s="12">
        <v>12</v>
      </c>
      <c r="H3" s="9">
        <v>0.5679999999999999</v>
      </c>
      <c r="I3" s="9">
        <f>B3*10</f>
        <v>20</v>
      </c>
      <c r="J3" s="13">
        <f>I3*H3</f>
        <v>11.36</v>
      </c>
    </row>
    <row r="4" ht="21.95" customHeight="1">
      <c r="A4" s="5"/>
      <c r="B4" s="14">
        <v>11</v>
      </c>
      <c r="C4" t="s" s="6">
        <v>13</v>
      </c>
      <c r="D4" t="s" s="6">
        <v>14</v>
      </c>
      <c r="E4" t="s" s="6">
        <v>14</v>
      </c>
      <c r="F4" t="s" s="6">
        <v>15</v>
      </c>
      <c r="G4" t="s" s="15">
        <v>16</v>
      </c>
      <c r="H4" s="14">
        <v>0.08755</v>
      </c>
      <c r="I4" s="14">
        <f>B4*10</f>
        <v>110</v>
      </c>
      <c r="J4" s="16">
        <f>I4*H4</f>
        <v>9.6305</v>
      </c>
    </row>
    <row r="5" ht="16.35" customHeight="1">
      <c r="A5" s="8"/>
      <c r="B5" s="9">
        <v>4</v>
      </c>
      <c r="C5" s="9">
        <v>100</v>
      </c>
      <c r="D5" t="s" s="11">
        <v>17</v>
      </c>
      <c r="E5" t="s" s="11">
        <v>17</v>
      </c>
      <c r="F5" t="s" s="11">
        <v>18</v>
      </c>
      <c r="G5" t="s" s="12">
        <v>19</v>
      </c>
      <c r="H5" s="9">
        <v>0.043</v>
      </c>
      <c r="I5" s="9">
        <f>B5*10</f>
        <v>40</v>
      </c>
      <c r="J5" s="13">
        <f>I5*H5</f>
        <v>1.72</v>
      </c>
    </row>
    <row r="6" ht="16.35" customHeight="1">
      <c r="A6" s="5"/>
      <c r="B6" s="14">
        <v>2</v>
      </c>
      <c r="C6" t="s" s="6">
        <v>20</v>
      </c>
      <c r="D6" t="s" s="6">
        <v>21</v>
      </c>
      <c r="E6" t="s" s="6">
        <v>22</v>
      </c>
      <c r="F6" t="s" s="6">
        <v>23</v>
      </c>
      <c r="G6" t="s" s="17">
        <v>24</v>
      </c>
      <c r="H6" s="14">
        <v>0.14</v>
      </c>
      <c r="I6" s="14">
        <f>B6*10</f>
        <v>20</v>
      </c>
      <c r="J6" s="16">
        <f>I6*H6</f>
        <v>2.8</v>
      </c>
    </row>
    <row r="7" ht="16.35" customHeight="1">
      <c r="A7" s="8"/>
      <c r="B7" s="9">
        <v>1</v>
      </c>
      <c r="C7" t="s" s="11">
        <v>25</v>
      </c>
      <c r="D7" t="s" s="11">
        <v>26</v>
      </c>
      <c r="E7" t="s" s="11">
        <v>17</v>
      </c>
      <c r="F7" t="s" s="11">
        <v>27</v>
      </c>
      <c r="G7" t="s" s="12">
        <v>28</v>
      </c>
      <c r="H7" s="9">
        <v>0.052</v>
      </c>
      <c r="I7" s="9">
        <f>B7*10</f>
        <v>10</v>
      </c>
      <c r="J7" s="13">
        <f>I7*H7</f>
        <v>0.52</v>
      </c>
    </row>
    <row r="8" ht="16.35" customHeight="1">
      <c r="A8" s="5"/>
      <c r="B8" s="14">
        <v>4</v>
      </c>
      <c r="C8" t="s" s="6">
        <v>29</v>
      </c>
      <c r="D8" t="s" s="6">
        <v>17</v>
      </c>
      <c r="E8" t="s" s="6">
        <v>17</v>
      </c>
      <c r="F8" t="s" s="6">
        <v>30</v>
      </c>
      <c r="G8" t="s" s="17">
        <v>31</v>
      </c>
      <c r="H8" s="14">
        <v>0.043</v>
      </c>
      <c r="I8" s="14">
        <f>B8*10</f>
        <v>40</v>
      </c>
      <c r="J8" s="16">
        <f>I8*H8</f>
        <v>1.72</v>
      </c>
    </row>
    <row r="9" ht="21.95" customHeight="1">
      <c r="A9" s="8"/>
      <c r="B9" s="9">
        <v>2</v>
      </c>
      <c r="C9" t="s" s="11">
        <v>32</v>
      </c>
      <c r="D9" t="s" s="11">
        <v>14</v>
      </c>
      <c r="E9" t="s" s="11">
        <v>14</v>
      </c>
      <c r="F9" t="s" s="11">
        <v>33</v>
      </c>
      <c r="G9" t="s" s="18">
        <v>34</v>
      </c>
      <c r="H9" s="9">
        <v>0.12</v>
      </c>
      <c r="I9" s="9">
        <f>B9*10</f>
        <v>20</v>
      </c>
      <c r="J9" s="13">
        <f>I9*H9</f>
        <v>2.4</v>
      </c>
    </row>
    <row r="10" ht="16.35" customHeight="1">
      <c r="A10" s="5"/>
      <c r="B10" s="14">
        <v>2</v>
      </c>
      <c r="C10" t="s" s="6">
        <v>35</v>
      </c>
      <c r="D10" t="s" s="6">
        <v>14</v>
      </c>
      <c r="E10" t="s" s="6">
        <v>14</v>
      </c>
      <c r="F10" t="s" s="6">
        <v>36</v>
      </c>
      <c r="G10" t="s" s="17">
        <v>37</v>
      </c>
      <c r="H10" s="14">
        <v>0.162</v>
      </c>
      <c r="I10" s="14">
        <f>B10*10</f>
        <v>20</v>
      </c>
      <c r="J10" s="16">
        <f>I10*H10</f>
        <v>3.24</v>
      </c>
    </row>
    <row r="11" ht="21.95" customHeight="1">
      <c r="A11" s="8"/>
      <c r="B11" s="9">
        <v>2</v>
      </c>
      <c r="C11" t="s" s="11">
        <v>38</v>
      </c>
      <c r="D11" t="s" s="11">
        <v>39</v>
      </c>
      <c r="E11" t="s" s="11">
        <v>40</v>
      </c>
      <c r="F11" t="s" s="11">
        <v>41</v>
      </c>
      <c r="G11" t="s" s="19">
        <v>42</v>
      </c>
      <c r="H11" s="9">
        <v>0.359</v>
      </c>
      <c r="I11" s="9">
        <f>B11*10</f>
        <v>20</v>
      </c>
      <c r="J11" s="13">
        <f>I11*H11</f>
        <v>7.18</v>
      </c>
    </row>
    <row r="12" ht="16.35" customHeight="1">
      <c r="A12" s="5"/>
      <c r="B12" s="14">
        <v>4</v>
      </c>
      <c r="C12" t="s" s="6">
        <v>43</v>
      </c>
      <c r="D12" t="s" s="6">
        <v>14</v>
      </c>
      <c r="E12" t="s" s="6">
        <v>14</v>
      </c>
      <c r="F12" t="s" s="6">
        <v>44</v>
      </c>
      <c r="G12" t="s" s="17">
        <v>45</v>
      </c>
      <c r="H12" s="14">
        <v>0.28</v>
      </c>
      <c r="I12" s="14">
        <f>B12*10</f>
        <v>40</v>
      </c>
      <c r="J12" s="16">
        <f>I12*H12</f>
        <v>11.2</v>
      </c>
    </row>
    <row r="13" ht="21.95" customHeight="1">
      <c r="A13" s="8"/>
      <c r="B13" s="9">
        <v>4</v>
      </c>
      <c r="C13" s="9">
        <v>51</v>
      </c>
      <c r="D13" t="s" s="11">
        <v>17</v>
      </c>
      <c r="E13" t="s" s="11">
        <v>17</v>
      </c>
      <c r="F13" t="s" s="11">
        <v>46</v>
      </c>
      <c r="G13" t="s" s="18">
        <v>47</v>
      </c>
      <c r="H13" s="9">
        <v>0.043</v>
      </c>
      <c r="I13" s="9">
        <f>B13*10</f>
        <v>40</v>
      </c>
      <c r="J13" s="13">
        <f>I13*H13</f>
        <v>1.72</v>
      </c>
    </row>
    <row r="14" ht="16.35" customHeight="1">
      <c r="A14" s="5"/>
      <c r="B14" s="14">
        <v>3</v>
      </c>
      <c r="C14" s="14">
        <v>560</v>
      </c>
      <c r="D14" t="s" s="6">
        <v>17</v>
      </c>
      <c r="E14" t="s" s="6">
        <v>17</v>
      </c>
      <c r="F14" t="s" s="6">
        <v>48</v>
      </c>
      <c r="G14" t="s" s="17">
        <v>49</v>
      </c>
      <c r="H14" s="14">
        <v>0.043</v>
      </c>
      <c r="I14" s="14">
        <f>B14*10</f>
        <v>30</v>
      </c>
      <c r="J14" s="16">
        <f>I14*H14</f>
        <v>1.29</v>
      </c>
    </row>
    <row r="15" ht="21.95" customHeight="1">
      <c r="A15" s="8"/>
      <c r="B15" s="9">
        <v>1</v>
      </c>
      <c r="C15" t="s" s="11">
        <v>50</v>
      </c>
      <c r="D15" t="s" s="11">
        <v>50</v>
      </c>
      <c r="E15" t="s" s="11">
        <v>51</v>
      </c>
      <c r="F15" t="s" s="11">
        <v>52</v>
      </c>
      <c r="G15" t="s" s="18">
        <v>53</v>
      </c>
      <c r="H15" s="9">
        <v>3.594</v>
      </c>
      <c r="I15" s="9">
        <f>B15*10</f>
        <v>10</v>
      </c>
      <c r="J15" s="13">
        <f>I15*H15</f>
        <v>35.94</v>
      </c>
    </row>
    <row r="16" ht="21.95" customHeight="1">
      <c r="A16" s="5"/>
      <c r="B16" s="14">
        <v>2</v>
      </c>
      <c r="C16" t="s" s="6">
        <v>54</v>
      </c>
      <c r="D16" t="s" s="6">
        <v>54</v>
      </c>
      <c r="E16" t="s" s="6">
        <v>55</v>
      </c>
      <c r="F16" t="s" s="6">
        <v>56</v>
      </c>
      <c r="G16" t="s" s="15">
        <v>57</v>
      </c>
      <c r="H16" s="14">
        <v>0.323</v>
      </c>
      <c r="I16" s="14">
        <f>B16*10</f>
        <v>20</v>
      </c>
      <c r="J16" s="16">
        <f>I16*H16</f>
        <v>6.46</v>
      </c>
    </row>
    <row r="17" ht="16.35" customHeight="1">
      <c r="A17" s="8"/>
      <c r="B17" s="9">
        <v>1</v>
      </c>
      <c r="C17" t="s" s="11">
        <v>58</v>
      </c>
      <c r="D17" t="s" s="11">
        <v>58</v>
      </c>
      <c r="E17" t="s" s="11">
        <v>59</v>
      </c>
      <c r="F17" t="s" s="11">
        <v>60</v>
      </c>
      <c r="G17" t="s" s="12">
        <v>61</v>
      </c>
      <c r="H17" s="9">
        <v>0.51</v>
      </c>
      <c r="I17" s="9">
        <f>B17*10</f>
        <v>10</v>
      </c>
      <c r="J17" s="13">
        <f>I17*H17</f>
        <v>5.1</v>
      </c>
    </row>
    <row r="18" ht="21.95" customHeight="1">
      <c r="A18" s="5"/>
      <c r="B18" s="14">
        <v>1</v>
      </c>
      <c r="C18" t="s" s="6">
        <v>62</v>
      </c>
      <c r="D18" t="s" s="6">
        <v>62</v>
      </c>
      <c r="E18" t="s" s="6">
        <v>63</v>
      </c>
      <c r="F18" t="s" s="6">
        <v>64</v>
      </c>
      <c r="G18" t="s" s="15">
        <v>65</v>
      </c>
      <c r="H18" s="14">
        <v>0.303</v>
      </c>
      <c r="I18" s="14">
        <f>B18*10</f>
        <v>10</v>
      </c>
      <c r="J18" s="16">
        <f>I18*H18</f>
        <v>3.03</v>
      </c>
    </row>
    <row r="19" ht="21.95" customHeight="1">
      <c r="A19" s="8"/>
      <c r="B19" s="9">
        <v>1</v>
      </c>
      <c r="C19" t="s" s="11">
        <v>66</v>
      </c>
      <c r="D19" t="s" s="11">
        <v>66</v>
      </c>
      <c r="E19" t="s" s="11">
        <v>67</v>
      </c>
      <c r="F19" t="s" s="11">
        <v>68</v>
      </c>
      <c r="G19" t="s" s="18">
        <v>69</v>
      </c>
      <c r="H19" s="9">
        <v>1.801</v>
      </c>
      <c r="I19" s="9">
        <f>B19*10</f>
        <v>10</v>
      </c>
      <c r="J19" s="13">
        <f>I19*H19</f>
        <v>18.01</v>
      </c>
    </row>
    <row r="20" ht="21.95" customHeight="1">
      <c r="A20" s="5"/>
      <c r="B20" s="14">
        <v>3</v>
      </c>
      <c r="C20" t="s" s="6">
        <v>70</v>
      </c>
      <c r="D20" t="s" s="6">
        <v>70</v>
      </c>
      <c r="E20" t="s" s="6">
        <v>71</v>
      </c>
      <c r="F20" t="s" s="6">
        <v>72</v>
      </c>
      <c r="G20" t="s" s="15">
        <v>73</v>
      </c>
      <c r="H20" s="14">
        <v>0.869</v>
      </c>
      <c r="I20" s="14">
        <f>B20*10</f>
        <v>30</v>
      </c>
      <c r="J20" s="16">
        <f>I20*H20</f>
        <v>26.07</v>
      </c>
    </row>
    <row r="21" ht="21.95" customHeight="1">
      <c r="A21" s="8"/>
      <c r="B21" s="9">
        <v>1</v>
      </c>
      <c r="C21" t="s" s="11">
        <v>74</v>
      </c>
      <c r="D21" t="s" s="11">
        <v>74</v>
      </c>
      <c r="E21" t="s" s="11">
        <v>74</v>
      </c>
      <c r="F21" t="s" s="11">
        <v>75</v>
      </c>
      <c r="G21" t="s" s="18">
        <v>76</v>
      </c>
      <c r="H21" s="9">
        <v>1.71</v>
      </c>
      <c r="I21" s="9">
        <f>B21*10</f>
        <v>10</v>
      </c>
      <c r="J21" s="13">
        <f>I21*H21</f>
        <v>17.1</v>
      </c>
    </row>
    <row r="22" ht="16.35" customHeight="1">
      <c r="A22" s="5"/>
      <c r="B22" s="14">
        <v>13</v>
      </c>
      <c r="C22" t="s" s="6">
        <v>77</v>
      </c>
      <c r="D22" t="s" s="6">
        <v>17</v>
      </c>
      <c r="E22" t="s" s="6">
        <v>17</v>
      </c>
      <c r="F22" t="s" s="6">
        <v>78</v>
      </c>
      <c r="G22" t="s" s="17">
        <v>79</v>
      </c>
      <c r="H22" s="14">
        <v>0.0176</v>
      </c>
      <c r="I22" s="14">
        <f>B22*10</f>
        <v>130</v>
      </c>
      <c r="J22" s="16">
        <f>I22*H22</f>
        <v>2.288</v>
      </c>
    </row>
    <row r="23" ht="16.35" customHeight="1">
      <c r="A23" s="8"/>
      <c r="B23" s="9">
        <v>1</v>
      </c>
      <c r="C23" t="s" s="11">
        <v>80</v>
      </c>
      <c r="D23" t="s" s="11">
        <v>21</v>
      </c>
      <c r="E23" t="s" s="11">
        <v>22</v>
      </c>
      <c r="F23" t="s" s="11">
        <v>81</v>
      </c>
      <c r="G23" t="s" s="12">
        <v>82</v>
      </c>
      <c r="H23" s="9">
        <v>0.528</v>
      </c>
      <c r="I23" s="9">
        <f>B23*10</f>
        <v>10</v>
      </c>
      <c r="J23" s="13">
        <f>I23*H23</f>
        <v>5.28</v>
      </c>
    </row>
    <row r="24" ht="21" customHeight="1">
      <c r="A24" s="5"/>
      <c r="B24" s="14">
        <v>8</v>
      </c>
      <c r="C24" t="s" s="6">
        <v>83</v>
      </c>
      <c r="D24" t="s" s="6">
        <v>14</v>
      </c>
      <c r="E24" t="s" s="6">
        <v>14</v>
      </c>
      <c r="F24" t="s" s="6">
        <v>84</v>
      </c>
      <c r="G24" t="s" s="17">
        <v>85</v>
      </c>
      <c r="H24" s="20">
        <v>0.4795</v>
      </c>
      <c r="I24" s="14">
        <v>80</v>
      </c>
      <c r="J24" s="16">
        <f>H24*I24</f>
        <v>38.36</v>
      </c>
    </row>
    <row r="25" ht="16.35" customHeight="1">
      <c r="A25" s="8"/>
      <c r="B25" s="9">
        <v>1</v>
      </c>
      <c r="C25" t="s" s="11">
        <v>86</v>
      </c>
      <c r="D25" t="s" s="11">
        <v>86</v>
      </c>
      <c r="E25" t="s" s="11">
        <v>87</v>
      </c>
      <c r="F25" t="s" s="11">
        <v>88</v>
      </c>
      <c r="G25" t="s" s="12">
        <v>89</v>
      </c>
      <c r="H25" s="21">
        <v>0.454</v>
      </c>
      <c r="I25" s="9">
        <v>10</v>
      </c>
      <c r="J25" s="13">
        <v>4.54</v>
      </c>
    </row>
    <row r="26" ht="16.35" customHeight="1">
      <c r="A26" s="5"/>
      <c r="B26" s="14">
        <v>1</v>
      </c>
      <c r="C26" s="22"/>
      <c r="D26" t="s" s="6">
        <v>90</v>
      </c>
      <c r="E26" t="s" s="6">
        <v>91</v>
      </c>
      <c r="F26" t="s" s="6">
        <v>92</v>
      </c>
      <c r="G26" t="s" s="17">
        <v>93</v>
      </c>
      <c r="H26" s="20">
        <v>1.507</v>
      </c>
      <c r="I26" s="14">
        <v>10</v>
      </c>
      <c r="J26" s="23">
        <v>15.07</v>
      </c>
    </row>
    <row r="27" ht="16.35" customHeight="1">
      <c r="A27" s="8"/>
      <c r="B27" s="9">
        <v>2</v>
      </c>
      <c r="C27" t="s" s="11">
        <v>77</v>
      </c>
      <c r="D27" t="s" s="11">
        <v>94</v>
      </c>
      <c r="E27" t="s" s="11">
        <v>95</v>
      </c>
      <c r="F27" t="s" s="11">
        <v>96</v>
      </c>
      <c r="G27" t="s" s="12">
        <v>97</v>
      </c>
      <c r="H27" s="21">
        <v>0.368</v>
      </c>
      <c r="I27" s="9">
        <v>20</v>
      </c>
      <c r="J27" s="13">
        <f>H27*I27</f>
        <v>7.359999999999999</v>
      </c>
    </row>
    <row r="28" ht="16.35" customHeight="1">
      <c r="A28" s="5"/>
      <c r="B28" s="14">
        <v>2</v>
      </c>
      <c r="C28" t="s" s="6">
        <v>98</v>
      </c>
      <c r="D28" t="s" s="6">
        <v>94</v>
      </c>
      <c r="E28" t="s" s="6">
        <v>95</v>
      </c>
      <c r="F28" t="s" s="6">
        <v>99</v>
      </c>
      <c r="G28" t="s" s="17">
        <v>100</v>
      </c>
      <c r="H28" s="20">
        <v>0.017</v>
      </c>
      <c r="I28" s="14">
        <v>20</v>
      </c>
      <c r="J28" s="16">
        <v>0.34</v>
      </c>
    </row>
    <row r="29" ht="21.95" customHeight="1">
      <c r="A29" s="8"/>
      <c r="B29" s="9">
        <v>4</v>
      </c>
      <c r="C29" t="s" s="11">
        <v>101</v>
      </c>
      <c r="D29" t="s" s="11">
        <v>94</v>
      </c>
      <c r="E29" t="s" s="11">
        <v>95</v>
      </c>
      <c r="F29" t="s" s="11">
        <v>102</v>
      </c>
      <c r="G29" t="s" s="18">
        <v>103</v>
      </c>
      <c r="H29" s="21">
        <v>0.063</v>
      </c>
      <c r="I29" s="9">
        <v>40</v>
      </c>
      <c r="J29" s="13">
        <v>2.52</v>
      </c>
    </row>
    <row r="30" ht="16.35" customHeight="1">
      <c r="A30" s="5"/>
      <c r="B30" s="14">
        <v>2</v>
      </c>
      <c r="C30" t="s" s="6">
        <v>29</v>
      </c>
      <c r="D30" t="s" s="6">
        <v>104</v>
      </c>
      <c r="E30" t="s" s="6">
        <v>105</v>
      </c>
      <c r="F30" t="s" s="6">
        <v>106</v>
      </c>
      <c r="G30" t="s" s="17">
        <v>107</v>
      </c>
      <c r="H30" s="20">
        <v>0.032</v>
      </c>
      <c r="I30" s="14">
        <v>20</v>
      </c>
      <c r="J30" s="23">
        <v>0.64</v>
      </c>
    </row>
    <row r="31" ht="21.95" customHeight="1">
      <c r="A31" s="8"/>
      <c r="B31" s="9">
        <v>3</v>
      </c>
      <c r="C31" t="s" s="11">
        <v>108</v>
      </c>
      <c r="D31" t="s" s="11">
        <v>108</v>
      </c>
      <c r="E31" t="s" s="11">
        <v>108</v>
      </c>
      <c r="F31" t="s" s="11">
        <v>109</v>
      </c>
      <c r="G31" t="s" s="18">
        <v>110</v>
      </c>
      <c r="H31" s="21">
        <v>0.606</v>
      </c>
      <c r="I31" s="9">
        <v>30</v>
      </c>
      <c r="J31" s="24">
        <v>18.18</v>
      </c>
    </row>
    <row r="32" ht="21.95" customHeight="1">
      <c r="A32" s="5"/>
      <c r="B32" s="14">
        <v>1</v>
      </c>
      <c r="C32" t="s" s="6">
        <v>111</v>
      </c>
      <c r="D32" t="s" s="6">
        <v>111</v>
      </c>
      <c r="E32" t="s" s="6">
        <v>112</v>
      </c>
      <c r="F32" t="s" s="6">
        <v>113</v>
      </c>
      <c r="G32" t="s" s="15">
        <v>114</v>
      </c>
      <c r="H32" s="20">
        <v>0.276</v>
      </c>
      <c r="I32" s="14">
        <v>10</v>
      </c>
      <c r="J32" s="23">
        <v>2.76</v>
      </c>
    </row>
    <row r="33" ht="21.95" customHeight="1">
      <c r="A33" s="8"/>
      <c r="B33" s="9">
        <v>1</v>
      </c>
      <c r="C33" t="s" s="11">
        <v>115</v>
      </c>
      <c r="D33" t="s" s="11">
        <v>115</v>
      </c>
      <c r="E33" t="s" s="11">
        <v>115</v>
      </c>
      <c r="F33" t="s" s="11">
        <v>116</v>
      </c>
      <c r="G33" t="s" s="18">
        <v>117</v>
      </c>
      <c r="H33" s="21">
        <v>3.883</v>
      </c>
      <c r="I33" s="9">
        <v>10</v>
      </c>
      <c r="J33" s="24">
        <v>38.83</v>
      </c>
    </row>
    <row r="34" ht="16.4" customHeight="1">
      <c r="A34" s="25"/>
      <c r="B34" s="26"/>
      <c r="C34" s="26"/>
      <c r="D34" s="26"/>
      <c r="E34" s="26"/>
      <c r="F34" s="26"/>
      <c r="G34" s="26"/>
      <c r="H34" s="26"/>
      <c r="I34" t="s" s="27">
        <v>118</v>
      </c>
      <c r="J34" s="28">
        <v>302.66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35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29" customWidth="1"/>
    <col min="2" max="2" width="10.6719" style="29" customWidth="1"/>
    <col min="3" max="3" width="19.6719" style="29" customWidth="1"/>
    <col min="4" max="4" width="24" style="29" customWidth="1"/>
    <col min="5" max="5" width="23.3516" style="29" customWidth="1"/>
    <col min="6" max="6" width="40.1719" style="29" customWidth="1"/>
    <col min="7" max="7" width="23.3516" style="29" customWidth="1"/>
    <col min="8" max="8" width="26" style="29" customWidth="1"/>
    <col min="9" max="9" width="37.1719" style="29" customWidth="1"/>
    <col min="10" max="10" width="37.1719" style="29" customWidth="1"/>
    <col min="11" max="11" width="37.1719" style="29" customWidth="1"/>
    <col min="12" max="12" width="18.8516" style="29" customWidth="1"/>
    <col min="13" max="13" width="37.1719" style="29" customWidth="1"/>
    <col min="14" max="256" width="9.17188" style="29" customWidth="1"/>
  </cols>
  <sheetData>
    <row r="1" ht="15" customHeight="1">
      <c r="A1" s="30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0"/>
    </row>
    <row r="2" ht="19" customHeight="1">
      <c r="A2" s="32"/>
      <c r="B2" t="s" s="33">
        <v>0</v>
      </c>
      <c r="C2" t="s" s="34">
        <v>1</v>
      </c>
      <c r="D2" t="s" s="34">
        <v>2</v>
      </c>
      <c r="E2" t="s" s="34">
        <v>3</v>
      </c>
      <c r="F2" t="s" s="34">
        <v>4</v>
      </c>
      <c r="G2" t="s" s="34">
        <v>5</v>
      </c>
      <c r="H2" t="s" s="34">
        <v>119</v>
      </c>
      <c r="I2" t="s" s="34">
        <v>120</v>
      </c>
      <c r="J2" t="s" s="34">
        <v>121</v>
      </c>
      <c r="K2" t="s" s="34">
        <v>122</v>
      </c>
      <c r="L2" t="s" s="35">
        <v>8</v>
      </c>
      <c r="M2" s="36"/>
    </row>
    <row r="3" ht="15" customHeight="1">
      <c r="A3" s="32"/>
      <c r="B3" s="37">
        <v>2</v>
      </c>
      <c r="C3" s="38"/>
      <c r="D3" t="s" s="39">
        <v>9</v>
      </c>
      <c r="E3" t="s" s="39">
        <v>10</v>
      </c>
      <c r="F3" t="s" s="39">
        <v>123</v>
      </c>
      <c r="G3" t="s" s="40">
        <v>124</v>
      </c>
      <c r="H3" s="41">
        <v>0.5679999999999999</v>
      </c>
      <c r="I3" s="41">
        <f>B3*15</f>
        <v>30</v>
      </c>
      <c r="J3" s="41">
        <v>9</v>
      </c>
      <c r="K3" s="41">
        <f>MAX((I3:I3-J3:J3),0)</f>
        <v>21</v>
      </c>
      <c r="L3" s="42">
        <f>K3*H3</f>
        <v>11.928</v>
      </c>
      <c r="M3" s="36"/>
    </row>
    <row r="4" ht="15" customHeight="1">
      <c r="A4" s="32"/>
      <c r="B4" s="43">
        <v>1</v>
      </c>
      <c r="C4" s="44"/>
      <c r="D4" t="s" s="45">
        <v>125</v>
      </c>
      <c r="E4" t="s" s="45">
        <v>126</v>
      </c>
      <c r="F4" t="s" s="45">
        <v>127</v>
      </c>
      <c r="G4" t="s" s="46">
        <v>128</v>
      </c>
      <c r="H4" s="47">
        <v>0.955</v>
      </c>
      <c r="I4" s="47">
        <f>B4*15</f>
        <v>15</v>
      </c>
      <c r="J4" s="47">
        <v>4</v>
      </c>
      <c r="K4" s="47">
        <f>MAX(I4:I4-J4:J4,0)</f>
        <v>11</v>
      </c>
      <c r="L4" s="48">
        <f>K4*H4</f>
        <v>10.505</v>
      </c>
      <c r="M4" s="36"/>
    </row>
    <row r="5" ht="15" customHeight="1">
      <c r="A5" s="32"/>
      <c r="B5" s="37">
        <v>1</v>
      </c>
      <c r="C5" s="38"/>
      <c r="D5" t="s" s="39">
        <v>129</v>
      </c>
      <c r="E5" t="s" s="39">
        <v>130</v>
      </c>
      <c r="F5" t="s" s="39">
        <v>131</v>
      </c>
      <c r="G5" t="s" s="40">
        <v>132</v>
      </c>
      <c r="H5" s="41">
        <v>0</v>
      </c>
      <c r="I5" s="41">
        <f>B5*15</f>
        <v>15</v>
      </c>
      <c r="J5" s="38"/>
      <c r="K5" s="41">
        <f>MAX(I5:I5-J5:J5,0)</f>
        <v>15</v>
      </c>
      <c r="L5" s="42">
        <f>K5*H5</f>
        <v>0</v>
      </c>
      <c r="M5" s="36"/>
    </row>
    <row r="6" ht="15" customHeight="1">
      <c r="A6" s="32"/>
      <c r="B6" s="43">
        <v>10</v>
      </c>
      <c r="C6" t="s" s="45">
        <v>13</v>
      </c>
      <c r="D6" t="s" s="45">
        <v>14</v>
      </c>
      <c r="E6" t="s" s="45">
        <v>14</v>
      </c>
      <c r="F6" t="s" s="45">
        <v>133</v>
      </c>
      <c r="G6" t="s" s="46">
        <v>134</v>
      </c>
      <c r="H6" s="47">
        <v>0.014</v>
      </c>
      <c r="I6" s="47">
        <f>B6*15</f>
        <v>150</v>
      </c>
      <c r="J6" s="44"/>
      <c r="K6" s="47">
        <f>MAX(I6:I6-J6:J6,0)</f>
        <v>150</v>
      </c>
      <c r="L6" s="48">
        <f>K6*H6</f>
        <v>2.1</v>
      </c>
      <c r="M6" s="36"/>
    </row>
    <row r="7" ht="15" customHeight="1">
      <c r="A7" s="32"/>
      <c r="B7" s="37">
        <v>4</v>
      </c>
      <c r="C7" s="41">
        <v>100</v>
      </c>
      <c r="D7" t="s" s="39">
        <v>17</v>
      </c>
      <c r="E7" t="s" s="39">
        <v>17</v>
      </c>
      <c r="F7" t="s" s="39">
        <v>135</v>
      </c>
      <c r="G7" t="s" s="40">
        <v>136</v>
      </c>
      <c r="H7" s="41">
        <v>0.028</v>
      </c>
      <c r="I7" s="41">
        <f>B7*15</f>
        <v>60</v>
      </c>
      <c r="J7" s="41">
        <v>37</v>
      </c>
      <c r="K7" s="41">
        <f>MAX(I7:I7-J7:J7,0)</f>
        <v>23</v>
      </c>
      <c r="L7" s="42">
        <f>K7*H7</f>
        <v>0.644</v>
      </c>
      <c r="M7" s="36"/>
    </row>
    <row r="8" ht="15" customHeight="1">
      <c r="A8" s="32"/>
      <c r="B8" s="43">
        <v>5</v>
      </c>
      <c r="C8" t="s" s="45">
        <v>137</v>
      </c>
      <c r="D8" t="s" s="45">
        <v>17</v>
      </c>
      <c r="E8" t="s" s="45">
        <v>17</v>
      </c>
      <c r="F8" t="s" s="45">
        <v>138</v>
      </c>
      <c r="G8" t="s" s="46">
        <v>139</v>
      </c>
      <c r="H8" s="47">
        <v>0.014</v>
      </c>
      <c r="I8" s="47">
        <f>B8*15</f>
        <v>75</v>
      </c>
      <c r="J8" s="44"/>
      <c r="K8" s="47">
        <f>MAX(I8:I8-J8:J8,0)</f>
        <v>75</v>
      </c>
      <c r="L8" s="48">
        <f>K8*H8</f>
        <v>1.05</v>
      </c>
      <c r="M8" s="36"/>
    </row>
    <row r="9" ht="15" customHeight="1">
      <c r="A9" s="32"/>
      <c r="B9" s="37">
        <v>2</v>
      </c>
      <c r="C9" t="s" s="39">
        <v>20</v>
      </c>
      <c r="D9" t="s" s="39">
        <v>21</v>
      </c>
      <c r="E9" t="s" s="39">
        <v>22</v>
      </c>
      <c r="F9" t="s" s="39">
        <v>140</v>
      </c>
      <c r="G9" t="s" s="40">
        <v>141</v>
      </c>
      <c r="H9" s="41">
        <v>0.123</v>
      </c>
      <c r="I9" s="41">
        <f>B9*15</f>
        <v>30</v>
      </c>
      <c r="J9" s="38"/>
      <c r="K9" s="41">
        <f>MAX(I9:I9-J9:J9,0)</f>
        <v>30</v>
      </c>
      <c r="L9" s="42">
        <f>K9*H9</f>
        <v>3.69</v>
      </c>
      <c r="M9" s="36"/>
    </row>
    <row r="10" ht="15" customHeight="1">
      <c r="A10" s="32"/>
      <c r="B10" s="43">
        <v>2</v>
      </c>
      <c r="C10" t="s" s="45">
        <v>142</v>
      </c>
      <c r="D10" t="s" s="45">
        <v>143</v>
      </c>
      <c r="E10" t="s" s="45">
        <v>144</v>
      </c>
      <c r="F10" t="s" s="45">
        <v>145</v>
      </c>
      <c r="G10" t="s" s="46">
        <v>146</v>
      </c>
      <c r="H10" s="47">
        <v>0.024</v>
      </c>
      <c r="I10" s="47">
        <f>B10*15</f>
        <v>30</v>
      </c>
      <c r="J10" s="47">
        <v>19</v>
      </c>
      <c r="K10" s="47">
        <f>MAX(I10:I10-J10:J10,0)</f>
        <v>11</v>
      </c>
      <c r="L10" s="48">
        <f>K10*H10</f>
        <v>0.264</v>
      </c>
      <c r="M10" s="36"/>
    </row>
    <row r="11" ht="15" customHeight="1">
      <c r="A11" s="32"/>
      <c r="B11" s="37">
        <v>1</v>
      </c>
      <c r="C11" t="s" s="39">
        <v>25</v>
      </c>
      <c r="D11" t="s" s="39">
        <v>26</v>
      </c>
      <c r="E11" t="s" s="39">
        <v>17</v>
      </c>
      <c r="F11" t="s" s="39">
        <v>27</v>
      </c>
      <c r="G11" t="s" s="40">
        <v>147</v>
      </c>
      <c r="H11" s="41">
        <v>0.061</v>
      </c>
      <c r="I11" s="41">
        <f>B11*15</f>
        <v>15</v>
      </c>
      <c r="J11" s="41">
        <v>2</v>
      </c>
      <c r="K11" s="41">
        <f>MAX(I11:I11-J11:J11,0)</f>
        <v>13</v>
      </c>
      <c r="L11" s="42">
        <f>K11*H11</f>
        <v>0.7929999999999999</v>
      </c>
      <c r="M11" s="36"/>
    </row>
    <row r="12" ht="15" customHeight="1">
      <c r="A12" s="32"/>
      <c r="B12" s="43">
        <v>4</v>
      </c>
      <c r="C12" t="s" s="45">
        <v>29</v>
      </c>
      <c r="D12" t="s" s="45">
        <v>17</v>
      </c>
      <c r="E12" t="s" s="45">
        <v>17</v>
      </c>
      <c r="F12" t="s" s="45">
        <v>148</v>
      </c>
      <c r="G12" t="s" s="46">
        <v>149</v>
      </c>
      <c r="H12" s="47">
        <v>0.014</v>
      </c>
      <c r="I12" s="47">
        <f>B12*15</f>
        <v>60</v>
      </c>
      <c r="J12" s="47">
        <v>38</v>
      </c>
      <c r="K12" s="47">
        <f>MAX(I12:I12-J12:J12,0)</f>
        <v>22</v>
      </c>
      <c r="L12" s="48">
        <f>K12*H12</f>
        <v>0.308</v>
      </c>
      <c r="M12" s="36"/>
    </row>
    <row r="13" ht="15" customHeight="1">
      <c r="A13" s="32"/>
      <c r="B13" s="37">
        <v>2</v>
      </c>
      <c r="C13" t="s" s="39">
        <v>32</v>
      </c>
      <c r="D13" t="s" s="39">
        <v>14</v>
      </c>
      <c r="E13" t="s" s="39">
        <v>14</v>
      </c>
      <c r="F13" t="s" s="39">
        <v>150</v>
      </c>
      <c r="G13" t="s" s="40">
        <v>151</v>
      </c>
      <c r="H13" s="41">
        <v>0.184</v>
      </c>
      <c r="I13" s="41">
        <f>B13*15</f>
        <v>30</v>
      </c>
      <c r="J13" s="41">
        <v>15</v>
      </c>
      <c r="K13" s="41">
        <f>MAX(I13:I13-J13:J13,0)</f>
        <v>15</v>
      </c>
      <c r="L13" s="42">
        <f>K13*H13</f>
        <v>2.76</v>
      </c>
      <c r="M13" s="36"/>
    </row>
    <row r="14" ht="15" customHeight="1">
      <c r="A14" s="32"/>
      <c r="B14" s="43">
        <v>2</v>
      </c>
      <c r="C14" t="s" s="45">
        <v>35</v>
      </c>
      <c r="D14" t="s" s="45">
        <v>14</v>
      </c>
      <c r="E14" t="s" s="45">
        <v>14</v>
      </c>
      <c r="F14" t="s" s="45">
        <v>152</v>
      </c>
      <c r="G14" t="s" s="46">
        <v>153</v>
      </c>
      <c r="H14" s="47">
        <v>0.162</v>
      </c>
      <c r="I14" s="47">
        <f>B14*15</f>
        <v>30</v>
      </c>
      <c r="J14" s="44"/>
      <c r="K14" s="47">
        <f>MAX(I14:I14-J14:J14,0)</f>
        <v>30</v>
      </c>
      <c r="L14" s="48">
        <f>K14*H14</f>
        <v>4.86</v>
      </c>
      <c r="M14" s="36"/>
    </row>
    <row r="15" ht="15" customHeight="1">
      <c r="A15" s="32"/>
      <c r="B15" s="37">
        <v>4</v>
      </c>
      <c r="C15" t="s" s="39">
        <v>154</v>
      </c>
      <c r="D15" t="s" s="39">
        <v>155</v>
      </c>
      <c r="E15" t="s" s="39">
        <v>156</v>
      </c>
      <c r="F15" t="s" s="39">
        <v>157</v>
      </c>
      <c r="G15" t="s" s="40">
        <v>158</v>
      </c>
      <c r="H15" s="41">
        <v>0.245</v>
      </c>
      <c r="I15" s="41">
        <f>B15*15</f>
        <v>60</v>
      </c>
      <c r="J15" s="41">
        <v>25</v>
      </c>
      <c r="K15" s="41">
        <f>MAX(I15:I15-J15:J15,0)</f>
        <v>35</v>
      </c>
      <c r="L15" s="42">
        <f>K15*H15</f>
        <v>8.574999999999999</v>
      </c>
      <c r="M15" s="36"/>
    </row>
    <row r="16" ht="15" customHeight="1">
      <c r="A16" s="32"/>
      <c r="B16" s="43">
        <v>8</v>
      </c>
      <c r="C16" t="s" s="45">
        <v>159</v>
      </c>
      <c r="D16" t="s" s="45">
        <v>14</v>
      </c>
      <c r="E16" t="s" s="45">
        <v>14</v>
      </c>
      <c r="F16" t="s" s="45">
        <v>160</v>
      </c>
      <c r="G16" t="s" s="46">
        <v>161</v>
      </c>
      <c r="H16" s="47">
        <v>0.024</v>
      </c>
      <c r="I16" s="47">
        <f>B16*15</f>
        <v>120</v>
      </c>
      <c r="J16" s="44"/>
      <c r="K16" s="47">
        <f>MAX(I16:I16-J16:J16,0)</f>
        <v>120</v>
      </c>
      <c r="L16" s="48">
        <f>K16*H16</f>
        <v>2.88</v>
      </c>
      <c r="M16" s="36"/>
    </row>
    <row r="17" ht="15" customHeight="1">
      <c r="A17" s="32"/>
      <c r="B17" s="37">
        <v>4</v>
      </c>
      <c r="C17" t="s" s="39">
        <v>43</v>
      </c>
      <c r="D17" t="s" s="39">
        <v>14</v>
      </c>
      <c r="E17" t="s" s="39">
        <v>14</v>
      </c>
      <c r="F17" t="s" s="39">
        <v>162</v>
      </c>
      <c r="G17" t="s" s="40">
        <v>163</v>
      </c>
      <c r="H17" s="41">
        <v>0.111</v>
      </c>
      <c r="I17" s="41">
        <f>B17*15</f>
        <v>60</v>
      </c>
      <c r="J17" s="38"/>
      <c r="K17" s="41">
        <f>MAX(I17:I17-J17:J17,0)</f>
        <v>60</v>
      </c>
      <c r="L17" s="42">
        <f>K17*H17</f>
        <v>6.66</v>
      </c>
      <c r="M17" s="36"/>
    </row>
    <row r="18" ht="15" customHeight="1">
      <c r="A18" s="32"/>
      <c r="B18" s="43">
        <v>2</v>
      </c>
      <c r="C18" t="s" s="45">
        <v>164</v>
      </c>
      <c r="D18" t="s" s="45">
        <v>104</v>
      </c>
      <c r="E18" t="s" s="45">
        <v>105</v>
      </c>
      <c r="F18" t="s" s="45">
        <v>165</v>
      </c>
      <c r="G18" t="s" s="46">
        <v>166</v>
      </c>
      <c r="H18" s="47">
        <v>0.098</v>
      </c>
      <c r="I18" s="47">
        <f>B18*15</f>
        <v>30</v>
      </c>
      <c r="J18" s="47">
        <v>17</v>
      </c>
      <c r="K18" s="47">
        <f>MAX(I18:I18-J18:J18,0)</f>
        <v>13</v>
      </c>
      <c r="L18" s="48">
        <f>K18*H18</f>
        <v>1.274</v>
      </c>
      <c r="M18" s="36"/>
    </row>
    <row r="19" ht="15" customHeight="1">
      <c r="A19" s="32"/>
      <c r="B19" s="37">
        <v>4</v>
      </c>
      <c r="C19" s="41">
        <v>51</v>
      </c>
      <c r="D19" t="s" s="39">
        <v>17</v>
      </c>
      <c r="E19" t="s" s="39">
        <v>17</v>
      </c>
      <c r="F19" t="s" s="39">
        <v>167</v>
      </c>
      <c r="G19" t="s" s="40">
        <v>168</v>
      </c>
      <c r="H19" s="41">
        <v>0.028</v>
      </c>
      <c r="I19" s="41">
        <f>B19*15</f>
        <v>60</v>
      </c>
      <c r="J19" s="41">
        <v>35</v>
      </c>
      <c r="K19" s="41">
        <f>MAX(I19:I19-J19:J19,0)</f>
        <v>25</v>
      </c>
      <c r="L19" s="42">
        <f>K19*H19</f>
        <v>0.7000000000000001</v>
      </c>
      <c r="M19" s="36"/>
    </row>
    <row r="20" ht="15" customHeight="1">
      <c r="A20" s="32"/>
      <c r="B20" s="43">
        <v>2</v>
      </c>
      <c r="C20" s="47">
        <v>560</v>
      </c>
      <c r="D20" t="s" s="45">
        <v>17</v>
      </c>
      <c r="E20" t="s" s="45">
        <v>17</v>
      </c>
      <c r="F20" t="s" s="45">
        <v>169</v>
      </c>
      <c r="G20" t="s" s="46">
        <v>170</v>
      </c>
      <c r="H20" s="47">
        <v>0.028</v>
      </c>
      <c r="I20" s="47">
        <f>B20*15</f>
        <v>30</v>
      </c>
      <c r="J20" s="47">
        <v>32</v>
      </c>
      <c r="K20" s="47">
        <f>MAX(I20:I20-J20:J20,0)</f>
        <v>0</v>
      </c>
      <c r="L20" s="48">
        <f>K20*H20</f>
        <v>0</v>
      </c>
      <c r="M20" s="36"/>
    </row>
    <row r="21" ht="15" customHeight="1">
      <c r="A21" s="32"/>
      <c r="B21" s="37">
        <v>2</v>
      </c>
      <c r="C21" t="s" s="39">
        <v>171</v>
      </c>
      <c r="D21" t="s" s="39">
        <v>39</v>
      </c>
      <c r="E21" t="s" s="39">
        <v>40</v>
      </c>
      <c r="F21" t="s" s="39">
        <v>172</v>
      </c>
      <c r="G21" t="s" s="40">
        <v>173</v>
      </c>
      <c r="H21" s="41">
        <v>0.061</v>
      </c>
      <c r="I21" s="41">
        <f>B21*15</f>
        <v>30</v>
      </c>
      <c r="J21" s="41">
        <v>98</v>
      </c>
      <c r="K21" s="41">
        <f>MAX(I21:I21-J21:J21,0)</f>
        <v>0</v>
      </c>
      <c r="L21" s="42">
        <f>K21*H21</f>
        <v>0</v>
      </c>
      <c r="M21" s="36"/>
    </row>
    <row r="22" ht="15" customHeight="1">
      <c r="A22" s="32"/>
      <c r="B22" s="43">
        <v>1</v>
      </c>
      <c r="C22" t="s" s="45">
        <v>50</v>
      </c>
      <c r="D22" t="s" s="45">
        <v>50</v>
      </c>
      <c r="E22" t="s" s="45">
        <v>51</v>
      </c>
      <c r="F22" t="s" s="45">
        <v>174</v>
      </c>
      <c r="G22" t="s" s="46">
        <v>175</v>
      </c>
      <c r="H22" s="47">
        <v>3.63</v>
      </c>
      <c r="I22" s="47">
        <f>B22*15</f>
        <v>15</v>
      </c>
      <c r="J22" s="44"/>
      <c r="K22" s="47">
        <f>MAX(I22:I22-J22:J22,0)</f>
        <v>15</v>
      </c>
      <c r="L22" s="48">
        <f>K22*H22</f>
        <v>54.45</v>
      </c>
      <c r="M22" s="36"/>
    </row>
    <row r="23" ht="15" customHeight="1">
      <c r="A23" s="32"/>
      <c r="B23" s="37">
        <v>1</v>
      </c>
      <c r="C23" t="s" s="39">
        <v>176</v>
      </c>
      <c r="D23" t="s" s="39">
        <v>176</v>
      </c>
      <c r="E23" t="s" s="39">
        <v>177</v>
      </c>
      <c r="F23" t="s" s="39">
        <v>178</v>
      </c>
      <c r="G23" t="s" s="40">
        <v>179</v>
      </c>
      <c r="H23" s="41">
        <v>4.567</v>
      </c>
      <c r="I23" s="41">
        <f>B23*15</f>
        <v>15</v>
      </c>
      <c r="J23" s="41">
        <v>6</v>
      </c>
      <c r="K23" s="41">
        <f>MAX(I23:I23-J23:J23,0)</f>
        <v>9</v>
      </c>
      <c r="L23" s="42">
        <f>K23*H23</f>
        <v>41.103</v>
      </c>
      <c r="M23" s="36"/>
    </row>
    <row r="24" ht="15" customHeight="1">
      <c r="A24" s="32"/>
      <c r="B24" s="43">
        <v>2</v>
      </c>
      <c r="C24" t="s" s="45">
        <v>54</v>
      </c>
      <c r="D24" t="s" s="45">
        <v>54</v>
      </c>
      <c r="E24" t="s" s="45">
        <v>55</v>
      </c>
      <c r="F24" t="s" s="45">
        <v>180</v>
      </c>
      <c r="G24" t="s" s="46">
        <v>181</v>
      </c>
      <c r="H24" s="49">
        <v>0.292</v>
      </c>
      <c r="I24" s="47">
        <f>B24*15</f>
        <v>30</v>
      </c>
      <c r="J24" s="47">
        <v>7</v>
      </c>
      <c r="K24" s="47">
        <f>MAX(I24:I24-J24:J24,0)</f>
        <v>23</v>
      </c>
      <c r="L24" s="48">
        <f>K24*H24</f>
        <v>6.715999999999999</v>
      </c>
      <c r="M24" s="36"/>
    </row>
    <row r="25" ht="15" customHeight="1">
      <c r="A25" s="32"/>
      <c r="B25" s="37">
        <v>1</v>
      </c>
      <c r="C25" t="s" s="39">
        <v>58</v>
      </c>
      <c r="D25" t="s" s="39">
        <v>58</v>
      </c>
      <c r="E25" t="s" s="39">
        <v>59</v>
      </c>
      <c r="F25" t="s" s="39">
        <v>182</v>
      </c>
      <c r="G25" t="s" s="40">
        <v>183</v>
      </c>
      <c r="H25" s="50">
        <v>0.51</v>
      </c>
      <c r="I25" s="41">
        <f>B25*15</f>
        <v>15</v>
      </c>
      <c r="J25" s="41">
        <v>4</v>
      </c>
      <c r="K25" s="41">
        <f>MAX(I25:I25-J25:J25,0)</f>
        <v>11</v>
      </c>
      <c r="L25" s="42">
        <f>K25*H25</f>
        <v>5.61</v>
      </c>
      <c r="M25" s="36"/>
    </row>
    <row r="26" ht="15" customHeight="1">
      <c r="A26" s="32"/>
      <c r="B26" s="43">
        <v>2</v>
      </c>
      <c r="C26" t="s" s="45">
        <v>108</v>
      </c>
      <c r="D26" t="s" s="45">
        <v>108</v>
      </c>
      <c r="E26" t="s" s="45">
        <v>184</v>
      </c>
      <c r="F26" t="s" s="45">
        <v>185</v>
      </c>
      <c r="G26" t="s" s="46">
        <v>186</v>
      </c>
      <c r="H26" s="47">
        <v>0.732</v>
      </c>
      <c r="I26" s="47">
        <f>B26*15</f>
        <v>30</v>
      </c>
      <c r="J26" s="47">
        <v>38</v>
      </c>
      <c r="K26" s="47">
        <f>MAX(I26:I26-J26:J26,0)</f>
        <v>0</v>
      </c>
      <c r="L26" s="48">
        <f>K26*H26</f>
        <v>0</v>
      </c>
      <c r="M26" s="36"/>
    </row>
    <row r="27" ht="15" customHeight="1">
      <c r="A27" s="32"/>
      <c r="B27" s="37">
        <v>1</v>
      </c>
      <c r="C27" t="s" s="39">
        <v>62</v>
      </c>
      <c r="D27" t="s" s="39">
        <v>62</v>
      </c>
      <c r="E27" t="s" s="39">
        <v>63</v>
      </c>
      <c r="F27" t="s" s="39">
        <v>64</v>
      </c>
      <c r="G27" t="s" s="40">
        <v>187</v>
      </c>
      <c r="H27" s="41">
        <v>0.303</v>
      </c>
      <c r="I27" s="41">
        <f>B27*15</f>
        <v>15</v>
      </c>
      <c r="J27" s="41">
        <v>7</v>
      </c>
      <c r="K27" s="41">
        <f>MAX(I27:I27-J27:J27,0)</f>
        <v>8</v>
      </c>
      <c r="L27" s="42">
        <f>K27*H27</f>
        <v>2.424</v>
      </c>
      <c r="M27" s="36"/>
    </row>
    <row r="28" ht="15" customHeight="1">
      <c r="A28" s="32"/>
      <c r="B28" s="43">
        <v>1</v>
      </c>
      <c r="C28" t="s" s="45">
        <v>66</v>
      </c>
      <c r="D28" t="s" s="45">
        <v>66</v>
      </c>
      <c r="E28" t="s" s="45">
        <v>67</v>
      </c>
      <c r="F28" t="s" s="45">
        <v>116</v>
      </c>
      <c r="G28" t="s" s="46">
        <v>188</v>
      </c>
      <c r="H28" s="47">
        <v>1.965</v>
      </c>
      <c r="I28" s="47">
        <f>B28*15</f>
        <v>15</v>
      </c>
      <c r="J28" s="47">
        <v>4</v>
      </c>
      <c r="K28" s="47">
        <f>MAX(I28:I28-J28:J28,0)</f>
        <v>11</v>
      </c>
      <c r="L28" s="48">
        <f>K28*H28</f>
        <v>21.615</v>
      </c>
      <c r="M28" s="36"/>
    </row>
    <row r="29" ht="15" customHeight="1">
      <c r="A29" s="32"/>
      <c r="B29" s="37">
        <v>2</v>
      </c>
      <c r="C29" t="s" s="39">
        <v>70</v>
      </c>
      <c r="D29" t="s" s="39">
        <v>70</v>
      </c>
      <c r="E29" t="s" s="39">
        <v>71</v>
      </c>
      <c r="F29" t="s" s="39">
        <v>189</v>
      </c>
      <c r="G29" t="s" s="40">
        <v>190</v>
      </c>
      <c r="H29" s="41">
        <v>0.82</v>
      </c>
      <c r="I29" s="41">
        <f>B29*15</f>
        <v>30</v>
      </c>
      <c r="J29" s="41">
        <v>8</v>
      </c>
      <c r="K29" s="41">
        <f>MAX(I29:I29-J29:J29,0)</f>
        <v>22</v>
      </c>
      <c r="L29" s="42">
        <f>K29*H29</f>
        <v>18.04</v>
      </c>
      <c r="M29" s="36"/>
    </row>
    <row r="30" ht="15" customHeight="1">
      <c r="A30" s="32"/>
      <c r="B30" s="43">
        <v>1</v>
      </c>
      <c r="C30" t="s" s="45">
        <v>74</v>
      </c>
      <c r="D30" t="s" s="45">
        <v>74</v>
      </c>
      <c r="E30" t="s" s="45">
        <v>74</v>
      </c>
      <c r="F30" t="s" s="45">
        <v>52</v>
      </c>
      <c r="G30" t="s" s="46">
        <v>191</v>
      </c>
      <c r="H30" s="47">
        <v>1.71</v>
      </c>
      <c r="I30" s="47">
        <f>B30*15</f>
        <v>15</v>
      </c>
      <c r="J30" s="47">
        <v>5</v>
      </c>
      <c r="K30" s="47">
        <f>MAX(I30:I30-J30:J30,0)</f>
        <v>10</v>
      </c>
      <c r="L30" s="48">
        <f>K30*H30</f>
        <v>17.1</v>
      </c>
      <c r="M30" s="36"/>
    </row>
    <row r="31" ht="15" customHeight="1">
      <c r="A31" s="32"/>
      <c r="B31" s="37">
        <v>1</v>
      </c>
      <c r="C31" t="s" s="39">
        <v>77</v>
      </c>
      <c r="D31" t="s" s="39">
        <v>17</v>
      </c>
      <c r="E31" t="s" s="39">
        <v>17</v>
      </c>
      <c r="F31" t="s" s="39">
        <v>192</v>
      </c>
      <c r="G31" t="s" s="51">
        <v>193</v>
      </c>
      <c r="H31" s="41">
        <v>0.02</v>
      </c>
      <c r="I31" s="41">
        <f>B31*15</f>
        <v>15</v>
      </c>
      <c r="J31" s="38"/>
      <c r="K31" s="41">
        <f>MAX(I31:I31-J31:J31,0)</f>
        <v>15</v>
      </c>
      <c r="L31" s="42">
        <f>K31*H31</f>
        <v>0.3</v>
      </c>
      <c r="M31" s="36"/>
    </row>
    <row r="32" ht="15" customHeight="1">
      <c r="A32" s="32"/>
      <c r="B32" s="43">
        <v>1</v>
      </c>
      <c r="C32" t="s" s="45">
        <v>80</v>
      </c>
      <c r="D32" t="s" s="45">
        <v>21</v>
      </c>
      <c r="E32" t="s" s="45">
        <v>22</v>
      </c>
      <c r="F32" t="s" s="45">
        <v>194</v>
      </c>
      <c r="G32" t="s" s="52">
        <v>195</v>
      </c>
      <c r="H32" s="47">
        <v>0.528</v>
      </c>
      <c r="I32" s="47">
        <f>B32*15</f>
        <v>15</v>
      </c>
      <c r="J32" s="44"/>
      <c r="K32" s="47">
        <f>MAX(I32:I32-J32:J32,0)</f>
        <v>15</v>
      </c>
      <c r="L32" s="48">
        <f>K32*H32</f>
        <v>7.92</v>
      </c>
      <c r="M32" s="36"/>
    </row>
    <row r="33" ht="15" customHeight="1">
      <c r="A33" s="32"/>
      <c r="B33" s="37">
        <v>1</v>
      </c>
      <c r="C33" t="s" s="39">
        <v>196</v>
      </c>
      <c r="D33" t="s" s="53">
        <v>196</v>
      </c>
      <c r="E33" t="s" s="39">
        <v>197</v>
      </c>
      <c r="F33" t="s" s="39">
        <v>198</v>
      </c>
      <c r="G33" t="s" s="51">
        <v>199</v>
      </c>
      <c r="H33" s="41">
        <v>0.28</v>
      </c>
      <c r="I33" s="41">
        <f>B33*15</f>
        <v>15</v>
      </c>
      <c r="J33" s="38"/>
      <c r="K33" s="41">
        <f>MAX(I33:I33-J33:J33,0)</f>
        <v>15</v>
      </c>
      <c r="L33" s="42">
        <f>K33*H33</f>
        <v>4.2</v>
      </c>
      <c r="M33" s="36"/>
    </row>
    <row r="34" ht="21" customHeight="1">
      <c r="A34" s="32"/>
      <c r="B34" s="54"/>
      <c r="C34" s="55"/>
      <c r="D34" s="55"/>
      <c r="E34" s="55"/>
      <c r="F34" s="55"/>
      <c r="G34" s="55"/>
      <c r="H34" s="55"/>
      <c r="I34" t="s" s="56">
        <v>200</v>
      </c>
      <c r="J34" s="57"/>
      <c r="K34" s="57"/>
      <c r="L34" s="58">
        <f>SUM(L3:L33)</f>
        <v>238.469</v>
      </c>
      <c r="M34" s="36"/>
    </row>
    <row r="35" ht="15" customHeight="1">
      <c r="A35" s="30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30"/>
    </row>
  </sheetData>
  <hyperlinks>
    <hyperlink ref="G3" r:id="rId1" location="" tooltip="" display=""/>
    <hyperlink ref="G4" r:id="rId2" location="" tooltip="" display=""/>
    <hyperlink ref="G6" r:id="rId3" location="" tooltip="" display=""/>
    <hyperlink ref="G8" r:id="rId4" location="" tooltip="" display=""/>
    <hyperlink ref="G9" r:id="rId5" location="" tooltip="" display=""/>
    <hyperlink ref="G11" r:id="rId6" location="" tooltip="" display=""/>
    <hyperlink ref="G12" r:id="rId7" location="" tooltip="" display=""/>
    <hyperlink ref="G13" r:id="rId8" location="" tooltip="" display=""/>
    <hyperlink ref="G14" r:id="rId9" location="" tooltip="" display=""/>
    <hyperlink ref="G16" r:id="rId10" location="" tooltip="" display=""/>
    <hyperlink ref="G17" r:id="rId11" location="" tooltip="" display=""/>
    <hyperlink ref="G18" r:id="rId12" location="" tooltip="" display=""/>
    <hyperlink ref="G19" r:id="rId13" location="" tooltip="" display=""/>
    <hyperlink ref="G20" r:id="rId14" location="" tooltip="" display=""/>
    <hyperlink ref="G21" r:id="rId15" location="" tooltip="" display=""/>
    <hyperlink ref="G22" r:id="rId16" location="" tooltip="" display=""/>
    <hyperlink ref="G26" r:id="rId17" location="" tooltip="" display=""/>
    <hyperlink ref="G27" r:id="rId18" location="" tooltip="" display=""/>
    <hyperlink ref="G28" r:id="rId19" location="" tooltip="" display=""/>
    <hyperlink ref="G29" r:id="rId20" location="" tooltip="" display=""/>
    <hyperlink ref="G30" r:id="rId21" location="" tooltip="" display=""/>
    <hyperlink ref="G31" r:id="rId22" location="" tooltip="" display=""/>
    <hyperlink ref="G32" r:id="rId23" location="" tooltip="" display=""/>
    <hyperlink ref="G33" r:id="rId24" location="" tooltip="" display=""/>
  </hyperlink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60" customWidth="1"/>
    <col min="2" max="2" width="9.17188" style="60" customWidth="1"/>
    <col min="3" max="3" width="9.17188" style="60" customWidth="1"/>
    <col min="4" max="4" width="9.17188" style="60" customWidth="1"/>
    <col min="5" max="5" width="9.17188" style="60" customWidth="1"/>
    <col min="6" max="256" width="9.17188" style="60" customWidth="1"/>
  </cols>
  <sheetData>
    <row r="1" ht="15" customHeight="1">
      <c r="A1" s="30"/>
      <c r="B1" s="30"/>
      <c r="C1" s="30"/>
      <c r="D1" s="30"/>
      <c r="E1" s="30"/>
    </row>
    <row r="2" ht="15" customHeight="1">
      <c r="A2" s="30"/>
      <c r="B2" s="30"/>
      <c r="C2" s="30"/>
      <c r="D2" s="30"/>
      <c r="E2" s="30"/>
    </row>
    <row r="3" ht="15" customHeight="1">
      <c r="A3" s="30"/>
      <c r="B3" s="30"/>
      <c r="C3" s="30"/>
      <c r="D3" s="30"/>
      <c r="E3" s="30"/>
    </row>
    <row r="4" ht="15" customHeight="1">
      <c r="A4" s="30"/>
      <c r="B4" s="30"/>
      <c r="C4" s="30"/>
      <c r="D4" s="30"/>
      <c r="E4" s="30"/>
    </row>
    <row r="5" ht="15" customHeight="1">
      <c r="A5" s="30"/>
      <c r="B5" s="30"/>
      <c r="C5" s="30"/>
      <c r="D5" s="30"/>
      <c r="E5" s="30"/>
    </row>
    <row r="6" ht="15" customHeight="1">
      <c r="A6" s="30"/>
      <c r="B6" s="30"/>
      <c r="C6" s="30"/>
      <c r="D6" s="30"/>
      <c r="E6" s="30"/>
    </row>
    <row r="7" ht="15" customHeight="1">
      <c r="A7" s="30"/>
      <c r="B7" s="30"/>
      <c r="C7" s="30"/>
      <c r="D7" s="30"/>
      <c r="E7" s="30"/>
    </row>
    <row r="8" ht="15" customHeight="1">
      <c r="A8" s="30"/>
      <c r="B8" s="30"/>
      <c r="C8" s="30"/>
      <c r="D8" s="30"/>
      <c r="E8" s="30"/>
    </row>
    <row r="9" ht="15" customHeight="1">
      <c r="A9" s="30"/>
      <c r="B9" s="30"/>
      <c r="C9" s="30"/>
      <c r="D9" s="30"/>
      <c r="E9" s="30"/>
    </row>
    <row r="10" ht="15" customHeight="1">
      <c r="A10" s="30"/>
      <c r="B10" s="30"/>
      <c r="C10" s="30"/>
      <c r="D10" s="30"/>
      <c r="E10" s="3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61" customWidth="1"/>
    <col min="2" max="2" width="9.17188" style="61" customWidth="1"/>
    <col min="3" max="3" width="9.17188" style="61" customWidth="1"/>
    <col min="4" max="4" width="9.17188" style="61" customWidth="1"/>
    <col min="5" max="5" width="9.17188" style="61" customWidth="1"/>
    <col min="6" max="256" width="9.17188" style="61" customWidth="1"/>
  </cols>
  <sheetData>
    <row r="1" ht="15" customHeight="1">
      <c r="A1" s="30"/>
      <c r="B1" s="30"/>
      <c r="C1" s="30"/>
      <c r="D1" s="30"/>
      <c r="E1" s="30"/>
    </row>
    <row r="2" ht="15" customHeight="1">
      <c r="A2" s="30"/>
      <c r="B2" s="30"/>
      <c r="C2" s="30"/>
      <c r="D2" s="30"/>
      <c r="E2" s="30"/>
    </row>
    <row r="3" ht="15" customHeight="1">
      <c r="A3" s="30"/>
      <c r="B3" s="30"/>
      <c r="C3" s="30"/>
      <c r="D3" s="30"/>
      <c r="E3" s="30"/>
    </row>
    <row r="4" ht="15" customHeight="1">
      <c r="A4" s="30"/>
      <c r="B4" s="30"/>
      <c r="C4" s="30"/>
      <c r="D4" s="30"/>
      <c r="E4" s="30"/>
    </row>
    <row r="5" ht="15" customHeight="1">
      <c r="A5" s="30"/>
      <c r="B5" s="30"/>
      <c r="C5" s="30"/>
      <c r="D5" s="30"/>
      <c r="E5" s="30"/>
    </row>
    <row r="6" ht="15" customHeight="1">
      <c r="A6" s="30"/>
      <c r="B6" s="30"/>
      <c r="C6" s="30"/>
      <c r="D6" s="30"/>
      <c r="E6" s="30"/>
    </row>
    <row r="7" ht="15" customHeight="1">
      <c r="A7" s="30"/>
      <c r="B7" s="30"/>
      <c r="C7" s="30"/>
      <c r="D7" s="30"/>
      <c r="E7" s="30"/>
    </row>
    <row r="8" ht="15" customHeight="1">
      <c r="A8" s="30"/>
      <c r="B8" s="30"/>
      <c r="C8" s="30"/>
      <c r="D8" s="30"/>
      <c r="E8" s="30"/>
    </row>
    <row r="9" ht="15" customHeight="1">
      <c r="A9" s="30"/>
      <c r="B9" s="30"/>
      <c r="C9" s="30"/>
      <c r="D9" s="30"/>
      <c r="E9" s="30"/>
    </row>
    <row r="10" ht="15" customHeight="1">
      <c r="A10" s="30"/>
      <c r="B10" s="30"/>
      <c r="C10" s="30"/>
      <c r="D10" s="30"/>
      <c r="E10" s="3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