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CarpetaCarlos\Estudios\8_2CarreraMates\Concurso_Datos\"/>
    </mc:Choice>
  </mc:AlternateContent>
  <xr:revisionPtr revIDLastSave="0" documentId="13_ncr:1_{2A61C373-FB4D-4120-88C0-9F0AD26069D5}" xr6:coauthVersionLast="47" xr6:coauthVersionMax="47" xr10:uidLastSave="{00000000-0000-0000-0000-000000000000}"/>
  <bookViews>
    <workbookView xWindow="-108" yWindow="-108" windowWidth="23256" windowHeight="13176" activeTab="1" xr2:uid="{0148D030-4F86-472D-B142-01F3E76DB555}"/>
  </bookViews>
  <sheets>
    <sheet name="Empleados" sheetId="1" r:id="rId1"/>
    <sheet name="Sheet1" sheetId="2" r:id="rId2"/>
  </sheets>
  <definedNames>
    <definedName name="_xlnm._FilterDatabase" localSheetId="0" hidden="1">Empleados!$A$3:$T$183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0" i="2" l="1"/>
  <c r="J180" i="2"/>
  <c r="I180" i="2"/>
  <c r="J179" i="2"/>
  <c r="I179" i="2"/>
  <c r="K179" i="2" s="1"/>
  <c r="J178" i="2"/>
  <c r="I178" i="2"/>
  <c r="K178" i="2" s="1"/>
  <c r="L177" i="2"/>
  <c r="K177" i="2"/>
  <c r="J177" i="2"/>
  <c r="I177" i="2"/>
  <c r="L176" i="2"/>
  <c r="J176" i="2"/>
  <c r="I176" i="2"/>
  <c r="K176" i="2" s="1"/>
  <c r="L175" i="2"/>
  <c r="K175" i="2"/>
  <c r="J175" i="2"/>
  <c r="I175" i="2"/>
  <c r="L174" i="2"/>
  <c r="J174" i="2"/>
  <c r="I174" i="2"/>
  <c r="K174" i="2" s="1"/>
  <c r="L173" i="2"/>
  <c r="K173" i="2"/>
  <c r="J173" i="2"/>
  <c r="I173" i="2"/>
  <c r="L172" i="2"/>
  <c r="J172" i="2"/>
  <c r="I172" i="2"/>
  <c r="K172" i="2" s="1"/>
  <c r="L171" i="2"/>
  <c r="K171" i="2"/>
  <c r="J171" i="2"/>
  <c r="I171" i="2"/>
  <c r="L170" i="2"/>
  <c r="J170" i="2"/>
  <c r="I170" i="2"/>
  <c r="K170" i="2" s="1"/>
  <c r="L169" i="2"/>
  <c r="K169" i="2"/>
  <c r="J169" i="2"/>
  <c r="I169" i="2"/>
  <c r="L168" i="2"/>
  <c r="J168" i="2"/>
  <c r="I168" i="2"/>
  <c r="K168" i="2" s="1"/>
  <c r="J167" i="2"/>
  <c r="I167" i="2"/>
  <c r="K167" i="2" s="1"/>
  <c r="L166" i="2"/>
  <c r="J166" i="2"/>
  <c r="I166" i="2"/>
  <c r="K166" i="2" s="1"/>
  <c r="L165" i="2"/>
  <c r="J165" i="2"/>
  <c r="I165" i="2"/>
  <c r="K165" i="2" s="1"/>
  <c r="L164" i="2"/>
  <c r="J164" i="2"/>
  <c r="I164" i="2"/>
  <c r="K164" i="2" s="1"/>
  <c r="L163" i="2"/>
  <c r="J163" i="2"/>
  <c r="I163" i="2"/>
  <c r="K163" i="2" s="1"/>
  <c r="L162" i="2"/>
  <c r="J162" i="2"/>
  <c r="I162" i="2"/>
  <c r="K162" i="2" s="1"/>
  <c r="L161" i="2"/>
  <c r="J161" i="2"/>
  <c r="I161" i="2"/>
  <c r="K161" i="2" s="1"/>
  <c r="L160" i="2"/>
  <c r="J160" i="2"/>
  <c r="I160" i="2"/>
  <c r="K160" i="2" s="1"/>
  <c r="L159" i="2"/>
  <c r="J159" i="2"/>
  <c r="I159" i="2"/>
  <c r="K159" i="2" s="1"/>
  <c r="L158" i="2"/>
  <c r="J158" i="2"/>
  <c r="I158" i="2"/>
  <c r="K158" i="2" s="1"/>
  <c r="L157" i="2"/>
  <c r="J157" i="2"/>
  <c r="I157" i="2"/>
  <c r="K157" i="2" s="1"/>
  <c r="L156" i="2"/>
  <c r="J156" i="2"/>
  <c r="I156" i="2"/>
  <c r="K156" i="2" s="1"/>
  <c r="L155" i="2"/>
  <c r="J155" i="2"/>
  <c r="I155" i="2"/>
  <c r="K155" i="2" s="1"/>
  <c r="L154" i="2"/>
  <c r="J154" i="2"/>
  <c r="I154" i="2"/>
  <c r="K154" i="2" s="1"/>
  <c r="L153" i="2"/>
  <c r="J153" i="2"/>
  <c r="I153" i="2"/>
  <c r="K153" i="2" s="1"/>
  <c r="L152" i="2"/>
  <c r="J152" i="2"/>
  <c r="I152" i="2"/>
  <c r="K152" i="2" s="1"/>
  <c r="L151" i="2"/>
  <c r="J151" i="2"/>
  <c r="I151" i="2"/>
  <c r="K151" i="2" s="1"/>
  <c r="L150" i="2"/>
  <c r="J150" i="2"/>
  <c r="I150" i="2"/>
  <c r="K150" i="2" s="1"/>
  <c r="L149" i="2"/>
  <c r="J149" i="2"/>
  <c r="I149" i="2"/>
  <c r="K149" i="2" s="1"/>
  <c r="L148" i="2"/>
  <c r="J148" i="2"/>
  <c r="I148" i="2"/>
  <c r="K148" i="2" s="1"/>
  <c r="L147" i="2"/>
  <c r="J147" i="2"/>
  <c r="I147" i="2"/>
  <c r="K147" i="2" s="1"/>
  <c r="L146" i="2"/>
  <c r="J146" i="2"/>
  <c r="I146" i="2"/>
  <c r="K146" i="2" s="1"/>
  <c r="K145" i="2"/>
  <c r="J145" i="2"/>
  <c r="I145" i="2"/>
  <c r="L144" i="2"/>
  <c r="J144" i="2"/>
  <c r="I144" i="2"/>
  <c r="K144" i="2" s="1"/>
  <c r="L143" i="2"/>
  <c r="K143" i="2"/>
  <c r="J143" i="2"/>
  <c r="I143" i="2"/>
  <c r="L142" i="2"/>
  <c r="J142" i="2"/>
  <c r="I142" i="2"/>
  <c r="K142" i="2" s="1"/>
  <c r="K141" i="2"/>
  <c r="J141" i="2"/>
  <c r="I141" i="2"/>
  <c r="L140" i="2"/>
  <c r="K140" i="2"/>
  <c r="J140" i="2"/>
  <c r="I140" i="2"/>
  <c r="J139" i="2"/>
  <c r="I139" i="2"/>
  <c r="K139" i="2" s="1"/>
  <c r="L138" i="2"/>
  <c r="K138" i="2"/>
  <c r="J138" i="2"/>
  <c r="I138" i="2"/>
  <c r="J137" i="2"/>
  <c r="I137" i="2"/>
  <c r="K137" i="2" s="1"/>
  <c r="L136" i="2"/>
  <c r="J136" i="2"/>
  <c r="I136" i="2"/>
  <c r="K136" i="2" s="1"/>
  <c r="J135" i="2"/>
  <c r="I135" i="2"/>
  <c r="K135" i="2" s="1"/>
  <c r="K134" i="2"/>
  <c r="J134" i="2"/>
  <c r="I134" i="2"/>
  <c r="L133" i="2"/>
  <c r="K133" i="2"/>
  <c r="J133" i="2"/>
  <c r="I133" i="2"/>
  <c r="L132" i="2"/>
  <c r="K132" i="2"/>
  <c r="J132" i="2"/>
  <c r="I132" i="2"/>
  <c r="L131" i="2"/>
  <c r="K131" i="2"/>
  <c r="J131" i="2"/>
  <c r="I131" i="2"/>
  <c r="L130" i="2"/>
  <c r="K130" i="2"/>
  <c r="J130" i="2"/>
  <c r="I130" i="2"/>
  <c r="L129" i="2"/>
  <c r="K129" i="2"/>
  <c r="J129" i="2"/>
  <c r="I129" i="2"/>
  <c r="L128" i="2"/>
  <c r="K128" i="2"/>
  <c r="J128" i="2"/>
  <c r="I128" i="2"/>
  <c r="L127" i="2"/>
  <c r="K127" i="2"/>
  <c r="J127" i="2"/>
  <c r="I127" i="2"/>
  <c r="L126" i="2"/>
  <c r="K126" i="2"/>
  <c r="J126" i="2"/>
  <c r="I126" i="2"/>
  <c r="L125" i="2"/>
  <c r="K125" i="2"/>
  <c r="J125" i="2"/>
  <c r="I125" i="2"/>
  <c r="L124" i="2"/>
  <c r="K124" i="2"/>
  <c r="J124" i="2"/>
  <c r="I124" i="2"/>
  <c r="L123" i="2"/>
  <c r="K123" i="2"/>
  <c r="J123" i="2"/>
  <c r="I123" i="2"/>
  <c r="J122" i="2"/>
  <c r="I122" i="2"/>
  <c r="K122" i="2" s="1"/>
  <c r="L121" i="2"/>
  <c r="K121" i="2"/>
  <c r="J121" i="2"/>
  <c r="I121" i="2"/>
  <c r="L120" i="2"/>
  <c r="J120" i="2"/>
  <c r="I120" i="2"/>
  <c r="K120" i="2" s="1"/>
  <c r="L119" i="2"/>
  <c r="K119" i="2"/>
  <c r="J119" i="2"/>
  <c r="I119" i="2"/>
  <c r="L118" i="2"/>
  <c r="J118" i="2"/>
  <c r="I118" i="2"/>
  <c r="K118" i="2" s="1"/>
  <c r="L117" i="2"/>
  <c r="K117" i="2"/>
  <c r="J117" i="2"/>
  <c r="I117" i="2"/>
  <c r="L116" i="2"/>
  <c r="J116" i="2"/>
  <c r="I116" i="2"/>
  <c r="K116" i="2" s="1"/>
  <c r="L115" i="2"/>
  <c r="K115" i="2"/>
  <c r="J115" i="2"/>
  <c r="I115" i="2"/>
  <c r="L114" i="2"/>
  <c r="J114" i="2"/>
  <c r="I114" i="2"/>
  <c r="K114" i="2" s="1"/>
  <c r="J113" i="2"/>
  <c r="I113" i="2"/>
  <c r="K113" i="2" s="1"/>
  <c r="L112" i="2"/>
  <c r="J112" i="2"/>
  <c r="I112" i="2"/>
  <c r="K112" i="2" s="1"/>
  <c r="L111" i="2"/>
  <c r="J111" i="2"/>
  <c r="I111" i="2"/>
  <c r="K111" i="2" s="1"/>
  <c r="L110" i="2"/>
  <c r="J110" i="2"/>
  <c r="I110" i="2"/>
  <c r="K110" i="2" s="1"/>
  <c r="L109" i="2"/>
  <c r="J109" i="2"/>
  <c r="I109" i="2"/>
  <c r="K109" i="2" s="1"/>
  <c r="L108" i="2"/>
  <c r="J108" i="2"/>
  <c r="I108" i="2"/>
  <c r="K108" i="2" s="1"/>
  <c r="K107" i="2"/>
  <c r="J107" i="2"/>
  <c r="I107" i="2"/>
  <c r="L106" i="2"/>
  <c r="J106" i="2"/>
  <c r="I106" i="2"/>
  <c r="K106" i="2" s="1"/>
  <c r="L105" i="2"/>
  <c r="K105" i="2"/>
  <c r="J105" i="2"/>
  <c r="I105" i="2"/>
  <c r="L104" i="2"/>
  <c r="J104" i="2"/>
  <c r="I104" i="2"/>
  <c r="K104" i="2" s="1"/>
  <c r="L103" i="2"/>
  <c r="K103" i="2"/>
  <c r="J103" i="2"/>
  <c r="I103" i="2"/>
  <c r="L102" i="2"/>
  <c r="J102" i="2"/>
  <c r="I102" i="2"/>
  <c r="K102" i="2" s="1"/>
  <c r="L101" i="2"/>
  <c r="K101" i="2"/>
  <c r="J101" i="2"/>
  <c r="I101" i="2"/>
  <c r="L100" i="2"/>
  <c r="J100" i="2"/>
  <c r="I100" i="2"/>
  <c r="K100" i="2" s="1"/>
  <c r="L99" i="2"/>
  <c r="K99" i="2"/>
  <c r="J99" i="2"/>
  <c r="I99" i="2"/>
  <c r="L98" i="2"/>
  <c r="J98" i="2"/>
  <c r="I98" i="2"/>
  <c r="K98" i="2" s="1"/>
  <c r="K97" i="2"/>
  <c r="J97" i="2"/>
  <c r="I97" i="2"/>
  <c r="L96" i="2"/>
  <c r="K96" i="2"/>
  <c r="J96" i="2"/>
  <c r="I96" i="2"/>
  <c r="J95" i="2"/>
  <c r="I95" i="2"/>
  <c r="K95" i="2" s="1"/>
  <c r="L94" i="2"/>
  <c r="K94" i="2"/>
  <c r="J94" i="2"/>
  <c r="I94" i="2"/>
  <c r="L93" i="2"/>
  <c r="J93" i="2"/>
  <c r="I93" i="2"/>
  <c r="K93" i="2" s="1"/>
  <c r="L92" i="2"/>
  <c r="K92" i="2"/>
  <c r="J92" i="2"/>
  <c r="I92" i="2"/>
  <c r="L91" i="2"/>
  <c r="J91" i="2"/>
  <c r="I91" i="2"/>
  <c r="K91" i="2" s="1"/>
  <c r="L90" i="2"/>
  <c r="K90" i="2"/>
  <c r="J90" i="2"/>
  <c r="I90" i="2"/>
  <c r="J89" i="2"/>
  <c r="I89" i="2"/>
  <c r="K89" i="2" s="1"/>
  <c r="L88" i="2"/>
  <c r="J88" i="2"/>
  <c r="I88" i="2"/>
  <c r="K88" i="2" s="1"/>
  <c r="L87" i="2"/>
  <c r="J87" i="2"/>
  <c r="I87" i="2"/>
  <c r="K87" i="2" s="1"/>
  <c r="L86" i="2"/>
  <c r="J86" i="2"/>
  <c r="I86" i="2"/>
  <c r="K86" i="2" s="1"/>
  <c r="L85" i="2"/>
  <c r="J85" i="2"/>
  <c r="I85" i="2"/>
  <c r="K85" i="2" s="1"/>
  <c r="L84" i="2"/>
  <c r="J84" i="2"/>
  <c r="I84" i="2"/>
  <c r="K84" i="2" s="1"/>
  <c r="L83" i="2"/>
  <c r="J83" i="2"/>
  <c r="I83" i="2"/>
  <c r="K83" i="2" s="1"/>
  <c r="L82" i="2"/>
  <c r="J82" i="2"/>
  <c r="I82" i="2"/>
  <c r="K82" i="2" s="1"/>
  <c r="L81" i="2"/>
  <c r="J81" i="2"/>
  <c r="I81" i="2"/>
  <c r="K81" i="2" s="1"/>
  <c r="L80" i="2"/>
  <c r="J80" i="2"/>
  <c r="I80" i="2"/>
  <c r="K80" i="2" s="1"/>
  <c r="L79" i="2"/>
  <c r="J79" i="2"/>
  <c r="I79" i="2"/>
  <c r="K79" i="2" s="1"/>
  <c r="L78" i="2"/>
  <c r="J78" i="2"/>
  <c r="I78" i="2"/>
  <c r="K78" i="2" s="1"/>
  <c r="L77" i="2"/>
  <c r="J77" i="2"/>
  <c r="I77" i="2"/>
  <c r="K77" i="2" s="1"/>
  <c r="L76" i="2"/>
  <c r="J76" i="2"/>
  <c r="I76" i="2"/>
  <c r="K76" i="2" s="1"/>
  <c r="L75" i="2"/>
  <c r="J75" i="2"/>
  <c r="I75" i="2"/>
  <c r="K75" i="2" s="1"/>
  <c r="L74" i="2"/>
  <c r="J74" i="2"/>
  <c r="I74" i="2"/>
  <c r="K74" i="2" s="1"/>
  <c r="L73" i="2"/>
  <c r="J73" i="2"/>
  <c r="I73" i="2"/>
  <c r="K73" i="2" s="1"/>
  <c r="L72" i="2"/>
  <c r="J72" i="2"/>
  <c r="I72" i="2"/>
  <c r="K72" i="2" s="1"/>
  <c r="L71" i="2"/>
  <c r="J71" i="2"/>
  <c r="I71" i="2"/>
  <c r="K71" i="2" s="1"/>
  <c r="L70" i="2"/>
  <c r="J70" i="2"/>
  <c r="I70" i="2"/>
  <c r="K70" i="2" s="1"/>
  <c r="L69" i="2"/>
  <c r="J69" i="2"/>
  <c r="I69" i="2"/>
  <c r="K69" i="2" s="1"/>
  <c r="L68" i="2"/>
  <c r="J68" i="2"/>
  <c r="I68" i="2"/>
  <c r="K68" i="2" s="1"/>
  <c r="L67" i="2"/>
  <c r="J67" i="2"/>
  <c r="I67" i="2"/>
  <c r="K67" i="2" s="1"/>
  <c r="K66" i="2"/>
  <c r="J66" i="2"/>
  <c r="I66" i="2"/>
  <c r="L65" i="2"/>
  <c r="J65" i="2"/>
  <c r="I65" i="2"/>
  <c r="K65" i="2" s="1"/>
  <c r="L64" i="2"/>
  <c r="K64" i="2"/>
  <c r="J64" i="2"/>
  <c r="I64" i="2"/>
  <c r="L63" i="2"/>
  <c r="J63" i="2"/>
  <c r="I63" i="2"/>
  <c r="K63" i="2" s="1"/>
  <c r="L62" i="2"/>
  <c r="K62" i="2"/>
  <c r="J62" i="2"/>
  <c r="I62" i="2"/>
  <c r="L61" i="2"/>
  <c r="J61" i="2"/>
  <c r="I61" i="2"/>
  <c r="K61" i="2" s="1"/>
  <c r="L60" i="2"/>
  <c r="K60" i="2"/>
  <c r="J60" i="2"/>
  <c r="I60" i="2"/>
  <c r="L59" i="2"/>
  <c r="J59" i="2"/>
  <c r="I59" i="2"/>
  <c r="K59" i="2" s="1"/>
  <c r="K58" i="2"/>
  <c r="J58" i="2"/>
  <c r="I58" i="2"/>
  <c r="L57" i="2"/>
  <c r="K57" i="2"/>
  <c r="J57" i="2"/>
  <c r="I57" i="2"/>
  <c r="L56" i="2"/>
  <c r="K56" i="2"/>
  <c r="J56" i="2"/>
  <c r="I56" i="2"/>
  <c r="L55" i="2"/>
  <c r="K55" i="2"/>
  <c r="J55" i="2"/>
  <c r="I55" i="2"/>
  <c r="L54" i="2"/>
  <c r="K54" i="2"/>
  <c r="J54" i="2"/>
  <c r="I54" i="2"/>
  <c r="L53" i="2"/>
  <c r="K53" i="2"/>
  <c r="J53" i="2"/>
  <c r="I53" i="2"/>
  <c r="L52" i="2"/>
  <c r="K52" i="2"/>
  <c r="J52" i="2"/>
  <c r="I52" i="2"/>
  <c r="K51" i="2"/>
  <c r="J51" i="2"/>
  <c r="I51" i="2"/>
  <c r="L50" i="2"/>
  <c r="J50" i="2"/>
  <c r="I50" i="2"/>
  <c r="K50" i="2" s="1"/>
  <c r="J49" i="2"/>
  <c r="I49" i="2"/>
  <c r="K49" i="2" s="1"/>
  <c r="L48" i="2"/>
  <c r="J48" i="2"/>
  <c r="I48" i="2"/>
  <c r="K48" i="2" s="1"/>
  <c r="L47" i="2"/>
  <c r="J47" i="2"/>
  <c r="I47" i="2"/>
  <c r="K47" i="2" s="1"/>
  <c r="L46" i="2"/>
  <c r="J46" i="2"/>
  <c r="I46" i="2"/>
  <c r="K46" i="2" s="1"/>
  <c r="L45" i="2"/>
  <c r="J45" i="2"/>
  <c r="I45" i="2"/>
  <c r="K45" i="2" s="1"/>
  <c r="L44" i="2"/>
  <c r="J44" i="2"/>
  <c r="I44" i="2"/>
  <c r="K44" i="2" s="1"/>
  <c r="L43" i="2"/>
  <c r="J43" i="2"/>
  <c r="I43" i="2"/>
  <c r="K43" i="2" s="1"/>
  <c r="J42" i="2"/>
  <c r="I42" i="2"/>
  <c r="K42" i="2" s="1"/>
  <c r="L41" i="2"/>
  <c r="K41" i="2"/>
  <c r="J41" i="2"/>
  <c r="I41" i="2"/>
  <c r="L40" i="2"/>
  <c r="J40" i="2"/>
  <c r="I40" i="2"/>
  <c r="K40" i="2" s="1"/>
  <c r="L39" i="2"/>
  <c r="K39" i="2"/>
  <c r="J39" i="2"/>
  <c r="I39" i="2"/>
  <c r="L38" i="2"/>
  <c r="J38" i="2"/>
  <c r="I38" i="2"/>
  <c r="K38" i="2" s="1"/>
  <c r="L37" i="2"/>
  <c r="K37" i="2"/>
  <c r="J37" i="2"/>
  <c r="I37" i="2"/>
  <c r="L36" i="2"/>
  <c r="J36" i="2"/>
  <c r="I36" i="2"/>
  <c r="K36" i="2" s="1"/>
  <c r="L35" i="2"/>
  <c r="K35" i="2"/>
  <c r="J35" i="2"/>
  <c r="I35" i="2"/>
  <c r="L34" i="2"/>
  <c r="J34" i="2"/>
  <c r="I34" i="2"/>
  <c r="K34" i="2" s="1"/>
  <c r="L33" i="2"/>
  <c r="K33" i="2"/>
  <c r="J33" i="2"/>
  <c r="I33" i="2"/>
  <c r="L32" i="2"/>
  <c r="J32" i="2"/>
  <c r="I32" i="2"/>
  <c r="K32" i="2" s="1"/>
  <c r="L31" i="2"/>
  <c r="K31" i="2"/>
  <c r="J31" i="2"/>
  <c r="I31" i="2"/>
  <c r="L30" i="2"/>
  <c r="J30" i="2"/>
  <c r="I30" i="2"/>
  <c r="K30" i="2" s="1"/>
  <c r="L29" i="2"/>
  <c r="K29" i="2"/>
  <c r="J29" i="2"/>
  <c r="I29" i="2"/>
  <c r="L28" i="2"/>
  <c r="J28" i="2"/>
  <c r="I28" i="2"/>
  <c r="K28" i="2" s="1"/>
  <c r="L27" i="2"/>
  <c r="K27" i="2"/>
  <c r="J27" i="2"/>
  <c r="I27" i="2"/>
  <c r="L26" i="2"/>
  <c r="J26" i="2"/>
  <c r="I26" i="2"/>
  <c r="K26" i="2" s="1"/>
  <c r="L25" i="2"/>
  <c r="K25" i="2"/>
  <c r="J25" i="2"/>
  <c r="I25" i="2"/>
  <c r="L24" i="2"/>
  <c r="J24" i="2"/>
  <c r="I24" i="2"/>
  <c r="K24" i="2" s="1"/>
  <c r="L23" i="2"/>
  <c r="K23" i="2"/>
  <c r="J23" i="2"/>
  <c r="I23" i="2"/>
  <c r="L22" i="2"/>
  <c r="J22" i="2"/>
  <c r="I22" i="2"/>
  <c r="K22" i="2" s="1"/>
  <c r="L21" i="2"/>
  <c r="K21" i="2"/>
  <c r="J21" i="2"/>
  <c r="I21" i="2"/>
  <c r="K20" i="2"/>
  <c r="J20" i="2"/>
  <c r="I20" i="2"/>
  <c r="J19" i="2"/>
  <c r="I19" i="2"/>
  <c r="K19" i="2" s="1"/>
  <c r="J18" i="2"/>
  <c r="I18" i="2"/>
  <c r="K18" i="2" s="1"/>
  <c r="J17" i="2"/>
  <c r="I17" i="2"/>
  <c r="K17" i="2" s="1"/>
  <c r="K16" i="2"/>
  <c r="J16" i="2"/>
  <c r="I16" i="2"/>
  <c r="K15" i="2"/>
  <c r="J15" i="2"/>
  <c r="I15" i="2"/>
  <c r="L14" i="2"/>
  <c r="J14" i="2"/>
  <c r="I14" i="2"/>
  <c r="K14" i="2" s="1"/>
  <c r="J13" i="2"/>
  <c r="I13" i="2"/>
  <c r="K13" i="2" s="1"/>
  <c r="L12" i="2"/>
  <c r="J12" i="2"/>
  <c r="I12" i="2"/>
  <c r="K12" i="2" s="1"/>
  <c r="L11" i="2"/>
  <c r="J11" i="2"/>
  <c r="I11" i="2"/>
  <c r="K11" i="2" s="1"/>
  <c r="J10" i="2"/>
  <c r="I10" i="2"/>
  <c r="K10" i="2" s="1"/>
  <c r="L9" i="2"/>
  <c r="K9" i="2"/>
  <c r="J9" i="2"/>
  <c r="I9" i="2"/>
  <c r="L8" i="2"/>
  <c r="J8" i="2"/>
  <c r="I8" i="2"/>
  <c r="K8" i="2" s="1"/>
  <c r="K7" i="2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L3" i="2"/>
  <c r="K3" i="2"/>
  <c r="J3" i="2"/>
  <c r="I3" i="2"/>
  <c r="S41" i="1"/>
  <c r="T41" i="1" s="1"/>
  <c r="S102" i="1"/>
  <c r="T102" i="1" s="1"/>
  <c r="S119" i="1"/>
  <c r="S8" i="1"/>
  <c r="S132" i="1"/>
  <c r="T132" i="1" s="1"/>
  <c r="S53" i="1"/>
  <c r="S11" i="1"/>
  <c r="T11" i="1" s="1"/>
  <c r="S54" i="1"/>
  <c r="T54" i="1" s="1"/>
  <c r="S55" i="1"/>
  <c r="T55" i="1" s="1"/>
  <c r="S14" i="1"/>
  <c r="T14" i="1" s="1"/>
  <c r="S56" i="1"/>
  <c r="T56" i="1" s="1"/>
  <c r="S16" i="1"/>
  <c r="T16" i="1" s="1"/>
  <c r="S17" i="1"/>
  <c r="T17" i="1" s="1"/>
  <c r="S82" i="1"/>
  <c r="T82" i="1" s="1"/>
  <c r="S19" i="1"/>
  <c r="T19" i="1" s="1"/>
  <c r="S20" i="1"/>
  <c r="T20" i="1" s="1"/>
  <c r="S21" i="1"/>
  <c r="T21" i="1" s="1"/>
  <c r="S25" i="1"/>
  <c r="T25" i="1" s="1"/>
  <c r="S125" i="1"/>
  <c r="T125" i="1" s="1"/>
  <c r="S31" i="1"/>
  <c r="S99" i="1"/>
  <c r="T99" i="1" s="1"/>
  <c r="S32" i="1"/>
  <c r="T32" i="1" s="1"/>
  <c r="S180" i="1"/>
  <c r="S100" i="1"/>
  <c r="T100" i="1" s="1"/>
  <c r="S28" i="1"/>
  <c r="T28" i="1" s="1"/>
  <c r="S33" i="1"/>
  <c r="T33" i="1" s="1"/>
  <c r="S58" i="1"/>
  <c r="T58" i="1" s="1"/>
  <c r="S121" i="1"/>
  <c r="T121" i="1" s="1"/>
  <c r="S172" i="1"/>
  <c r="T172" i="1" s="1"/>
  <c r="S103" i="1"/>
  <c r="T103" i="1" s="1"/>
  <c r="S116" i="1"/>
  <c r="S45" i="1"/>
  <c r="T45" i="1" s="1"/>
  <c r="S162" i="1"/>
  <c r="T162" i="1" s="1"/>
  <c r="S60" i="1"/>
  <c r="T60" i="1" s="1"/>
  <c r="S152" i="1"/>
  <c r="T152" i="1" s="1"/>
  <c r="S36" i="1"/>
  <c r="T36" i="1" s="1"/>
  <c r="S61" i="1"/>
  <c r="T61" i="1" s="1"/>
  <c r="S39" i="1"/>
  <c r="T39" i="1" s="1"/>
  <c r="S43" i="1"/>
  <c r="S42" i="1"/>
  <c r="T42" i="1" s="1"/>
  <c r="S177" i="1"/>
  <c r="T177" i="1" s="1"/>
  <c r="S120" i="1"/>
  <c r="T120" i="1" s="1"/>
  <c r="S160" i="1"/>
  <c r="T160" i="1" s="1"/>
  <c r="S169" i="1"/>
  <c r="S130" i="1"/>
  <c r="T130" i="1" s="1"/>
  <c r="S50" i="1"/>
  <c r="T50" i="1" s="1"/>
  <c r="S141" i="1"/>
  <c r="T141" i="1" s="1"/>
  <c r="S52" i="1"/>
  <c r="T52" i="1" s="1"/>
  <c r="S95" i="1"/>
  <c r="T95" i="1" s="1"/>
  <c r="S30" i="1"/>
  <c r="T30" i="1" s="1"/>
  <c r="S155" i="1"/>
  <c r="T155" i="1" s="1"/>
  <c r="S93" i="1"/>
  <c r="T93" i="1" s="1"/>
  <c r="S166" i="1"/>
  <c r="T166" i="1" s="1"/>
  <c r="S167" i="1"/>
  <c r="T167" i="1" s="1"/>
  <c r="S59" i="1"/>
  <c r="T59" i="1" s="1"/>
  <c r="S175" i="1"/>
  <c r="T175" i="1" s="1"/>
  <c r="S37" i="1"/>
  <c r="T37" i="1" s="1"/>
  <c r="S83" i="1"/>
  <c r="T83" i="1" s="1"/>
  <c r="S149" i="1"/>
  <c r="T149" i="1" s="1"/>
  <c r="S12" i="1"/>
  <c r="T12" i="1" s="1"/>
  <c r="S46" i="1"/>
  <c r="S122" i="1"/>
  <c r="T122" i="1" s="1"/>
  <c r="S67" i="1"/>
  <c r="S111" i="1"/>
  <c r="T111" i="1" s="1"/>
  <c r="S147" i="1"/>
  <c r="S131" i="1"/>
  <c r="T131" i="1" s="1"/>
  <c r="S165" i="1"/>
  <c r="S9" i="1"/>
  <c r="T9" i="1" s="1"/>
  <c r="S15" i="1"/>
  <c r="T15" i="1" s="1"/>
  <c r="S22" i="1"/>
  <c r="S49" i="1"/>
  <c r="S57" i="1"/>
  <c r="S63" i="1"/>
  <c r="T63" i="1" s="1"/>
  <c r="S118" i="1"/>
  <c r="T118" i="1" s="1"/>
  <c r="S26" i="1"/>
  <c r="S110" i="1"/>
  <c r="T110" i="1" s="1"/>
  <c r="S4" i="1"/>
  <c r="T4" i="1" s="1"/>
  <c r="S129" i="1"/>
  <c r="T129" i="1" s="1"/>
  <c r="S62" i="1"/>
  <c r="T62" i="1" s="1"/>
  <c r="S145" i="1"/>
  <c r="S163" i="1"/>
  <c r="T163" i="1" s="1"/>
  <c r="S65" i="1"/>
  <c r="T65" i="1" s="1"/>
  <c r="S7" i="1"/>
  <c r="S104" i="1"/>
  <c r="T104" i="1" s="1"/>
  <c r="S64" i="1"/>
  <c r="T64" i="1" s="1"/>
  <c r="S90" i="1"/>
  <c r="T90" i="1" s="1"/>
  <c r="S84" i="1"/>
  <c r="S51" i="1"/>
  <c r="T51" i="1" s="1"/>
  <c r="S66" i="1"/>
  <c r="S48" i="1"/>
  <c r="T48" i="1" s="1"/>
  <c r="S87" i="1"/>
  <c r="T87" i="1" s="1"/>
  <c r="S96" i="1"/>
  <c r="T96" i="1" s="1"/>
  <c r="S13" i="1"/>
  <c r="T13" i="1" s="1"/>
  <c r="S98" i="1"/>
  <c r="T98" i="1" s="1"/>
  <c r="S68" i="1"/>
  <c r="T68" i="1" s="1"/>
  <c r="S85" i="1"/>
  <c r="T85" i="1" s="1"/>
  <c r="S38" i="1"/>
  <c r="T38" i="1" s="1"/>
  <c r="S69" i="1"/>
  <c r="S112" i="1"/>
  <c r="T112" i="1" s="1"/>
  <c r="S70" i="1"/>
  <c r="T70" i="1" s="1"/>
  <c r="S71" i="1"/>
  <c r="T71" i="1" s="1"/>
  <c r="S35" i="1"/>
  <c r="T35" i="1" s="1"/>
  <c r="S47" i="1"/>
  <c r="S108" i="1"/>
  <c r="T108" i="1" s="1"/>
  <c r="S164" i="1"/>
  <c r="S72" i="1"/>
  <c r="T72" i="1" s="1"/>
  <c r="S128" i="1"/>
  <c r="S74" i="1"/>
  <c r="T74" i="1" s="1"/>
  <c r="S144" i="1"/>
  <c r="T144" i="1" s="1"/>
  <c r="S114" i="1"/>
  <c r="T114" i="1" s="1"/>
  <c r="S148" i="1"/>
  <c r="T148" i="1" s="1"/>
  <c r="S124" i="1"/>
  <c r="T124" i="1" s="1"/>
  <c r="S23" i="1"/>
  <c r="T23" i="1" s="1"/>
  <c r="S78" i="1"/>
  <c r="S150" i="1"/>
  <c r="T150" i="1" s="1"/>
  <c r="S86" i="1"/>
  <c r="S44" i="1"/>
  <c r="T44" i="1" s="1"/>
  <c r="S73" i="1"/>
  <c r="T73" i="1" s="1"/>
  <c r="S123" i="1"/>
  <c r="S91" i="1"/>
  <c r="T91" i="1" s="1"/>
  <c r="S29" i="1"/>
  <c r="T29" i="1" s="1"/>
  <c r="S113" i="1"/>
  <c r="T113" i="1" s="1"/>
  <c r="S75" i="1"/>
  <c r="T75" i="1" s="1"/>
  <c r="S107" i="1"/>
  <c r="T107" i="1" s="1"/>
  <c r="S133" i="1"/>
  <c r="T133" i="1" s="1"/>
  <c r="S40" i="1"/>
  <c r="S174" i="1"/>
  <c r="T174" i="1" s="1"/>
  <c r="S89" i="1"/>
  <c r="T89" i="1" s="1"/>
  <c r="S176" i="1"/>
  <c r="T176" i="1" s="1"/>
  <c r="S159" i="1"/>
  <c r="T159" i="1" s="1"/>
  <c r="S135" i="1"/>
  <c r="T135" i="1" s="1"/>
  <c r="S136" i="1"/>
  <c r="T136" i="1" s="1"/>
  <c r="S10" i="1"/>
  <c r="T10" i="1" s="1"/>
  <c r="S138" i="1"/>
  <c r="T138" i="1" s="1"/>
  <c r="S106" i="1"/>
  <c r="T106" i="1" s="1"/>
  <c r="S140" i="1"/>
  <c r="S143" i="1"/>
  <c r="S142" i="1"/>
  <c r="T142" i="1" s="1"/>
  <c r="S161" i="1"/>
  <c r="T161" i="1" s="1"/>
  <c r="S153" i="1"/>
  <c r="T153" i="1" s="1"/>
  <c r="S34" i="1"/>
  <c r="T34" i="1" s="1"/>
  <c r="S146" i="1"/>
  <c r="T146" i="1" s="1"/>
  <c r="S27" i="1"/>
  <c r="T27" i="1" s="1"/>
  <c r="S76" i="1"/>
  <c r="T76" i="1" s="1"/>
  <c r="S18" i="1"/>
  <c r="T18" i="1" s="1"/>
  <c r="S77" i="1"/>
  <c r="T77" i="1" s="1"/>
  <c r="S156" i="1"/>
  <c r="T156" i="1" s="1"/>
  <c r="S157" i="1"/>
  <c r="T157" i="1" s="1"/>
  <c r="S92" i="1"/>
  <c r="T92" i="1" s="1"/>
  <c r="S88" i="1"/>
  <c r="T88" i="1" s="1"/>
  <c r="S115" i="1"/>
  <c r="S5" i="1"/>
  <c r="T5" i="1" s="1"/>
  <c r="S6" i="1"/>
  <c r="T6" i="1" s="1"/>
  <c r="S127" i="1"/>
  <c r="S154" i="1"/>
  <c r="T154" i="1" s="1"/>
  <c r="S101" i="1"/>
  <c r="T101" i="1" s="1"/>
  <c r="S79" i="1"/>
  <c r="T79" i="1" s="1"/>
  <c r="S24" i="1"/>
  <c r="T24" i="1" s="1"/>
  <c r="S139" i="1"/>
  <c r="T139" i="1" s="1"/>
  <c r="S126" i="1"/>
  <c r="T126" i="1" s="1"/>
  <c r="S170" i="1"/>
  <c r="T170" i="1" s="1"/>
  <c r="S158" i="1"/>
  <c r="T158" i="1" s="1"/>
  <c r="S171" i="1"/>
  <c r="T171" i="1" s="1"/>
  <c r="S168" i="1"/>
  <c r="T168" i="1" s="1"/>
  <c r="S173" i="1"/>
  <c r="T173" i="1" s="1"/>
  <c r="S178" i="1"/>
  <c r="T178" i="1" s="1"/>
  <c r="S97" i="1"/>
  <c r="T97" i="1" s="1"/>
  <c r="S105" i="1"/>
  <c r="T105" i="1" s="1"/>
  <c r="S134" i="1"/>
  <c r="T134" i="1" s="1"/>
  <c r="S137" i="1"/>
  <c r="T137" i="1" s="1"/>
  <c r="S151" i="1"/>
  <c r="T151" i="1" s="1"/>
  <c r="S109" i="1"/>
  <c r="S80" i="1"/>
  <c r="S81" i="1"/>
  <c r="T81" i="1" s="1"/>
  <c r="S179" i="1"/>
  <c r="T179" i="1" s="1"/>
  <c r="S117" i="1"/>
  <c r="T117" i="1" s="1"/>
  <c r="S181" i="1"/>
  <c r="S182" i="1"/>
  <c r="T182" i="1" s="1"/>
  <c r="S94" i="1"/>
  <c r="R41" i="1"/>
  <c r="R102" i="1"/>
  <c r="R119" i="1"/>
  <c r="R8" i="1"/>
  <c r="R132" i="1"/>
  <c r="R53" i="1"/>
  <c r="R11" i="1"/>
  <c r="R54" i="1"/>
  <c r="R55" i="1"/>
  <c r="R14" i="1"/>
  <c r="R56" i="1"/>
  <c r="R16" i="1"/>
  <c r="R17" i="1"/>
  <c r="R82" i="1"/>
  <c r="R19" i="1"/>
  <c r="R20" i="1"/>
  <c r="R21" i="1"/>
  <c r="R25" i="1"/>
  <c r="R125" i="1"/>
  <c r="R31" i="1"/>
  <c r="R99" i="1"/>
  <c r="R32" i="1"/>
  <c r="R180" i="1"/>
  <c r="R100" i="1"/>
  <c r="R28" i="1"/>
  <c r="R33" i="1"/>
  <c r="R58" i="1"/>
  <c r="R121" i="1"/>
  <c r="R172" i="1"/>
  <c r="R103" i="1"/>
  <c r="R116" i="1"/>
  <c r="R45" i="1"/>
  <c r="R162" i="1"/>
  <c r="R60" i="1"/>
  <c r="R152" i="1"/>
  <c r="R36" i="1"/>
  <c r="R61" i="1"/>
  <c r="R39" i="1"/>
  <c r="R43" i="1"/>
  <c r="R42" i="1"/>
  <c r="R177" i="1"/>
  <c r="R120" i="1"/>
  <c r="R160" i="1"/>
  <c r="R169" i="1"/>
  <c r="R130" i="1"/>
  <c r="R50" i="1"/>
  <c r="R141" i="1"/>
  <c r="R52" i="1"/>
  <c r="R95" i="1"/>
  <c r="R30" i="1"/>
  <c r="R155" i="1"/>
  <c r="R93" i="1"/>
  <c r="R166" i="1"/>
  <c r="R167" i="1"/>
  <c r="R59" i="1"/>
  <c r="R175" i="1"/>
  <c r="R37" i="1"/>
  <c r="R83" i="1"/>
  <c r="R149" i="1"/>
  <c r="R12" i="1"/>
  <c r="R46" i="1"/>
  <c r="R122" i="1"/>
  <c r="R67" i="1"/>
  <c r="R111" i="1"/>
  <c r="R147" i="1"/>
  <c r="R131" i="1"/>
  <c r="R165" i="1"/>
  <c r="R9" i="1"/>
  <c r="R15" i="1"/>
  <c r="R22" i="1"/>
  <c r="R49" i="1"/>
  <c r="R57" i="1"/>
  <c r="R63" i="1"/>
  <c r="R118" i="1"/>
  <c r="R26" i="1"/>
  <c r="R110" i="1"/>
  <c r="R4" i="1"/>
  <c r="R129" i="1"/>
  <c r="R62" i="1"/>
  <c r="R145" i="1"/>
  <c r="R163" i="1"/>
  <c r="R65" i="1"/>
  <c r="R7" i="1"/>
  <c r="R104" i="1"/>
  <c r="R64" i="1"/>
  <c r="R90" i="1"/>
  <c r="R84" i="1"/>
  <c r="R51" i="1"/>
  <c r="R66" i="1"/>
  <c r="R48" i="1"/>
  <c r="R87" i="1"/>
  <c r="R96" i="1"/>
  <c r="R13" i="1"/>
  <c r="R98" i="1"/>
  <c r="R68" i="1"/>
  <c r="R85" i="1"/>
  <c r="R38" i="1"/>
  <c r="R69" i="1"/>
  <c r="R112" i="1"/>
  <c r="R70" i="1"/>
  <c r="R71" i="1"/>
  <c r="R35" i="1"/>
  <c r="R47" i="1"/>
  <c r="R108" i="1"/>
  <c r="R164" i="1"/>
  <c r="R72" i="1"/>
  <c r="R128" i="1"/>
  <c r="R74" i="1"/>
  <c r="R144" i="1"/>
  <c r="R114" i="1"/>
  <c r="R148" i="1"/>
  <c r="R124" i="1"/>
  <c r="R23" i="1"/>
  <c r="R78" i="1"/>
  <c r="R150" i="1"/>
  <c r="R86" i="1"/>
  <c r="R44" i="1"/>
  <c r="R73" i="1"/>
  <c r="R123" i="1"/>
  <c r="R91" i="1"/>
  <c r="R29" i="1"/>
  <c r="R113" i="1"/>
  <c r="R75" i="1"/>
  <c r="R107" i="1"/>
  <c r="R133" i="1"/>
  <c r="R40" i="1"/>
  <c r="R174" i="1"/>
  <c r="R89" i="1"/>
  <c r="R176" i="1"/>
  <c r="R159" i="1"/>
  <c r="R135" i="1"/>
  <c r="R136" i="1"/>
  <c r="R10" i="1"/>
  <c r="R138" i="1"/>
  <c r="R106" i="1"/>
  <c r="R140" i="1"/>
  <c r="R143" i="1"/>
  <c r="R142" i="1"/>
  <c r="R161" i="1"/>
  <c r="R153" i="1"/>
  <c r="R34" i="1"/>
  <c r="R146" i="1"/>
  <c r="R27" i="1"/>
  <c r="R76" i="1"/>
  <c r="R18" i="1"/>
  <c r="R77" i="1"/>
  <c r="R156" i="1"/>
  <c r="R157" i="1"/>
  <c r="R92" i="1"/>
  <c r="R88" i="1"/>
  <c r="R115" i="1"/>
  <c r="R5" i="1"/>
  <c r="R6" i="1"/>
  <c r="R127" i="1"/>
  <c r="R154" i="1"/>
  <c r="R101" i="1"/>
  <c r="R79" i="1"/>
  <c r="R24" i="1"/>
  <c r="R139" i="1"/>
  <c r="R126" i="1"/>
  <c r="R170" i="1"/>
  <c r="R158" i="1"/>
  <c r="R171" i="1"/>
  <c r="R168" i="1"/>
  <c r="R173" i="1"/>
  <c r="R178" i="1"/>
  <c r="R97" i="1"/>
  <c r="R105" i="1"/>
  <c r="R134" i="1"/>
  <c r="R137" i="1"/>
  <c r="R151" i="1"/>
  <c r="R109" i="1"/>
  <c r="R80" i="1"/>
  <c r="R81" i="1"/>
  <c r="R179" i="1"/>
  <c r="R117" i="1"/>
  <c r="R181" i="1"/>
  <c r="R182" i="1"/>
  <c r="R94" i="1"/>
  <c r="Q41" i="1"/>
  <c r="Q102" i="1"/>
  <c r="Q119" i="1"/>
  <c r="Q8" i="1"/>
  <c r="Q132" i="1"/>
  <c r="Q53" i="1"/>
  <c r="Q11" i="1"/>
  <c r="Q54" i="1"/>
  <c r="Q55" i="1"/>
  <c r="Q14" i="1"/>
  <c r="Q56" i="1"/>
  <c r="Q16" i="1"/>
  <c r="Q17" i="1"/>
  <c r="Q82" i="1"/>
  <c r="Q19" i="1"/>
  <c r="Q20" i="1"/>
  <c r="Q21" i="1"/>
  <c r="Q25" i="1"/>
  <c r="Q125" i="1"/>
  <c r="Q31" i="1"/>
  <c r="Q99" i="1"/>
  <c r="Q32" i="1"/>
  <c r="Q180" i="1"/>
  <c r="Q100" i="1"/>
  <c r="Q28" i="1"/>
  <c r="Q33" i="1"/>
  <c r="Q58" i="1"/>
  <c r="Q121" i="1"/>
  <c r="Q172" i="1"/>
  <c r="Q103" i="1"/>
  <c r="Q116" i="1"/>
  <c r="Q45" i="1"/>
  <c r="Q162" i="1"/>
  <c r="Q60" i="1"/>
  <c r="Q152" i="1"/>
  <c r="Q36" i="1"/>
  <c r="Q61" i="1"/>
  <c r="Q39" i="1"/>
  <c r="Q43" i="1"/>
  <c r="Q42" i="1"/>
  <c r="Q177" i="1"/>
  <c r="Q120" i="1"/>
  <c r="Q160" i="1"/>
  <c r="Q169" i="1"/>
  <c r="Q130" i="1"/>
  <c r="Q50" i="1"/>
  <c r="Q141" i="1"/>
  <c r="Q52" i="1"/>
  <c r="Q95" i="1"/>
  <c r="Q30" i="1"/>
  <c r="Q155" i="1"/>
  <c r="Q93" i="1"/>
  <c r="Q166" i="1"/>
  <c r="Q167" i="1"/>
  <c r="Q59" i="1"/>
  <c r="Q175" i="1"/>
  <c r="Q37" i="1"/>
  <c r="Q83" i="1"/>
  <c r="Q149" i="1"/>
  <c r="Q12" i="1"/>
  <c r="Q46" i="1"/>
  <c r="Q122" i="1"/>
  <c r="Q67" i="1"/>
  <c r="Q111" i="1"/>
  <c r="Q147" i="1"/>
  <c r="Q131" i="1"/>
  <c r="Q165" i="1"/>
  <c r="Q9" i="1"/>
  <c r="Q15" i="1"/>
  <c r="Q22" i="1"/>
  <c r="Q49" i="1"/>
  <c r="Q57" i="1"/>
  <c r="Q63" i="1"/>
  <c r="Q118" i="1"/>
  <c r="Q26" i="1"/>
  <c r="Q110" i="1"/>
  <c r="Q4" i="1"/>
  <c r="Q129" i="1"/>
  <c r="Q62" i="1"/>
  <c r="Q145" i="1"/>
  <c r="Q163" i="1"/>
  <c r="Q65" i="1"/>
  <c r="Q7" i="1"/>
  <c r="Q104" i="1"/>
  <c r="Q64" i="1"/>
  <c r="Q90" i="1"/>
  <c r="Q84" i="1"/>
  <c r="Q51" i="1"/>
  <c r="Q66" i="1"/>
  <c r="Q48" i="1"/>
  <c r="Q87" i="1"/>
  <c r="Q96" i="1"/>
  <c r="Q13" i="1"/>
  <c r="Q98" i="1"/>
  <c r="Q68" i="1"/>
  <c r="Q85" i="1"/>
  <c r="Q38" i="1"/>
  <c r="Q69" i="1"/>
  <c r="Q112" i="1"/>
  <c r="Q70" i="1"/>
  <c r="Q71" i="1"/>
  <c r="Q35" i="1"/>
  <c r="Q47" i="1"/>
  <c r="Q108" i="1"/>
  <c r="Q164" i="1"/>
  <c r="Q72" i="1"/>
  <c r="Q128" i="1"/>
  <c r="Q74" i="1"/>
  <c r="Q144" i="1"/>
  <c r="Q114" i="1"/>
  <c r="Q148" i="1"/>
  <c r="Q124" i="1"/>
  <c r="Q23" i="1"/>
  <c r="Q78" i="1"/>
  <c r="Q150" i="1"/>
  <c r="Q86" i="1"/>
  <c r="Q44" i="1"/>
  <c r="Q73" i="1"/>
  <c r="Q123" i="1"/>
  <c r="Q91" i="1"/>
  <c r="Q29" i="1"/>
  <c r="Q113" i="1"/>
  <c r="Q75" i="1"/>
  <c r="Q107" i="1"/>
  <c r="Q133" i="1"/>
  <c r="Q40" i="1"/>
  <c r="Q174" i="1"/>
  <c r="Q89" i="1"/>
  <c r="Q176" i="1"/>
  <c r="Q159" i="1"/>
  <c r="Q135" i="1"/>
  <c r="Q136" i="1"/>
  <c r="Q10" i="1"/>
  <c r="Q138" i="1"/>
  <c r="Q106" i="1"/>
  <c r="Q140" i="1"/>
  <c r="Q143" i="1"/>
  <c r="Q142" i="1"/>
  <c r="Q161" i="1"/>
  <c r="Q153" i="1"/>
  <c r="Q34" i="1"/>
  <c r="Q146" i="1"/>
  <c r="Q27" i="1"/>
  <c r="Q76" i="1"/>
  <c r="Q18" i="1"/>
  <c r="Q77" i="1"/>
  <c r="Q156" i="1"/>
  <c r="Q157" i="1"/>
  <c r="Q92" i="1"/>
  <c r="Q88" i="1"/>
  <c r="Q115" i="1"/>
  <c r="Q5" i="1"/>
  <c r="Q6" i="1"/>
  <c r="Q127" i="1"/>
  <c r="Q154" i="1"/>
  <c r="Q101" i="1"/>
  <c r="Q79" i="1"/>
  <c r="Q24" i="1"/>
  <c r="Q139" i="1"/>
  <c r="Q126" i="1"/>
  <c r="Q170" i="1"/>
  <c r="Q158" i="1"/>
  <c r="Q171" i="1"/>
  <c r="Q168" i="1"/>
  <c r="Q173" i="1"/>
  <c r="Q178" i="1"/>
  <c r="Q97" i="1"/>
  <c r="Q105" i="1"/>
  <c r="Q134" i="1"/>
  <c r="Q137" i="1"/>
  <c r="Q151" i="1"/>
  <c r="Q109" i="1"/>
  <c r="Q80" i="1"/>
  <c r="Q81" i="1"/>
  <c r="Q179" i="1"/>
  <c r="Q117" i="1"/>
  <c r="Q181" i="1"/>
  <c r="Q182" i="1"/>
  <c r="Q94" i="1"/>
  <c r="P41" i="1"/>
  <c r="P102" i="1"/>
  <c r="P119" i="1"/>
  <c r="P8" i="1"/>
  <c r="P132" i="1"/>
  <c r="P53" i="1"/>
  <c r="P11" i="1"/>
  <c r="P54" i="1"/>
  <c r="P55" i="1"/>
  <c r="P14" i="1"/>
  <c r="P56" i="1"/>
  <c r="P16" i="1"/>
  <c r="P17" i="1"/>
  <c r="P82" i="1"/>
  <c r="P19" i="1"/>
  <c r="P20" i="1"/>
  <c r="P21" i="1"/>
  <c r="P25" i="1"/>
  <c r="P125" i="1"/>
  <c r="P31" i="1"/>
  <c r="P99" i="1"/>
  <c r="P32" i="1"/>
  <c r="P180" i="1"/>
  <c r="P100" i="1"/>
  <c r="P28" i="1"/>
  <c r="P33" i="1"/>
  <c r="P58" i="1"/>
  <c r="P121" i="1"/>
  <c r="P172" i="1"/>
  <c r="P103" i="1"/>
  <c r="P116" i="1"/>
  <c r="P45" i="1"/>
  <c r="P162" i="1"/>
  <c r="P60" i="1"/>
  <c r="P152" i="1"/>
  <c r="P36" i="1"/>
  <c r="P61" i="1"/>
  <c r="P39" i="1"/>
  <c r="P43" i="1"/>
  <c r="P42" i="1"/>
  <c r="P177" i="1"/>
  <c r="P120" i="1"/>
  <c r="P160" i="1"/>
  <c r="P169" i="1"/>
  <c r="P130" i="1"/>
  <c r="P50" i="1"/>
  <c r="P141" i="1"/>
  <c r="P52" i="1"/>
  <c r="P95" i="1"/>
  <c r="P30" i="1"/>
  <c r="P155" i="1"/>
  <c r="P93" i="1"/>
  <c r="P166" i="1"/>
  <c r="P167" i="1"/>
  <c r="P59" i="1"/>
  <c r="P175" i="1"/>
  <c r="P37" i="1"/>
  <c r="P83" i="1"/>
  <c r="P149" i="1"/>
  <c r="P12" i="1"/>
  <c r="P46" i="1"/>
  <c r="P122" i="1"/>
  <c r="P67" i="1"/>
  <c r="P111" i="1"/>
  <c r="P147" i="1"/>
  <c r="P131" i="1"/>
  <c r="P165" i="1"/>
  <c r="P9" i="1"/>
  <c r="P15" i="1"/>
  <c r="P22" i="1"/>
  <c r="P49" i="1"/>
  <c r="P57" i="1"/>
  <c r="P63" i="1"/>
  <c r="P118" i="1"/>
  <c r="P26" i="1"/>
  <c r="P110" i="1"/>
  <c r="P4" i="1"/>
  <c r="P129" i="1"/>
  <c r="P62" i="1"/>
  <c r="P145" i="1"/>
  <c r="P163" i="1"/>
  <c r="P65" i="1"/>
  <c r="P7" i="1"/>
  <c r="P104" i="1"/>
  <c r="P64" i="1"/>
  <c r="P90" i="1"/>
  <c r="P84" i="1"/>
  <c r="P51" i="1"/>
  <c r="P66" i="1"/>
  <c r="P48" i="1"/>
  <c r="P87" i="1"/>
  <c r="P96" i="1"/>
  <c r="P13" i="1"/>
  <c r="P98" i="1"/>
  <c r="P68" i="1"/>
  <c r="P85" i="1"/>
  <c r="P38" i="1"/>
  <c r="P69" i="1"/>
  <c r="P112" i="1"/>
  <c r="P70" i="1"/>
  <c r="P71" i="1"/>
  <c r="P35" i="1"/>
  <c r="P47" i="1"/>
  <c r="P108" i="1"/>
  <c r="P164" i="1"/>
  <c r="P72" i="1"/>
  <c r="P128" i="1"/>
  <c r="P74" i="1"/>
  <c r="P144" i="1"/>
  <c r="P114" i="1"/>
  <c r="P148" i="1"/>
  <c r="P124" i="1"/>
  <c r="P23" i="1"/>
  <c r="P78" i="1"/>
  <c r="P150" i="1"/>
  <c r="P86" i="1"/>
  <c r="P44" i="1"/>
  <c r="P73" i="1"/>
  <c r="P123" i="1"/>
  <c r="P91" i="1"/>
  <c r="P29" i="1"/>
  <c r="P113" i="1"/>
  <c r="P75" i="1"/>
  <c r="P107" i="1"/>
  <c r="P133" i="1"/>
  <c r="P40" i="1"/>
  <c r="P174" i="1"/>
  <c r="P89" i="1"/>
  <c r="P176" i="1"/>
  <c r="P159" i="1"/>
  <c r="P135" i="1"/>
  <c r="P136" i="1"/>
  <c r="P10" i="1"/>
  <c r="P138" i="1"/>
  <c r="P106" i="1"/>
  <c r="P140" i="1"/>
  <c r="P143" i="1"/>
  <c r="P142" i="1"/>
  <c r="P161" i="1"/>
  <c r="P153" i="1"/>
  <c r="P34" i="1"/>
  <c r="P146" i="1"/>
  <c r="P27" i="1"/>
  <c r="P76" i="1"/>
  <c r="P18" i="1"/>
  <c r="P77" i="1"/>
  <c r="P156" i="1"/>
  <c r="P157" i="1"/>
  <c r="P92" i="1"/>
  <c r="P88" i="1"/>
  <c r="P115" i="1"/>
  <c r="P5" i="1"/>
  <c r="P6" i="1"/>
  <c r="P127" i="1"/>
  <c r="P154" i="1"/>
  <c r="P101" i="1"/>
  <c r="P79" i="1"/>
  <c r="P24" i="1"/>
  <c r="P139" i="1"/>
  <c r="P126" i="1"/>
  <c r="P170" i="1"/>
  <c r="P158" i="1"/>
  <c r="P171" i="1"/>
  <c r="P168" i="1"/>
  <c r="P173" i="1"/>
  <c r="P178" i="1"/>
  <c r="P97" i="1"/>
  <c r="P105" i="1"/>
  <c r="P134" i="1"/>
  <c r="P137" i="1"/>
  <c r="P151" i="1"/>
  <c r="P109" i="1"/>
  <c r="P80" i="1"/>
  <c r="P81" i="1"/>
  <c r="P179" i="1"/>
  <c r="P117" i="1"/>
  <c r="P181" i="1"/>
  <c r="P182" i="1"/>
  <c r="P94" i="1"/>
  <c r="O41" i="1"/>
  <c r="O102" i="1"/>
  <c r="O119" i="1"/>
  <c r="O8" i="1"/>
  <c r="O132" i="1"/>
  <c r="O53" i="1"/>
  <c r="O11" i="1"/>
  <c r="O54" i="1"/>
  <c r="O55" i="1"/>
  <c r="O14" i="1"/>
  <c r="O56" i="1"/>
  <c r="O16" i="1"/>
  <c r="O17" i="1"/>
  <c r="O82" i="1"/>
  <c r="O19" i="1"/>
  <c r="O20" i="1"/>
  <c r="O21" i="1"/>
  <c r="O25" i="1"/>
  <c r="O125" i="1"/>
  <c r="O31" i="1"/>
  <c r="O99" i="1"/>
  <c r="O32" i="1"/>
  <c r="O180" i="1"/>
  <c r="O100" i="1"/>
  <c r="O28" i="1"/>
  <c r="O33" i="1"/>
  <c r="O58" i="1"/>
  <c r="O121" i="1"/>
  <c r="O172" i="1"/>
  <c r="O103" i="1"/>
  <c r="O116" i="1"/>
  <c r="O45" i="1"/>
  <c r="O162" i="1"/>
  <c r="O60" i="1"/>
  <c r="O152" i="1"/>
  <c r="O36" i="1"/>
  <c r="O61" i="1"/>
  <c r="O39" i="1"/>
  <c r="O43" i="1"/>
  <c r="O42" i="1"/>
  <c r="O177" i="1"/>
  <c r="O120" i="1"/>
  <c r="O160" i="1"/>
  <c r="O169" i="1"/>
  <c r="O130" i="1"/>
  <c r="O50" i="1"/>
  <c r="O141" i="1"/>
  <c r="O52" i="1"/>
  <c r="O95" i="1"/>
  <c r="O30" i="1"/>
  <c r="O155" i="1"/>
  <c r="O93" i="1"/>
  <c r="O166" i="1"/>
  <c r="O167" i="1"/>
  <c r="O59" i="1"/>
  <c r="O175" i="1"/>
  <c r="O37" i="1"/>
  <c r="O83" i="1"/>
  <c r="O149" i="1"/>
  <c r="O12" i="1"/>
  <c r="O46" i="1"/>
  <c r="O122" i="1"/>
  <c r="O67" i="1"/>
  <c r="O111" i="1"/>
  <c r="O147" i="1"/>
  <c r="O131" i="1"/>
  <c r="O165" i="1"/>
  <c r="O9" i="1"/>
  <c r="O15" i="1"/>
  <c r="O22" i="1"/>
  <c r="O49" i="1"/>
  <c r="O57" i="1"/>
  <c r="O63" i="1"/>
  <c r="O118" i="1"/>
  <c r="O26" i="1"/>
  <c r="O110" i="1"/>
  <c r="O4" i="1"/>
  <c r="O129" i="1"/>
  <c r="O62" i="1"/>
  <c r="O145" i="1"/>
  <c r="O163" i="1"/>
  <c r="O65" i="1"/>
  <c r="O7" i="1"/>
  <c r="O104" i="1"/>
  <c r="O64" i="1"/>
  <c r="O90" i="1"/>
  <c r="O84" i="1"/>
  <c r="O51" i="1"/>
  <c r="O66" i="1"/>
  <c r="O48" i="1"/>
  <c r="O87" i="1"/>
  <c r="O96" i="1"/>
  <c r="O13" i="1"/>
  <c r="O98" i="1"/>
  <c r="O68" i="1"/>
  <c r="O85" i="1"/>
  <c r="O38" i="1"/>
  <c r="O69" i="1"/>
  <c r="O112" i="1"/>
  <c r="O70" i="1"/>
  <c r="O71" i="1"/>
  <c r="O35" i="1"/>
  <c r="O47" i="1"/>
  <c r="O108" i="1"/>
  <c r="O164" i="1"/>
  <c r="O72" i="1"/>
  <c r="O128" i="1"/>
  <c r="O74" i="1"/>
  <c r="O144" i="1"/>
  <c r="O114" i="1"/>
  <c r="O148" i="1"/>
  <c r="O124" i="1"/>
  <c r="O23" i="1"/>
  <c r="O78" i="1"/>
  <c r="O150" i="1"/>
  <c r="O86" i="1"/>
  <c r="O44" i="1"/>
  <c r="O73" i="1"/>
  <c r="O123" i="1"/>
  <c r="O91" i="1"/>
  <c r="O29" i="1"/>
  <c r="O113" i="1"/>
  <c r="O75" i="1"/>
  <c r="O107" i="1"/>
  <c r="O133" i="1"/>
  <c r="O40" i="1"/>
  <c r="O174" i="1"/>
  <c r="O89" i="1"/>
  <c r="O176" i="1"/>
  <c r="O159" i="1"/>
  <c r="O135" i="1"/>
  <c r="O136" i="1"/>
  <c r="O10" i="1"/>
  <c r="O138" i="1"/>
  <c r="O106" i="1"/>
  <c r="O140" i="1"/>
  <c r="O143" i="1"/>
  <c r="O142" i="1"/>
  <c r="O161" i="1"/>
  <c r="O153" i="1"/>
  <c r="O34" i="1"/>
  <c r="O146" i="1"/>
  <c r="O27" i="1"/>
  <c r="O76" i="1"/>
  <c r="O18" i="1"/>
  <c r="O77" i="1"/>
  <c r="O156" i="1"/>
  <c r="O157" i="1"/>
  <c r="O92" i="1"/>
  <c r="O88" i="1"/>
  <c r="O115" i="1"/>
  <c r="O5" i="1"/>
  <c r="O6" i="1"/>
  <c r="O127" i="1"/>
  <c r="O154" i="1"/>
  <c r="O101" i="1"/>
  <c r="O79" i="1"/>
  <c r="O24" i="1"/>
  <c r="O139" i="1"/>
  <c r="O126" i="1"/>
  <c r="O170" i="1"/>
  <c r="O158" i="1"/>
  <c r="O171" i="1"/>
  <c r="O168" i="1"/>
  <c r="O173" i="1"/>
  <c r="O178" i="1"/>
  <c r="O97" i="1"/>
  <c r="O105" i="1"/>
  <c r="O134" i="1"/>
  <c r="O137" i="1"/>
  <c r="O151" i="1"/>
  <c r="O109" i="1"/>
  <c r="O80" i="1"/>
  <c r="O81" i="1"/>
  <c r="O179" i="1"/>
  <c r="O117" i="1"/>
  <c r="O181" i="1"/>
  <c r="O182" i="1"/>
  <c r="O94" i="1"/>
  <c r="N14" i="1"/>
  <c r="N56" i="1"/>
  <c r="N16" i="1"/>
  <c r="N17" i="1"/>
  <c r="N82" i="1"/>
  <c r="N19" i="1"/>
  <c r="N20" i="1"/>
  <c r="N21" i="1"/>
  <c r="N25" i="1"/>
  <c r="N125" i="1"/>
  <c r="N31" i="1"/>
  <c r="N99" i="1"/>
  <c r="N32" i="1"/>
  <c r="N180" i="1"/>
  <c r="N100" i="1"/>
  <c r="N28" i="1"/>
  <c r="N33" i="1"/>
  <c r="N58" i="1"/>
  <c r="N121" i="1"/>
  <c r="N172" i="1"/>
  <c r="N103" i="1"/>
  <c r="N116" i="1"/>
  <c r="N45" i="1"/>
  <c r="N162" i="1"/>
  <c r="N60" i="1"/>
  <c r="N152" i="1"/>
  <c r="N36" i="1"/>
  <c r="N61" i="1"/>
  <c r="N39" i="1"/>
  <c r="N43" i="1"/>
  <c r="N42" i="1"/>
  <c r="N177" i="1"/>
  <c r="N120" i="1"/>
  <c r="N160" i="1"/>
  <c r="N169" i="1"/>
  <c r="N130" i="1"/>
  <c r="N50" i="1"/>
  <c r="N141" i="1"/>
  <c r="N52" i="1"/>
  <c r="N95" i="1"/>
  <c r="N30" i="1"/>
  <c r="N155" i="1"/>
  <c r="N93" i="1"/>
  <c r="N166" i="1"/>
  <c r="N167" i="1"/>
  <c r="N59" i="1"/>
  <c r="N175" i="1"/>
  <c r="N37" i="1"/>
  <c r="N83" i="1"/>
  <c r="N149" i="1"/>
  <c r="N12" i="1"/>
  <c r="N46" i="1"/>
  <c r="N122" i="1"/>
  <c r="N67" i="1"/>
  <c r="N111" i="1"/>
  <c r="N147" i="1"/>
  <c r="N131" i="1"/>
  <c r="N165" i="1"/>
  <c r="N9" i="1"/>
  <c r="N15" i="1"/>
  <c r="N22" i="1"/>
  <c r="N49" i="1"/>
  <c r="N57" i="1"/>
  <c r="N63" i="1"/>
  <c r="N118" i="1"/>
  <c r="N26" i="1"/>
  <c r="N110" i="1"/>
  <c r="N4" i="1"/>
  <c r="N129" i="1"/>
  <c r="N62" i="1"/>
  <c r="N145" i="1"/>
  <c r="N163" i="1"/>
  <c r="N65" i="1"/>
  <c r="N7" i="1"/>
  <c r="N104" i="1"/>
  <c r="N64" i="1"/>
  <c r="N90" i="1"/>
  <c r="N84" i="1"/>
  <c r="N51" i="1"/>
  <c r="N66" i="1"/>
  <c r="N48" i="1"/>
  <c r="N87" i="1"/>
  <c r="N96" i="1"/>
  <c r="N13" i="1"/>
  <c r="N98" i="1"/>
  <c r="N68" i="1"/>
  <c r="N85" i="1"/>
  <c r="N38" i="1"/>
  <c r="N69" i="1"/>
  <c r="N112" i="1"/>
  <c r="N70" i="1"/>
  <c r="N71" i="1"/>
  <c r="N35" i="1"/>
  <c r="N47" i="1"/>
  <c r="N108" i="1"/>
  <c r="N164" i="1"/>
  <c r="N72" i="1"/>
  <c r="N128" i="1"/>
  <c r="N74" i="1"/>
  <c r="N144" i="1"/>
  <c r="N114" i="1"/>
  <c r="N148" i="1"/>
  <c r="N124" i="1"/>
  <c r="N23" i="1"/>
  <c r="N78" i="1"/>
  <c r="N150" i="1"/>
  <c r="N86" i="1"/>
  <c r="N44" i="1"/>
  <c r="N73" i="1"/>
  <c r="N123" i="1"/>
  <c r="N91" i="1"/>
  <c r="N29" i="1"/>
  <c r="N113" i="1"/>
  <c r="N75" i="1"/>
  <c r="N107" i="1"/>
  <c r="N133" i="1"/>
  <c r="N40" i="1"/>
  <c r="N174" i="1"/>
  <c r="N89" i="1"/>
  <c r="N176" i="1"/>
  <c r="N159" i="1"/>
  <c r="N135" i="1"/>
  <c r="N136" i="1"/>
  <c r="N10" i="1"/>
  <c r="N138" i="1"/>
  <c r="N106" i="1"/>
  <c r="N140" i="1"/>
  <c r="N143" i="1"/>
  <c r="N142" i="1"/>
  <c r="N161" i="1"/>
  <c r="N153" i="1"/>
  <c r="N34" i="1"/>
  <c r="N146" i="1"/>
  <c r="N27" i="1"/>
  <c r="N76" i="1"/>
  <c r="N18" i="1"/>
  <c r="N77" i="1"/>
  <c r="N156" i="1"/>
  <c r="N157" i="1"/>
  <c r="N92" i="1"/>
  <c r="N88" i="1"/>
  <c r="N115" i="1"/>
  <c r="N5" i="1"/>
  <c r="N6" i="1"/>
  <c r="N127" i="1"/>
  <c r="N154" i="1"/>
  <c r="N101" i="1"/>
  <c r="N79" i="1"/>
  <c r="N24" i="1"/>
  <c r="N139" i="1"/>
  <c r="N126" i="1"/>
  <c r="N170" i="1"/>
  <c r="N158" i="1"/>
  <c r="N171" i="1"/>
  <c r="N168" i="1"/>
  <c r="N173" i="1"/>
  <c r="N178" i="1"/>
  <c r="N97" i="1"/>
  <c r="N105" i="1"/>
  <c r="N134" i="1"/>
  <c r="N137" i="1"/>
  <c r="N151" i="1"/>
  <c r="N109" i="1"/>
  <c r="N80" i="1"/>
  <c r="N81" i="1"/>
  <c r="N179" i="1"/>
  <c r="N117" i="1"/>
  <c r="N181" i="1"/>
  <c r="N182" i="1"/>
  <c r="N11" i="1"/>
  <c r="N54" i="1"/>
  <c r="N55" i="1"/>
  <c r="N53" i="1"/>
  <c r="N132" i="1"/>
  <c r="N8" i="1"/>
  <c r="N41" i="1"/>
  <c r="N102" i="1"/>
  <c r="N119" i="1"/>
  <c r="N94" i="1"/>
  <c r="T43" i="1" l="1"/>
  <c r="T169" i="1"/>
  <c r="T49" i="1"/>
  <c r="T31" i="1"/>
  <c r="T115" i="1"/>
  <c r="T8" i="1"/>
  <c r="T116" i="1"/>
  <c r="T86" i="1"/>
  <c r="T109" i="1"/>
  <c r="T123" i="1"/>
  <c r="T180" i="1"/>
  <c r="T84" i="1"/>
  <c r="T47" i="1"/>
  <c r="T67" i="1"/>
  <c r="T145" i="1"/>
  <c r="T57" i="1"/>
  <c r="T78" i="1"/>
  <c r="T22" i="1"/>
  <c r="T94" i="1"/>
  <c r="T127" i="1"/>
  <c r="T53" i="1"/>
  <c r="T69" i="1"/>
  <c r="T119" i="1"/>
  <c r="T128" i="1"/>
  <c r="T143" i="1"/>
  <c r="T140" i="1"/>
  <c r="T165" i="1"/>
  <c r="T80" i="1"/>
  <c r="T7" i="1"/>
  <c r="T164" i="1"/>
  <c r="T40" i="1"/>
  <c r="T147" i="1"/>
  <c r="T181" i="1"/>
  <c r="T26" i="1"/>
  <c r="T46" i="1"/>
  <c r="T66" i="1"/>
</calcChain>
</file>

<file path=xl/sharedStrings.xml><?xml version="1.0" encoding="utf-8"?>
<sst xmlns="http://schemas.openxmlformats.org/spreadsheetml/2006/main" count="766" uniqueCount="214">
  <si>
    <t>EMPLEADOS 2021</t>
  </si>
  <si>
    <t>EMPLEADOS 2015</t>
  </si>
  <si>
    <t>Economy_Label</t>
  </si>
  <si>
    <t>Officers_Percentage_of_total_world_Value</t>
  </si>
  <si>
    <t>Officers_Absolute_value_Value</t>
  </si>
  <si>
    <t>Ratings_Percentage_of_total_world_Value</t>
  </si>
  <si>
    <t>Ratings_Absolute_value_Value</t>
  </si>
  <si>
    <t>Total_Percentage_of_total_world_Value</t>
  </si>
  <si>
    <t>Total_Absolute_value_Value</t>
  </si>
  <si>
    <t>World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</si>
  <si>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</si>
  <si>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</si>
  <si>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</si>
  <si>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</si>
  <si>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</si>
  <si>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</si>
  <si>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</si>
  <si>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</si>
  <si>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</si>
  <si>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</si>
  <si>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</si>
  <si>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</si>
  <si>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</si>
  <si>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</si>
  <si>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</si>
  <si>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</si>
  <si>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</si>
  <si>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</si>
  <si>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Brazil</t>
  </si>
  <si>
    <t>Brunei Darussalam</t>
  </si>
  <si>
    <t>British Virgin Islands</t>
  </si>
  <si>
    <t>Bulgaria</t>
  </si>
  <si>
    <t>Cabo Verde</t>
  </si>
  <si>
    <t>Cambodia</t>
  </si>
  <si>
    <t>Cameroon</t>
  </si>
  <si>
    <t>Canada</t>
  </si>
  <si>
    <t>Chile</t>
  </si>
  <si>
    <t>China</t>
  </si>
  <si>
    <t>Cayman Islands</t>
  </si>
  <si>
    <t>China, Hong Kong SAR</t>
  </si>
  <si>
    <t>China, Taiwan Province of</t>
  </si>
  <si>
    <t>Colombia</t>
  </si>
  <si>
    <t>Comoros</t>
  </si>
  <si>
    <t>Congo</t>
  </si>
  <si>
    <t>Congo, Dem. Rep. of the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</si>
  <si>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</si>
  <si>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</si>
  <si>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</si>
  <si>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</si>
  <si>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</si>
  <si>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</si>
  <si>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</si>
  <si>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</si>
  <si>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Curacao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</si>
  <si>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</si>
  <si>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</si>
  <si>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</si>
  <si>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</si>
  <si>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</si>
  <si>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</si>
  <si>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</si>
  <si>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</si>
  <si>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</si>
  <si>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</si>
  <si>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</si>
  <si>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</si>
  <si>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Faroe Islands</t>
  </si>
  <si>
    <t>France</t>
  </si>
  <si>
    <t>France, metropolitan</t>
  </si>
  <si>
    <t>Monaco</t>
  </si>
  <si>
    <t>Gabon</t>
  </si>
  <si>
    <t>Gambia</t>
  </si>
  <si>
    <t>Guadeloupe</t>
  </si>
  <si>
    <t>Georgia</t>
  </si>
  <si>
    <t>Martinique</t>
  </si>
  <si>
    <t>Germany</t>
  </si>
  <si>
    <t>Ghana</t>
  </si>
  <si>
    <t>French Polynesia</t>
  </si>
  <si>
    <t>Greece</t>
  </si>
  <si>
    <t>Grenada</t>
  </si>
  <si>
    <t>Guatemala</t>
  </si>
  <si>
    <t>Guinea</t>
  </si>
  <si>
    <t>Guinea-Bissau</t>
  </si>
  <si>
    <t>Guyana</t>
  </si>
  <si>
    <t>Gibraltar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</si>
  <si>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</si>
  <si>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</si>
  <si>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</si>
  <si>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</si>
  <si>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</si>
  <si>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</si>
  <si>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</si>
  <si>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</si>
  <si>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</si>
  <si>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</si>
  <si>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</si>
  <si>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</si>
  <si>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</si>
  <si>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</si>
  <si>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</si>
  <si>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</si>
  <si>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</si>
  <si>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 of</t>
  </si>
  <si>
    <t>Korea, Republic of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</si>
  <si>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</si>
  <si>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</si>
  <si>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</si>
  <si>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</si>
  <si>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</si>
  <si>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</si>
  <si>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</si>
  <si>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</si>
  <si>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Lao People's Dem. Rep.</t>
  </si>
  <si>
    <t>Malawi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</si>
  <si>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</si>
  <si>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</si>
  <si>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</si>
  <si>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</si>
  <si>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</si>
  <si>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</si>
  <si>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</si>
  <si>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(Federated States of)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</si>
  <si>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</si>
  <si>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</si>
  <si>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</si>
  <si>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</si>
  <si>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</si>
  <si>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</si>
  <si>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</si>
  <si>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</si>
  <si>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 (Kingdom of the)</t>
  </si>
  <si>
    <t>New Zealand</t>
  </si>
  <si>
    <t>Nicaragua</t>
  </si>
  <si>
    <t>Nigeria</t>
  </si>
  <si>
    <t>Niue</t>
  </si>
  <si>
    <t>Norway</t>
  </si>
  <si>
    <t>Oman</t>
  </si>
  <si>
    <t>New Caledonia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</si>
  <si>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</si>
  <si>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</si>
  <si>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</si>
  <si>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</si>
  <si>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</si>
  <si>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</si>
  <si>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</si>
  <si>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</si>
  <si>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</si>
  <si>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</si>
  <si>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</si>
  <si>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</si>
  <si>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</si>
  <si>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</si>
  <si>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</si>
  <si>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</si>
  <si>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</si>
  <si>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</si>
  <si>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</si>
  <si>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Saint Helena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</si>
  <si>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</si>
  <si>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</si>
  <si>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</si>
  <si>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</si>
  <si>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</si>
  <si>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</si>
  <si>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</si>
  <si>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</si>
  <si>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</si>
  <si>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</si>
  <si>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</si>
  <si>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</si>
  <si>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</si>
  <si>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</si>
  <si>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</si>
  <si>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Switzerland, Liechtenstein</t>
  </si>
  <si>
    <t>Switzerland</t>
  </si>
  <si>
    <t>Syrian Arab Republic</t>
  </si>
  <si>
    <t>Tanzania, United Republic of</t>
  </si>
  <si>
    <t>Thailand</t>
  </si>
  <si>
    <t>Togo</t>
  </si>
  <si>
    <t>Tonga</t>
  </si>
  <si>
    <t>Trinidad and Tobago</t>
  </si>
  <si>
    <t>Tunisia</t>
  </si>
  <si>
    <t>Turkiye</t>
  </si>
  <si>
    <t>Timor-Leste</t>
  </si>
  <si>
    <t>Turkmenistan</t>
  </si>
  <si>
    <t>Tuvalu</t>
  </si>
  <si>
    <t>Uganda</t>
  </si>
  <si>
    <t>Ukraine</t>
  </si>
  <si>
    <t>United Arab Emirates</t>
  </si>
  <si>
    <t>United Kingdom</t>
  </si>
  <si>
    <t>United Kingdom excl. Channel Islands and Isle of Man</t>
  </si>
  <si>
    <t>Turks and Caicos Islands</t>
  </si>
  <si>
    <t>United States of America</t>
  </si>
  <si>
    <t>United States of America including Puerto Rico</t>
  </si>
  <si>
    <t>United States of America excluding Puerto Rico and United States Virgin Islands</t>
  </si>
  <si>
    <t>Uruguay</t>
  </si>
  <si>
    <t>Vanuatu</t>
  </si>
  <si>
    <t>Venezuela (Bolivarian Rep. of)</t>
  </si>
  <si>
    <t>Channel Islands</t>
  </si>
  <si>
    <t>Viet Nam</t>
  </si>
  <si>
    <t>Isle of Man</t>
  </si>
  <si>
    <t>Yemen</t>
  </si>
  <si>
    <t>Zambia</t>
  </si>
  <si>
    <t>Zimbabwe</t>
  </si>
  <si>
    <t>Change</t>
  </si>
  <si>
    <t>US</t>
  </si>
  <si>
    <t xml:space="preserve">UK </t>
  </si>
  <si>
    <t>Russia</t>
  </si>
  <si>
    <t>Korea</t>
  </si>
  <si>
    <t>Change 2015-2021</t>
  </si>
  <si>
    <t>Total_Absolute_value_Value 2021</t>
  </si>
  <si>
    <t>Total_Absolute_value_Value 2015</t>
  </si>
  <si>
    <t>#Seafarers 2021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</si>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</sst>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Seafarers by Nationality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Empleados!$H$3</c:f>
              <c:strCache>
                <c:ptCount val="1"/>
                <c:pt idx="0">
                  <c:v>Total_Absolute_value_Value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  <a:softEdge rad="0"/>
            </a:effectLst>
          </c:spPr>
          <c:invertIfNegative val="0"/>
          <c:cat>
            <c:strRef>
              <c:f>Empleados!$A$4:$A$179</c:f>
              <c:strCache>
                <c:ptCount val="22"/>
                <c:pt idx="0">
                  <c:v>Brazil</c:v>
                </c:pt>
                <c:pt idx="1">
                  <c:v>Bulgaria</c:v>
                </c:pt>
                <c:pt idx="2">
                  <c:v>Cambodia</c:v>
                </c:pt>
                <c:pt idx="3">
                  <c:v>China</c:v>
                </c:pt>
                <c:pt idx="4">
                  <c:v>Croatia</c:v>
                </c:pt>
                <c:pt idx="5">
                  <c:v>Denmark</c:v>
                </c:pt>
                <c:pt idx="6">
                  <c:v>Greece</c:v>
                </c:pt>
                <c:pt idx="7">
                  <c:v>India</c:v>
                </c:pt>
                <c:pt idx="8">
                  <c:v>Indonesia</c:v>
                </c:pt>
                <c:pt idx="9">
                  <c:v>Japan</c:v>
                </c:pt>
                <c:pt idx="10">
                  <c:v>Malaysia</c:v>
                </c:pt>
                <c:pt idx="11">
                  <c:v>Myanmar</c:v>
                </c:pt>
                <c:pt idx="12">
                  <c:v>Nigeria</c:v>
                </c:pt>
                <c:pt idx="13">
                  <c:v>Norway</c:v>
                </c:pt>
                <c:pt idx="14">
                  <c:v>Panama</c:v>
                </c:pt>
                <c:pt idx="15">
                  <c:v>Philippines</c:v>
                </c:pt>
                <c:pt idx="16">
                  <c:v>Poland</c:v>
                </c:pt>
                <c:pt idx="17">
                  <c:v>Spain</c:v>
                </c:pt>
                <c:pt idx="18">
                  <c:v>Sri Lanka</c:v>
                </c:pt>
                <c:pt idx="19">
                  <c:v>Turkiye</c:v>
                </c:pt>
                <c:pt idx="20">
                  <c:v>Ukraine</c:v>
                </c:pt>
                <c:pt idx="21">
                  <c:v>Viet Nam</c:v>
                </c:pt>
              </c:strCache>
            </c:strRef>
          </c:cat>
          <c:val>
            <c:numRef>
              <c:f>Empleados!$H$4:$H$179</c:f>
              <c:numCache>
                <c:formatCode>General</c:formatCode>
                <c:ptCount val="22"/>
                <c:pt idx="0">
                  <c:v>26631</c:v>
                </c:pt>
                <c:pt idx="1">
                  <c:v>22762</c:v>
                </c:pt>
                <c:pt idx="2">
                  <c:v>20057</c:v>
                </c:pt>
                <c:pt idx="3">
                  <c:v>134294</c:v>
                </c:pt>
                <c:pt idx="4">
                  <c:v>20495</c:v>
                </c:pt>
                <c:pt idx="5">
                  <c:v>26159</c:v>
                </c:pt>
                <c:pt idx="6">
                  <c:v>30507</c:v>
                </c:pt>
                <c:pt idx="7">
                  <c:v>113474</c:v>
                </c:pt>
                <c:pt idx="8">
                  <c:v>143702</c:v>
                </c:pt>
                <c:pt idx="9">
                  <c:v>25458</c:v>
                </c:pt>
                <c:pt idx="10">
                  <c:v>35000</c:v>
                </c:pt>
                <c:pt idx="11">
                  <c:v>33290</c:v>
                </c:pt>
                <c:pt idx="12">
                  <c:v>25610</c:v>
                </c:pt>
                <c:pt idx="13">
                  <c:v>22887</c:v>
                </c:pt>
                <c:pt idx="14">
                  <c:v>25141</c:v>
                </c:pt>
                <c:pt idx="15">
                  <c:v>252393</c:v>
                </c:pt>
                <c:pt idx="16">
                  <c:v>31222</c:v>
                </c:pt>
                <c:pt idx="17">
                  <c:v>24487</c:v>
                </c:pt>
                <c:pt idx="18">
                  <c:v>21793</c:v>
                </c:pt>
                <c:pt idx="19">
                  <c:v>28587</c:v>
                </c:pt>
                <c:pt idx="20">
                  <c:v>76442</c:v>
                </c:pt>
                <c:pt idx="21">
                  <c:v>34590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C-4B2F-80FD-FFBF2AE38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-27"/>
        <c:axId val="1109280288"/>
        <c:axId val="1109280768"/>
      </c:barChart>
      <c:catAx>
        <c:axId val="110928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9280768"/>
        <c:crosses val="autoZero"/>
        <c:auto val="0"/>
        <c:lblAlgn val="ctr"/>
        <c:lblOffset val="100"/>
        <c:noMultiLvlLbl val="0"/>
      </c:catAx>
      <c:valAx>
        <c:axId val="11092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92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184</xdr:row>
      <xdr:rowOff>30480</xdr:rowOff>
    </xdr:from>
    <xdr:to>
      <xdr:col>7</xdr:col>
      <xdr:colOff>304800</xdr:colOff>
      <xdr:row>198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94F41-FBD7-17ED-CF28-2666EAD50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64FC-1C79-4E05-9132-237515DB0514}">
  <sheetPr filterMode="1"/>
  <dimension ref="A2:AD188"/>
  <sheetViews>
    <sheetView topLeftCell="A57" zoomScaleNormal="100" workbookViewId="0">
      <selection activeCell="M196" sqref="M196"/>
    </sheetView>
  </sheetViews>
  <sheetFormatPr defaultRowHeight="14.4" x14ac:dyDescent="0.3"/>
  <cols>
    <col min="19" max="19" width="8.88671875" customWidth="1"/>
  </cols>
  <sheetData>
    <row r="2" spans="1:30" x14ac:dyDescent="0.3">
      <c r="A2" s="1" t="s">
        <v>0</v>
      </c>
      <c r="B2" s="1"/>
      <c r="C2" s="1"/>
      <c r="D2" s="1"/>
      <c r="E2" s="1"/>
      <c r="F2" s="1"/>
      <c r="G2" s="1"/>
      <c r="H2" s="1"/>
      <c r="I2" s="2"/>
      <c r="J2" s="2"/>
      <c r="K2" s="2"/>
      <c r="M2" s="1" t="s">
        <v>1</v>
      </c>
      <c r="N2" s="1"/>
      <c r="O2" s="1"/>
      <c r="P2" s="1"/>
      <c r="Q2" s="1"/>
      <c r="R2" s="1"/>
      <c r="S2" s="1"/>
      <c r="X2" t="s">
        <v>1</v>
      </c>
    </row>
    <row r="3" spans="1:30" ht="72" x14ac:dyDescent="0.3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/>
      <c r="J3" s="3"/>
      <c r="K3" s="3"/>
      <c r="L3" s="5"/>
      <c r="M3" s="3"/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6" t="s">
        <v>204</v>
      </c>
      <c r="U3" s="3"/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8</v>
      </c>
    </row>
    <row r="4" spans="1:30" hidden="1" x14ac:dyDescent="0.3">
      <c r="A4" t="s">
        <v>95</v>
      </c>
      <c r="C4">
        <v>0.36199999999999999</v>
      </c>
      <c r="D4">
        <v>3104</v>
      </c>
      <c r="E4">
        <v>4.8000000000000001E-2</v>
      </c>
      <c r="F4">
        <v>497</v>
      </c>
      <c r="G4">
        <v>0.19</v>
      </c>
      <c r="H4">
        <v>3601</v>
      </c>
      <c r="N4">
        <f>+VLOOKUP(A4,$X$3:$AD$188,2,FALSE)</f>
        <v>1.6779999999999999</v>
      </c>
      <c r="O4">
        <f>+VLOOKUP($A4,$X$3:$AD$188,3,FALSE)</f>
        <v>12988</v>
      </c>
      <c r="P4">
        <f>+VLOOKUP($A4,$X$3:$AD$188,4,FALSE)</f>
        <v>2.4609999999999999</v>
      </c>
      <c r="Q4">
        <f>+VLOOKUP($A4,$X$3:$AD$188,5,FALSE)</f>
        <v>21498</v>
      </c>
      <c r="R4">
        <f>+VLOOKUP($A4,$X$3:$AD$188,6,FALSE)</f>
        <v>2.093</v>
      </c>
      <c r="S4">
        <f>+VLOOKUP($A4,$X$3:$AD$188,7,FALSE)</f>
        <v>34486</v>
      </c>
      <c r="T4" s="7">
        <f>+H4/S4-1</f>
        <v>-0.8955808154033521</v>
      </c>
      <c r="U4" s="4"/>
      <c r="X4" t="s">
        <v>9</v>
      </c>
      <c r="Y4">
        <v>100</v>
      </c>
      <c r="Z4">
        <v>773949</v>
      </c>
      <c r="AA4">
        <v>100</v>
      </c>
      <c r="AB4">
        <v>873545</v>
      </c>
      <c r="AC4">
        <v>100</v>
      </c>
      <c r="AD4">
        <v>1647494</v>
      </c>
    </row>
    <row r="5" spans="1:30" hidden="1" x14ac:dyDescent="0.3">
      <c r="A5" t="s">
        <v>173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N5">
        <f>+VLOOKUP(A5,$X$3:$AD$188,2,FALSE)</f>
        <v>1E-3</v>
      </c>
      <c r="O5">
        <f>+VLOOKUP($A5,$X$3:$AD$188,3,FALSE)</f>
        <v>4</v>
      </c>
      <c r="P5">
        <f>+VLOOKUP($A5,$X$3:$AD$188,4,FALSE)</f>
        <v>0</v>
      </c>
      <c r="Q5">
        <f>+VLOOKUP($A5,$X$3:$AD$188,5,FALSE)</f>
        <v>2</v>
      </c>
      <c r="R5">
        <f>+VLOOKUP($A5,$X$3:$AD$188,6,FALSE)</f>
        <v>0</v>
      </c>
      <c r="S5">
        <f>+VLOOKUP($A5,$X$3:$AD$188,7,FALSE)</f>
        <v>6</v>
      </c>
      <c r="T5" s="7">
        <f>+H5/S5-1</f>
        <v>-0.83333333333333337</v>
      </c>
      <c r="U5" s="4"/>
      <c r="X5" t="s">
        <v>10</v>
      </c>
      <c r="Y5">
        <v>5.7000000000000002E-2</v>
      </c>
      <c r="Z5">
        <v>445</v>
      </c>
      <c r="AA5">
        <v>5.8999999999999997E-2</v>
      </c>
      <c r="AB5">
        <v>519</v>
      </c>
      <c r="AC5">
        <v>5.8999999999999997E-2</v>
      </c>
      <c r="AD5">
        <v>964</v>
      </c>
    </row>
    <row r="6" spans="1:30" hidden="1" x14ac:dyDescent="0.3">
      <c r="A6" t="s">
        <v>174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N6">
        <f>+VLOOKUP(A6,$X$3:$AD$188,2,FALSE)</f>
        <v>1E-3</v>
      </c>
      <c r="O6">
        <f>+VLOOKUP($A6,$X$3:$AD$188,3,FALSE)</f>
        <v>4</v>
      </c>
      <c r="P6">
        <f>+VLOOKUP($A6,$X$3:$AD$188,4,FALSE)</f>
        <v>0</v>
      </c>
      <c r="Q6">
        <f>+VLOOKUP($A6,$X$3:$AD$188,5,FALSE)</f>
        <v>2</v>
      </c>
      <c r="R6">
        <f>+VLOOKUP($A6,$X$3:$AD$188,6,FALSE)</f>
        <v>0</v>
      </c>
      <c r="S6">
        <f>+VLOOKUP($A6,$X$3:$AD$188,7,FALSE)</f>
        <v>6</v>
      </c>
      <c r="T6" s="7">
        <f>+H6/S6-1</f>
        <v>-0.83333333333333337</v>
      </c>
      <c r="U6" s="4"/>
      <c r="X6" t="s">
        <v>11</v>
      </c>
      <c r="Y6">
        <v>7.0999999999999994E-2</v>
      </c>
      <c r="Z6">
        <v>548</v>
      </c>
      <c r="AA6">
        <v>6.7000000000000004E-2</v>
      </c>
      <c r="AB6">
        <v>589</v>
      </c>
      <c r="AC6">
        <v>6.9000000000000006E-2</v>
      </c>
      <c r="AD6">
        <v>1137</v>
      </c>
    </row>
    <row r="7" spans="1:30" hidden="1" x14ac:dyDescent="0.3">
      <c r="A7" t="s">
        <v>101</v>
      </c>
      <c r="C7">
        <v>2.1999999999999999E-2</v>
      </c>
      <c r="D7">
        <v>190</v>
      </c>
      <c r="E7">
        <v>2.7E-2</v>
      </c>
      <c r="F7">
        <v>284</v>
      </c>
      <c r="G7">
        <v>2.5000000000000001E-2</v>
      </c>
      <c r="H7">
        <v>474</v>
      </c>
      <c r="N7">
        <f>+VLOOKUP(A7,$X$3:$AD$188,2,FALSE)</f>
        <v>0.114</v>
      </c>
      <c r="O7">
        <f>+VLOOKUP($A7,$X$3:$AD$188,3,FALSE)</f>
        <v>883</v>
      </c>
      <c r="P7">
        <f>+VLOOKUP($A7,$X$3:$AD$188,4,FALSE)</f>
        <v>0.20300000000000001</v>
      </c>
      <c r="Q7">
        <f>+VLOOKUP($A7,$X$3:$AD$188,5,FALSE)</f>
        <v>1770</v>
      </c>
      <c r="R7">
        <f>+VLOOKUP($A7,$X$3:$AD$188,6,FALSE)</f>
        <v>0.161</v>
      </c>
      <c r="S7">
        <f>+VLOOKUP($A7,$X$3:$AD$188,7,FALSE)</f>
        <v>2653</v>
      </c>
      <c r="T7" s="7">
        <f>+H7/S7-1</f>
        <v>-0.82133433848473425</v>
      </c>
      <c r="U7" s="4"/>
      <c r="X7" t="s">
        <v>12</v>
      </c>
      <c r="Y7">
        <v>4.1000000000000002E-2</v>
      </c>
      <c r="Z7">
        <v>317</v>
      </c>
      <c r="AA7">
        <v>0.04</v>
      </c>
      <c r="AB7">
        <v>346</v>
      </c>
      <c r="AC7">
        <v>0.04</v>
      </c>
      <c r="AD7">
        <v>663</v>
      </c>
    </row>
    <row r="8" spans="1:30" hidden="1" x14ac:dyDescent="0.3">
      <c r="A8" t="s">
        <v>13</v>
      </c>
      <c r="C8">
        <v>0.76500000000000001</v>
      </c>
      <c r="D8">
        <v>6560</v>
      </c>
      <c r="E8">
        <v>0.879</v>
      </c>
      <c r="F8">
        <v>9103</v>
      </c>
      <c r="G8">
        <v>0.82799999999999996</v>
      </c>
      <c r="H8">
        <v>15663</v>
      </c>
      <c r="N8">
        <f>+VLOOKUP(A8,$X$3:$AD$188,2,FALSE)</f>
        <v>0</v>
      </c>
      <c r="O8">
        <f>+VLOOKUP($A8,$X$3:$AD$188,3,FALSE)</f>
        <v>0</v>
      </c>
      <c r="P8">
        <f>+VLOOKUP($A8,$X$3:$AD$188,4,FALSE)</f>
        <v>0</v>
      </c>
      <c r="Q8">
        <f>+VLOOKUP($A8,$X$3:$AD$188,5,FALSE)</f>
        <v>0</v>
      </c>
      <c r="R8">
        <f>+VLOOKUP($A8,$X$3:$AD$188,6,FALSE)</f>
        <v>0</v>
      </c>
      <c r="S8">
        <f>+VLOOKUP($A8,$X$3:$AD$188,7,FALSE)</f>
        <v>0</v>
      </c>
      <c r="T8" s="7" t="e">
        <f>+H8/S8-1</f>
        <v>#DIV/0!</v>
      </c>
      <c r="U8" s="4"/>
    </row>
    <row r="9" spans="1:30" hidden="1" x14ac:dyDescent="0.3">
      <c r="A9" t="s">
        <v>86</v>
      </c>
      <c r="C9">
        <v>3.9E-2</v>
      </c>
      <c r="D9">
        <v>337</v>
      </c>
      <c r="E9">
        <v>5.3999999999999999E-2</v>
      </c>
      <c r="F9">
        <v>564</v>
      </c>
      <c r="G9">
        <v>4.8000000000000001E-2</v>
      </c>
      <c r="H9">
        <v>901</v>
      </c>
      <c r="N9">
        <f>+VLOOKUP(A9,$X$3:$AD$188,2,FALSE)</f>
        <v>0.28199999999999997</v>
      </c>
      <c r="O9">
        <f>+VLOOKUP($A9,$X$3:$AD$188,3,FALSE)</f>
        <v>2184</v>
      </c>
      <c r="P9">
        <f>+VLOOKUP($A9,$X$3:$AD$188,4,FALSE)</f>
        <v>0.30599999999999999</v>
      </c>
      <c r="Q9">
        <f>+VLOOKUP($A9,$X$3:$AD$188,5,FALSE)</f>
        <v>2670</v>
      </c>
      <c r="R9">
        <f>+VLOOKUP($A9,$X$3:$AD$188,6,FALSE)</f>
        <v>0.29499999999999998</v>
      </c>
      <c r="S9">
        <f>+VLOOKUP($A9,$X$3:$AD$188,7,FALSE)</f>
        <v>4854</v>
      </c>
      <c r="T9" s="7">
        <f>+H9/S9-1</f>
        <v>-0.8143798928718583</v>
      </c>
      <c r="U9" s="4"/>
      <c r="X9" t="s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idden="1" x14ac:dyDescent="0.3">
      <c r="A10" t="s">
        <v>153</v>
      </c>
      <c r="C10">
        <v>2E-3</v>
      </c>
      <c r="D10">
        <v>21</v>
      </c>
      <c r="E10">
        <v>3.0000000000000001E-3</v>
      </c>
      <c r="F10">
        <v>28</v>
      </c>
      <c r="G10">
        <v>3.0000000000000001E-3</v>
      </c>
      <c r="H10">
        <v>49</v>
      </c>
      <c r="N10">
        <f>+VLOOKUP(A10,$X$3:$AD$188,2,FALSE)</f>
        <v>1.2999999999999999E-2</v>
      </c>
      <c r="O10">
        <f>+VLOOKUP($A10,$X$3:$AD$188,3,FALSE)</f>
        <v>100</v>
      </c>
      <c r="P10">
        <f>+VLOOKUP($A10,$X$3:$AD$188,4,FALSE)</f>
        <v>1.2999999999999999E-2</v>
      </c>
      <c r="Q10">
        <f>+VLOOKUP($A10,$X$3:$AD$188,5,FALSE)</f>
        <v>113</v>
      </c>
      <c r="R10">
        <f>+VLOOKUP($A10,$X$3:$AD$188,6,FALSE)</f>
        <v>1.2999999999999999E-2</v>
      </c>
      <c r="S10">
        <f>+VLOOKUP($A10,$X$3:$AD$188,7,FALSE)</f>
        <v>213</v>
      </c>
      <c r="T10" s="7">
        <f>+H10/S10-1</f>
        <v>-0.7699530516431925</v>
      </c>
      <c r="U10" s="4"/>
      <c r="X10" t="s">
        <v>14</v>
      </c>
      <c r="Y10">
        <v>8.6999999999999994E-2</v>
      </c>
      <c r="Z10">
        <v>670</v>
      </c>
      <c r="AA10">
        <v>6.5000000000000002E-2</v>
      </c>
      <c r="AB10">
        <v>571</v>
      </c>
      <c r="AC10">
        <v>7.4999999999999997E-2</v>
      </c>
      <c r="AD10">
        <v>1241</v>
      </c>
    </row>
    <row r="11" spans="1:30" hidden="1" x14ac:dyDescent="0.3">
      <c r="A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N11" t="e">
        <f>+VLOOKUP(A11,$X$3:$AD$188,2,FALSE)</f>
        <v>#N/A</v>
      </c>
      <c r="O11" t="e">
        <f>+VLOOKUP($A11,$X$3:$AD$188,3,FALSE)</f>
        <v>#N/A</v>
      </c>
      <c r="P11" t="e">
        <f>+VLOOKUP($A11,$X$3:$AD$188,4,FALSE)</f>
        <v>#N/A</v>
      </c>
      <c r="Q11" t="e">
        <f>+VLOOKUP($A11,$X$3:$AD$188,5,FALSE)</f>
        <v>#N/A</v>
      </c>
      <c r="R11" t="e">
        <f>+VLOOKUP($A11,$X$3:$AD$188,6,FALSE)</f>
        <v>#N/A</v>
      </c>
      <c r="S11" t="e">
        <f>+VLOOKUP($A11,$X$3:$AD$188,7,FALSE)</f>
        <v>#N/A</v>
      </c>
      <c r="T11" s="7" t="e">
        <f>+H11/S11-1</f>
        <v>#N/A</v>
      </c>
      <c r="U11" s="4"/>
      <c r="X11" t="s">
        <v>15</v>
      </c>
      <c r="Y11">
        <v>0.61699999999999999</v>
      </c>
      <c r="Z11">
        <v>4779</v>
      </c>
      <c r="AA11">
        <v>0.33500000000000002</v>
      </c>
      <c r="AB11">
        <v>2925</v>
      </c>
      <c r="AC11">
        <v>0.46800000000000003</v>
      </c>
      <c r="AD11">
        <v>7704</v>
      </c>
    </row>
    <row r="12" spans="1:30" hidden="1" x14ac:dyDescent="0.3">
      <c r="A12" t="s">
        <v>76</v>
      </c>
      <c r="C12">
        <v>4.0000000000000001E-3</v>
      </c>
      <c r="D12">
        <v>38</v>
      </c>
      <c r="E12">
        <v>6.0000000000000001E-3</v>
      </c>
      <c r="F12">
        <v>60</v>
      </c>
      <c r="G12">
        <v>5.0000000000000001E-3</v>
      </c>
      <c r="H12">
        <v>98</v>
      </c>
      <c r="N12">
        <f>+VLOOKUP(A12,$X$3:$AD$188,2,FALSE)</f>
        <v>1.7999999999999999E-2</v>
      </c>
      <c r="O12">
        <f>+VLOOKUP($A12,$X$3:$AD$188,3,FALSE)</f>
        <v>139</v>
      </c>
      <c r="P12">
        <f>+VLOOKUP($A12,$X$3:$AD$188,4,FALSE)</f>
        <v>1.6E-2</v>
      </c>
      <c r="Q12">
        <f>+VLOOKUP($A12,$X$3:$AD$188,5,FALSE)</f>
        <v>136</v>
      </c>
      <c r="R12">
        <f>+VLOOKUP($A12,$X$3:$AD$188,6,FALSE)</f>
        <v>1.7000000000000001E-2</v>
      </c>
      <c r="S12">
        <f>+VLOOKUP($A12,$X$3:$AD$188,7,FALSE)</f>
        <v>275</v>
      </c>
      <c r="T12" s="7">
        <f>+H12/S12-1</f>
        <v>-0.64363636363636356</v>
      </c>
      <c r="U12" s="4"/>
      <c r="X12" t="s">
        <v>17</v>
      </c>
      <c r="Y12">
        <v>0.09</v>
      </c>
      <c r="Z12">
        <v>693</v>
      </c>
      <c r="AA12">
        <v>3.2000000000000001E-2</v>
      </c>
      <c r="AB12">
        <v>282</v>
      </c>
      <c r="AC12">
        <v>5.8999999999999997E-2</v>
      </c>
      <c r="AD12">
        <v>975</v>
      </c>
    </row>
    <row r="13" spans="1:30" hidden="1" x14ac:dyDescent="0.3">
      <c r="A13" t="s">
        <v>111</v>
      </c>
      <c r="C13">
        <v>2.3E-2</v>
      </c>
      <c r="D13">
        <v>194</v>
      </c>
      <c r="E13">
        <v>2.7E-2</v>
      </c>
      <c r="F13">
        <v>282</v>
      </c>
      <c r="G13">
        <v>2.5000000000000001E-2</v>
      </c>
      <c r="H13">
        <v>476</v>
      </c>
      <c r="N13">
        <f>+VLOOKUP(A13,$X$3:$AD$188,2,FALSE)</f>
        <v>1.6E-2</v>
      </c>
      <c r="O13">
        <f>+VLOOKUP($A13,$X$3:$AD$188,3,FALSE)</f>
        <v>123</v>
      </c>
      <c r="P13">
        <f>+VLOOKUP($A13,$X$3:$AD$188,4,FALSE)</f>
        <v>0.122</v>
      </c>
      <c r="Q13">
        <f>+VLOOKUP($A13,$X$3:$AD$188,5,FALSE)</f>
        <v>1064</v>
      </c>
      <c r="R13">
        <f>+VLOOKUP($A13,$X$3:$AD$188,6,FALSE)</f>
        <v>7.1999999999999995E-2</v>
      </c>
      <c r="S13">
        <f>+VLOOKUP($A13,$X$3:$AD$188,7,FALSE)</f>
        <v>1187</v>
      </c>
      <c r="T13" s="7">
        <f>+H13/S13-1</f>
        <v>-0.59898904802021902</v>
      </c>
      <c r="U13" s="4"/>
      <c r="X13" t="s">
        <v>18</v>
      </c>
      <c r="Y13">
        <v>1.6E-2</v>
      </c>
      <c r="Z13">
        <v>124</v>
      </c>
      <c r="AA13">
        <v>0</v>
      </c>
      <c r="AB13">
        <v>0</v>
      </c>
      <c r="AC13">
        <v>8.0000000000000002E-3</v>
      </c>
      <c r="AD13">
        <v>124</v>
      </c>
    </row>
    <row r="14" spans="1:30" hidden="1" x14ac:dyDescent="0.3">
      <c r="A14" t="s">
        <v>19</v>
      </c>
      <c r="C14">
        <v>0.13400000000000001</v>
      </c>
      <c r="D14">
        <v>1147</v>
      </c>
      <c r="E14">
        <v>0.21099999999999999</v>
      </c>
      <c r="F14">
        <v>2183</v>
      </c>
      <c r="G14">
        <v>0.17599999999999999</v>
      </c>
      <c r="H14">
        <v>3330</v>
      </c>
      <c r="N14">
        <f>+VLOOKUP(A14,$X$3:$AD$188,2,FALSE)</f>
        <v>0</v>
      </c>
      <c r="O14">
        <f>+VLOOKUP($A14,$X$3:$AD$188,3,FALSE)</f>
        <v>0</v>
      </c>
      <c r="P14">
        <f>+VLOOKUP($A14,$X$3:$AD$188,4,FALSE)</f>
        <v>0</v>
      </c>
      <c r="Q14">
        <f>+VLOOKUP($A14,$X$3:$AD$188,5,FALSE)</f>
        <v>0</v>
      </c>
      <c r="R14">
        <f>+VLOOKUP($A14,$X$3:$AD$188,6,FALSE)</f>
        <v>0</v>
      </c>
      <c r="S14">
        <f>+VLOOKUP($A14,$X$3:$AD$188,7,FALSE)</f>
        <v>0</v>
      </c>
      <c r="T14" s="7" t="e">
        <f>+H14/S14-1</f>
        <v>#DIV/0!</v>
      </c>
      <c r="U14" s="4"/>
      <c r="X14" t="s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hidden="1" x14ac:dyDescent="0.3">
      <c r="A15" t="s">
        <v>87</v>
      </c>
      <c r="C15">
        <v>5.0000000000000001E-3</v>
      </c>
      <c r="D15">
        <v>40</v>
      </c>
      <c r="E15">
        <v>0</v>
      </c>
      <c r="F15">
        <v>0</v>
      </c>
      <c r="G15">
        <v>2E-3</v>
      </c>
      <c r="H15">
        <v>40</v>
      </c>
      <c r="N15">
        <f>+VLOOKUP(A15,$X$3:$AD$188,2,FALSE)</f>
        <v>7.0000000000000001E-3</v>
      </c>
      <c r="O15">
        <f>+VLOOKUP($A15,$X$3:$AD$188,3,FALSE)</f>
        <v>55</v>
      </c>
      <c r="P15">
        <f>+VLOOKUP($A15,$X$3:$AD$188,4,FALSE)</f>
        <v>4.0000000000000001E-3</v>
      </c>
      <c r="Q15">
        <f>+VLOOKUP($A15,$X$3:$AD$188,5,FALSE)</f>
        <v>35</v>
      </c>
      <c r="R15">
        <f>+VLOOKUP($A15,$X$3:$AD$188,6,FALSE)</f>
        <v>5.0000000000000001E-3</v>
      </c>
      <c r="S15">
        <f>+VLOOKUP($A15,$X$3:$AD$188,7,FALSE)</f>
        <v>90</v>
      </c>
      <c r="T15" s="7">
        <f>+H15/S15-1</f>
        <v>-0.55555555555555558</v>
      </c>
      <c r="U15" s="4"/>
      <c r="X15" t="s">
        <v>20</v>
      </c>
      <c r="Y15">
        <v>0.48399999999999999</v>
      </c>
      <c r="Z15">
        <v>3746</v>
      </c>
      <c r="AA15">
        <v>0.16</v>
      </c>
      <c r="AB15">
        <v>1401</v>
      </c>
      <c r="AC15">
        <v>0.312</v>
      </c>
      <c r="AD15">
        <v>5147</v>
      </c>
    </row>
    <row r="16" spans="1:30" hidden="1" x14ac:dyDescent="0.3">
      <c r="A16" t="s">
        <v>21</v>
      </c>
      <c r="C16">
        <v>0.19</v>
      </c>
      <c r="D16">
        <v>1629</v>
      </c>
      <c r="E16">
        <v>0.224</v>
      </c>
      <c r="F16">
        <v>2317</v>
      </c>
      <c r="G16">
        <v>0.20799999999999999</v>
      </c>
      <c r="H16">
        <v>3946</v>
      </c>
      <c r="N16">
        <f>+VLOOKUP(A16,$X$3:$AD$188,2,FALSE)</f>
        <v>0</v>
      </c>
      <c r="O16">
        <f>+VLOOKUP($A16,$X$3:$AD$188,3,FALSE)</f>
        <v>0</v>
      </c>
      <c r="P16">
        <f>+VLOOKUP($A16,$X$3:$AD$188,4,FALSE)</f>
        <v>0</v>
      </c>
      <c r="Q16">
        <f>+VLOOKUP($A16,$X$3:$AD$188,5,FALSE)</f>
        <v>0</v>
      </c>
      <c r="R16">
        <f>+VLOOKUP($A16,$X$3:$AD$188,6,FALSE)</f>
        <v>0</v>
      </c>
      <c r="S16">
        <f>+VLOOKUP($A16,$X$3:$AD$188,7,FALSE)</f>
        <v>0</v>
      </c>
      <c r="T16" s="7" t="e">
        <f>+H16/S16-1</f>
        <v>#DIV/0!</v>
      </c>
      <c r="U16" s="4"/>
      <c r="X16" t="s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idden="1" x14ac:dyDescent="0.3">
      <c r="A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N17" t="e">
        <f>+VLOOKUP(A17,$X$3:$AD$188,2,FALSE)</f>
        <v>#N/A</v>
      </c>
      <c r="O17" t="e">
        <f>+VLOOKUP($A17,$X$3:$AD$188,3,FALSE)</f>
        <v>#N/A</v>
      </c>
      <c r="P17" t="e">
        <f>+VLOOKUP($A17,$X$3:$AD$188,4,FALSE)</f>
        <v>#N/A</v>
      </c>
      <c r="Q17" t="e">
        <f>+VLOOKUP($A17,$X$3:$AD$188,5,FALSE)</f>
        <v>#N/A</v>
      </c>
      <c r="R17" t="e">
        <f>+VLOOKUP($A17,$X$3:$AD$188,6,FALSE)</f>
        <v>#N/A</v>
      </c>
      <c r="S17" t="e">
        <f>+VLOOKUP($A17,$X$3:$AD$188,7,FALSE)</f>
        <v>#N/A</v>
      </c>
      <c r="T17" s="7" t="e">
        <f>+H17/S17-1</f>
        <v>#N/A</v>
      </c>
      <c r="U17" s="4"/>
      <c r="X17" t="s">
        <v>23</v>
      </c>
      <c r="Y17">
        <v>0.47399999999999998</v>
      </c>
      <c r="Z17">
        <v>3665</v>
      </c>
      <c r="AA17">
        <v>0.14399999999999999</v>
      </c>
      <c r="AB17">
        <v>1259</v>
      </c>
      <c r="AC17">
        <v>0.29899999999999999</v>
      </c>
      <c r="AD17">
        <v>4924</v>
      </c>
    </row>
    <row r="18" spans="1:30" hidden="1" x14ac:dyDescent="0.3">
      <c r="A18" t="s">
        <v>166</v>
      </c>
      <c r="C18">
        <v>0</v>
      </c>
      <c r="D18">
        <v>0</v>
      </c>
      <c r="E18">
        <v>5.0000000000000001E-3</v>
      </c>
      <c r="F18">
        <v>56</v>
      </c>
      <c r="G18">
        <v>3.0000000000000001E-3</v>
      </c>
      <c r="H18">
        <v>56</v>
      </c>
      <c r="N18">
        <f>+VLOOKUP(A18,$X$3:$AD$188,2,FALSE)</f>
        <v>7.0000000000000001E-3</v>
      </c>
      <c r="O18">
        <f>+VLOOKUP($A18,$X$3:$AD$188,3,FALSE)</f>
        <v>51</v>
      </c>
      <c r="P18">
        <f>+VLOOKUP($A18,$X$3:$AD$188,4,FALSE)</f>
        <v>6.0000000000000001E-3</v>
      </c>
      <c r="Q18">
        <f>+VLOOKUP($A18,$X$3:$AD$188,5,FALSE)</f>
        <v>56</v>
      </c>
      <c r="R18">
        <f>+VLOOKUP($A18,$X$3:$AD$188,6,FALSE)</f>
        <v>6.0000000000000001E-3</v>
      </c>
      <c r="S18">
        <f>+VLOOKUP($A18,$X$3:$AD$188,7,FALSE)</f>
        <v>107</v>
      </c>
      <c r="T18" s="7">
        <f>+H18/S18-1</f>
        <v>-0.47663551401869164</v>
      </c>
      <c r="U18" s="4"/>
      <c r="X18" t="s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idden="1" x14ac:dyDescent="0.3">
      <c r="A19" t="s">
        <v>24</v>
      </c>
      <c r="C19">
        <v>0.51600000000000001</v>
      </c>
      <c r="D19">
        <v>4427</v>
      </c>
      <c r="E19">
        <v>0.64200000000000002</v>
      </c>
      <c r="F19">
        <v>6645</v>
      </c>
      <c r="G19">
        <v>0.58499999999999996</v>
      </c>
      <c r="H19">
        <v>11072</v>
      </c>
      <c r="N19">
        <f>+VLOOKUP(A19,$X$3:$AD$188,2,FALSE)</f>
        <v>0</v>
      </c>
      <c r="O19">
        <f>+VLOOKUP($A19,$X$3:$AD$188,3,FALSE)</f>
        <v>0</v>
      </c>
      <c r="P19">
        <f>+VLOOKUP($A19,$X$3:$AD$188,4,FALSE)</f>
        <v>0</v>
      </c>
      <c r="Q19">
        <f>+VLOOKUP($A19,$X$3:$AD$188,5,FALSE)</f>
        <v>0</v>
      </c>
      <c r="R19">
        <f>+VLOOKUP($A19,$X$3:$AD$188,6,FALSE)</f>
        <v>0</v>
      </c>
      <c r="S19">
        <f>+VLOOKUP($A19,$X$3:$AD$188,7,FALSE)</f>
        <v>0</v>
      </c>
      <c r="T19" s="7" t="e">
        <f>+H19/S19-1</f>
        <v>#DIV/0!</v>
      </c>
      <c r="U19" s="4"/>
      <c r="X19" t="s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 t="s">
        <v>25</v>
      </c>
      <c r="C20">
        <v>1E-3</v>
      </c>
      <c r="D20">
        <v>6</v>
      </c>
      <c r="E20">
        <v>1E-3</v>
      </c>
      <c r="F20">
        <v>10</v>
      </c>
      <c r="G20">
        <v>1E-3</v>
      </c>
      <c r="H20">
        <v>16</v>
      </c>
      <c r="N20">
        <f>+VLOOKUP(A20,$X$3:$AD$188,2,FALSE)</f>
        <v>0</v>
      </c>
      <c r="O20">
        <f>+VLOOKUP($A20,$X$3:$AD$188,3,FALSE)</f>
        <v>0</v>
      </c>
      <c r="P20">
        <f>+VLOOKUP($A20,$X$3:$AD$188,4,FALSE)</f>
        <v>0</v>
      </c>
      <c r="Q20">
        <f>+VLOOKUP($A20,$X$3:$AD$188,5,FALSE)</f>
        <v>0</v>
      </c>
      <c r="R20">
        <f>+VLOOKUP($A20,$X$3:$AD$188,6,FALSE)</f>
        <v>0</v>
      </c>
      <c r="S20">
        <f>+VLOOKUP($A20,$X$3:$AD$188,7,FALSE)</f>
        <v>0</v>
      </c>
      <c r="T20" s="7" t="e">
        <f>+H20/S20-1</f>
        <v>#DIV/0!</v>
      </c>
      <c r="U20" s="4"/>
      <c r="X20" t="s">
        <v>26</v>
      </c>
      <c r="Y20">
        <v>2E-3</v>
      </c>
      <c r="Z20">
        <v>15</v>
      </c>
      <c r="AA20">
        <v>2E-3</v>
      </c>
      <c r="AB20">
        <v>15</v>
      </c>
      <c r="AC20">
        <v>2E-3</v>
      </c>
      <c r="AD20">
        <v>30</v>
      </c>
    </row>
    <row r="21" spans="1:30" hidden="1" x14ac:dyDescent="0.3">
      <c r="A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N21">
        <f>+VLOOKUP(A21,$X$3:$AD$188,2,FALSE)</f>
        <v>0</v>
      </c>
      <c r="O21">
        <f>+VLOOKUP($A21,$X$3:$AD$188,3,FALSE)</f>
        <v>0</v>
      </c>
      <c r="P21">
        <f>+VLOOKUP($A21,$X$3:$AD$188,4,FALSE)</f>
        <v>0</v>
      </c>
      <c r="Q21">
        <f>+VLOOKUP($A21,$X$3:$AD$188,5,FALSE)</f>
        <v>0</v>
      </c>
      <c r="R21">
        <f>+VLOOKUP($A21,$X$3:$AD$188,6,FALSE)</f>
        <v>0</v>
      </c>
      <c r="S21">
        <f>+VLOOKUP($A21,$X$3:$AD$188,7,FALSE)</f>
        <v>0</v>
      </c>
      <c r="T21" s="7" t="e">
        <f>+H21/S21-1</f>
        <v>#DIV/0!</v>
      </c>
      <c r="U21" s="4"/>
      <c r="X21" t="s">
        <v>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hidden="1" x14ac:dyDescent="0.3">
      <c r="A22" t="s">
        <v>88</v>
      </c>
      <c r="C22">
        <v>2.5999999999999999E-2</v>
      </c>
      <c r="D22">
        <v>227</v>
      </c>
      <c r="E22">
        <v>1E-3</v>
      </c>
      <c r="F22">
        <v>10</v>
      </c>
      <c r="G22">
        <v>1.2999999999999999E-2</v>
      </c>
      <c r="H22">
        <v>237</v>
      </c>
      <c r="N22">
        <f>+VLOOKUP(A22,$X$3:$AD$188,2,FALSE)</f>
        <v>2.5999999999999999E-2</v>
      </c>
      <c r="O22">
        <f>+VLOOKUP($A22,$X$3:$AD$188,3,FALSE)</f>
        <v>198</v>
      </c>
      <c r="P22">
        <f>+VLOOKUP($A22,$X$3:$AD$188,4,FALSE)</f>
        <v>2.9000000000000001E-2</v>
      </c>
      <c r="Q22">
        <f>+VLOOKUP($A22,$X$3:$AD$188,5,FALSE)</f>
        <v>251</v>
      </c>
      <c r="R22">
        <f>+VLOOKUP($A22,$X$3:$AD$188,6,FALSE)</f>
        <v>2.7E-2</v>
      </c>
      <c r="S22">
        <f>+VLOOKUP($A22,$X$3:$AD$188,7,FALSE)</f>
        <v>449</v>
      </c>
      <c r="T22" s="7">
        <f>+H22/S22-1</f>
        <v>-0.4721603563474388</v>
      </c>
      <c r="U22" s="4"/>
      <c r="X22" t="s">
        <v>28</v>
      </c>
      <c r="Y22">
        <v>1.36</v>
      </c>
      <c r="Z22">
        <v>10526</v>
      </c>
      <c r="AA22">
        <v>2.0859999999999999</v>
      </c>
      <c r="AB22">
        <v>18220</v>
      </c>
      <c r="AC22">
        <v>1.7450000000000001</v>
      </c>
      <c r="AD22">
        <v>28746</v>
      </c>
    </row>
    <row r="23" spans="1:30" hidden="1" x14ac:dyDescent="0.3">
      <c r="A23" t="s">
        <v>132</v>
      </c>
      <c r="C23">
        <v>1E-3</v>
      </c>
      <c r="D23">
        <v>11</v>
      </c>
      <c r="E23">
        <v>2E-3</v>
      </c>
      <c r="F23">
        <v>16</v>
      </c>
      <c r="G23">
        <v>1E-3</v>
      </c>
      <c r="H23">
        <v>27</v>
      </c>
      <c r="N23">
        <f>+VLOOKUP(A23,$X$3:$AD$188,2,FALSE)</f>
        <v>3.0000000000000001E-3</v>
      </c>
      <c r="O23">
        <f>+VLOOKUP($A23,$X$3:$AD$188,3,FALSE)</f>
        <v>24</v>
      </c>
      <c r="P23">
        <f>+VLOOKUP($A23,$X$3:$AD$188,4,FALSE)</f>
        <v>3.0000000000000001E-3</v>
      </c>
      <c r="Q23">
        <f>+VLOOKUP($A23,$X$3:$AD$188,5,FALSE)</f>
        <v>26</v>
      </c>
      <c r="R23">
        <f>+VLOOKUP($A23,$X$3:$AD$188,6,FALSE)</f>
        <v>3.0000000000000001E-3</v>
      </c>
      <c r="S23">
        <f>+VLOOKUP($A23,$X$3:$AD$188,7,FALSE)</f>
        <v>50</v>
      </c>
      <c r="T23" s="7">
        <f>+H23/S23-1</f>
        <v>-0.45999999999999996</v>
      </c>
      <c r="U23" s="4"/>
      <c r="X23" t="s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idden="1" x14ac:dyDescent="0.3">
      <c r="A24" t="s">
        <v>179</v>
      </c>
      <c r="C24">
        <v>8.9999999999999993E-3</v>
      </c>
      <c r="D24">
        <v>79</v>
      </c>
      <c r="E24">
        <v>1.2E-2</v>
      </c>
      <c r="F24">
        <v>124</v>
      </c>
      <c r="G24">
        <v>1.0999999999999999E-2</v>
      </c>
      <c r="H24">
        <v>203</v>
      </c>
      <c r="N24">
        <f>+VLOOKUP(A24,$X$3:$AD$188,2,FALSE)</f>
        <v>2.3E-2</v>
      </c>
      <c r="O24">
        <f>+VLOOKUP($A24,$X$3:$AD$188,3,FALSE)</f>
        <v>178</v>
      </c>
      <c r="P24">
        <f>+VLOOKUP($A24,$X$3:$AD$188,4,FALSE)</f>
        <v>2.1999999999999999E-2</v>
      </c>
      <c r="Q24">
        <f>+VLOOKUP($A24,$X$3:$AD$188,5,FALSE)</f>
        <v>193</v>
      </c>
      <c r="R24">
        <f>+VLOOKUP($A24,$X$3:$AD$188,6,FALSE)</f>
        <v>2.3E-2</v>
      </c>
      <c r="S24">
        <f>+VLOOKUP($A24,$X$3:$AD$188,7,FALSE)</f>
        <v>371</v>
      </c>
      <c r="T24" s="7">
        <f>+H24/S24-1</f>
        <v>-0.45283018867924529</v>
      </c>
      <c r="U24" s="4"/>
      <c r="X24" t="s">
        <v>29</v>
      </c>
      <c r="Y24">
        <v>6.3E-2</v>
      </c>
      <c r="Z24">
        <v>490</v>
      </c>
      <c r="AA24">
        <v>3.5999999999999997E-2</v>
      </c>
      <c r="AB24">
        <v>317</v>
      </c>
      <c r="AC24">
        <v>4.9000000000000002E-2</v>
      </c>
      <c r="AD24">
        <v>807</v>
      </c>
    </row>
    <row r="25" spans="1:30" x14ac:dyDescent="0.3">
      <c r="A25" t="s">
        <v>28</v>
      </c>
      <c r="C25">
        <v>1.3979999999999999</v>
      </c>
      <c r="D25">
        <v>11987</v>
      </c>
      <c r="E25">
        <v>1.415</v>
      </c>
      <c r="F25">
        <v>14644</v>
      </c>
      <c r="G25">
        <v>1.407</v>
      </c>
      <c r="H25">
        <v>26631</v>
      </c>
      <c r="N25">
        <f>+VLOOKUP(A25,$X$3:$AD$188,2,FALSE)</f>
        <v>1.36</v>
      </c>
      <c r="O25">
        <f>+VLOOKUP($A25,$X$3:$AD$188,3,FALSE)</f>
        <v>10526</v>
      </c>
      <c r="P25">
        <f>+VLOOKUP($A25,$X$3:$AD$188,4,FALSE)</f>
        <v>2.0859999999999999</v>
      </c>
      <c r="Q25">
        <f>+VLOOKUP($A25,$X$3:$AD$188,5,FALSE)</f>
        <v>18220</v>
      </c>
      <c r="R25">
        <f>+VLOOKUP($A25,$X$3:$AD$188,6,FALSE)</f>
        <v>1.7450000000000001</v>
      </c>
      <c r="S25">
        <f>+VLOOKUP($A25,$X$3:$AD$188,7,FALSE)</f>
        <v>28746</v>
      </c>
      <c r="T25" s="7">
        <f>+H25/S25-1</f>
        <v>-7.3575453976205352E-2</v>
      </c>
      <c r="U25" s="4"/>
      <c r="X25" t="s">
        <v>31</v>
      </c>
      <c r="Y25">
        <v>1.407</v>
      </c>
      <c r="Z25">
        <v>10890</v>
      </c>
      <c r="AA25">
        <v>2.5619999999999998</v>
      </c>
      <c r="AB25">
        <v>22379</v>
      </c>
      <c r="AC25">
        <v>2.0190000000000001</v>
      </c>
      <c r="AD25">
        <v>33269</v>
      </c>
    </row>
    <row r="26" spans="1:30" hidden="1" x14ac:dyDescent="0.3">
      <c r="A26" t="s">
        <v>93</v>
      </c>
      <c r="C26">
        <v>0.14499999999999999</v>
      </c>
      <c r="D26">
        <v>1242</v>
      </c>
      <c r="E26">
        <v>0</v>
      </c>
      <c r="F26">
        <v>0</v>
      </c>
      <c r="G26">
        <v>6.6000000000000003E-2</v>
      </c>
      <c r="H26">
        <v>1242</v>
      </c>
      <c r="N26">
        <f>+VLOOKUP(A26,$X$3:$AD$188,2,FALSE)</f>
        <v>7.2999999999999995E-2</v>
      </c>
      <c r="O26">
        <f>+VLOOKUP($A26,$X$3:$AD$188,3,FALSE)</f>
        <v>564</v>
      </c>
      <c r="P26">
        <f>+VLOOKUP($A26,$X$3:$AD$188,4,FALSE)</f>
        <v>0.183</v>
      </c>
      <c r="Q26">
        <f>+VLOOKUP($A26,$X$3:$AD$188,5,FALSE)</f>
        <v>1602</v>
      </c>
      <c r="R26">
        <f>+VLOOKUP($A26,$X$3:$AD$188,6,FALSE)</f>
        <v>0.13100000000000001</v>
      </c>
      <c r="S26">
        <f>+VLOOKUP($A26,$X$3:$AD$188,7,FALSE)</f>
        <v>2166</v>
      </c>
      <c r="T26" s="7">
        <f>+H26/S26-1</f>
        <v>-0.42659279778393355</v>
      </c>
      <c r="U26" s="4"/>
      <c r="X26" t="s">
        <v>32</v>
      </c>
      <c r="Y26">
        <v>3.5000000000000003E-2</v>
      </c>
      <c r="Z26">
        <v>274</v>
      </c>
      <c r="AA26">
        <v>3.6999999999999998E-2</v>
      </c>
      <c r="AB26">
        <v>320</v>
      </c>
      <c r="AC26">
        <v>3.5999999999999997E-2</v>
      </c>
      <c r="AD26">
        <v>594</v>
      </c>
    </row>
    <row r="27" spans="1:30" hidden="1" x14ac:dyDescent="0.3">
      <c r="A27" t="s">
        <v>164</v>
      </c>
      <c r="C27">
        <v>4.3999999999999997E-2</v>
      </c>
      <c r="D27">
        <v>374</v>
      </c>
      <c r="E27">
        <v>0</v>
      </c>
      <c r="F27">
        <v>0</v>
      </c>
      <c r="G27">
        <v>0.02</v>
      </c>
      <c r="H27">
        <v>374</v>
      </c>
      <c r="N27">
        <f>+VLOOKUP(A27,$X$3:$AD$188,2,FALSE)</f>
        <v>7.0000000000000007E-2</v>
      </c>
      <c r="O27">
        <f>+VLOOKUP($A27,$X$3:$AD$188,3,FALSE)</f>
        <v>544</v>
      </c>
      <c r="P27">
        <f>+VLOOKUP($A27,$X$3:$AD$188,4,FALSE)</f>
        <v>1.0999999999999999E-2</v>
      </c>
      <c r="Q27">
        <f>+VLOOKUP($A27,$X$3:$AD$188,5,FALSE)</f>
        <v>100</v>
      </c>
      <c r="R27">
        <f>+VLOOKUP($A27,$X$3:$AD$188,6,FALSE)</f>
        <v>3.9E-2</v>
      </c>
      <c r="S27">
        <f>+VLOOKUP($A27,$X$3:$AD$188,7,FALSE)</f>
        <v>644</v>
      </c>
      <c r="T27" s="7">
        <f>+H27/S27-1</f>
        <v>-0.41925465838509313</v>
      </c>
      <c r="U27" s="4"/>
      <c r="X27" t="s">
        <v>33</v>
      </c>
      <c r="Y27">
        <v>1.0409999999999999</v>
      </c>
      <c r="Z27">
        <v>8053</v>
      </c>
      <c r="AA27">
        <v>1.3740000000000001</v>
      </c>
      <c r="AB27">
        <v>12004</v>
      </c>
      <c r="AC27">
        <v>1.2170000000000001</v>
      </c>
      <c r="AD27">
        <v>20057</v>
      </c>
    </row>
    <row r="28" spans="1:30" hidden="1" x14ac:dyDescent="0.3">
      <c r="A28" t="s">
        <v>36</v>
      </c>
      <c r="C28">
        <v>0.45700000000000002</v>
      </c>
      <c r="D28">
        <v>3922</v>
      </c>
      <c r="E28">
        <v>0.29899999999999999</v>
      </c>
      <c r="F28">
        <v>3095</v>
      </c>
      <c r="G28">
        <v>0.371</v>
      </c>
      <c r="H28">
        <v>7017</v>
      </c>
      <c r="N28">
        <f>+VLOOKUP(A28,$X$3:$AD$188,2,FALSE)</f>
        <v>0.83899999999999997</v>
      </c>
      <c r="O28">
        <f>+VLOOKUP($A28,$X$3:$AD$188,3,FALSE)</f>
        <v>6494</v>
      </c>
      <c r="P28">
        <f>+VLOOKUP($A28,$X$3:$AD$188,4,FALSE)</f>
        <v>0.62</v>
      </c>
      <c r="Q28">
        <f>+VLOOKUP($A28,$X$3:$AD$188,5,FALSE)</f>
        <v>5417</v>
      </c>
      <c r="R28">
        <f>+VLOOKUP($A28,$X$3:$AD$188,6,FALSE)</f>
        <v>0.72299999999999998</v>
      </c>
      <c r="S28">
        <f>+VLOOKUP($A28,$X$3:$AD$188,7,FALSE)</f>
        <v>11911</v>
      </c>
      <c r="T28" s="7">
        <f>+H28/S28-1</f>
        <v>-0.41088069851397868</v>
      </c>
      <c r="U28" s="4"/>
      <c r="X28" t="s">
        <v>34</v>
      </c>
      <c r="Y28">
        <v>1.2999999999999999E-2</v>
      </c>
      <c r="Z28">
        <v>97</v>
      </c>
      <c r="AA28">
        <v>8.9999999999999993E-3</v>
      </c>
      <c r="AB28">
        <v>77</v>
      </c>
      <c r="AC28">
        <v>1.0999999999999999E-2</v>
      </c>
      <c r="AD28">
        <v>174</v>
      </c>
    </row>
    <row r="29" spans="1:30" hidden="1" x14ac:dyDescent="0.3">
      <c r="A29" t="s">
        <v>141</v>
      </c>
      <c r="C29">
        <v>5.6000000000000001E-2</v>
      </c>
      <c r="D29">
        <v>482</v>
      </c>
      <c r="E29">
        <v>2.9000000000000001E-2</v>
      </c>
      <c r="F29">
        <v>300</v>
      </c>
      <c r="G29">
        <v>4.1000000000000002E-2</v>
      </c>
      <c r="H29">
        <v>782</v>
      </c>
      <c r="N29">
        <f>+VLOOKUP(A29,$X$3:$AD$188,2,FALSE)</f>
        <v>7.1999999999999995E-2</v>
      </c>
      <c r="O29">
        <f>+VLOOKUP($A29,$X$3:$AD$188,3,FALSE)</f>
        <v>561</v>
      </c>
      <c r="P29">
        <f>+VLOOKUP($A29,$X$3:$AD$188,4,FALSE)</f>
        <v>7.1999999999999995E-2</v>
      </c>
      <c r="Q29">
        <f>+VLOOKUP($A29,$X$3:$AD$188,5,FALSE)</f>
        <v>626</v>
      </c>
      <c r="R29">
        <f>+VLOOKUP($A29,$X$3:$AD$188,6,FALSE)</f>
        <v>7.1999999999999995E-2</v>
      </c>
      <c r="S29">
        <f>+VLOOKUP($A29,$X$3:$AD$188,7,FALSE)</f>
        <v>1187</v>
      </c>
      <c r="T29" s="7">
        <f>+H29/S29-1</f>
        <v>-0.34119629317607414</v>
      </c>
      <c r="U29" s="4"/>
      <c r="X29" t="s">
        <v>35</v>
      </c>
      <c r="Y29">
        <v>0.82199999999999995</v>
      </c>
      <c r="Z29">
        <v>6363</v>
      </c>
      <c r="AA29">
        <v>0.35499999999999998</v>
      </c>
      <c r="AB29">
        <v>3103</v>
      </c>
      <c r="AC29">
        <v>0.57499999999999996</v>
      </c>
      <c r="AD29">
        <v>9466</v>
      </c>
    </row>
    <row r="30" spans="1:30" hidden="1" x14ac:dyDescent="0.3">
      <c r="A30" t="s">
        <v>63</v>
      </c>
      <c r="C30">
        <v>1.4E-2</v>
      </c>
      <c r="D30">
        <v>116</v>
      </c>
      <c r="E30">
        <v>1.4999999999999999E-2</v>
      </c>
      <c r="F30">
        <v>159</v>
      </c>
      <c r="G30">
        <v>1.4999999999999999E-2</v>
      </c>
      <c r="H30">
        <v>275</v>
      </c>
      <c r="N30">
        <f>+VLOOKUP(A30,$X$3:$AD$188,2,FALSE)</f>
        <v>2.8000000000000001E-2</v>
      </c>
      <c r="O30">
        <f>+VLOOKUP($A30,$X$3:$AD$188,3,FALSE)</f>
        <v>215</v>
      </c>
      <c r="P30">
        <f>+VLOOKUP($A30,$X$3:$AD$188,4,FALSE)</f>
        <v>2.1999999999999999E-2</v>
      </c>
      <c r="Q30">
        <f>+VLOOKUP($A30,$X$3:$AD$188,5,FALSE)</f>
        <v>192</v>
      </c>
      <c r="R30">
        <f>+VLOOKUP($A30,$X$3:$AD$188,6,FALSE)</f>
        <v>2.5000000000000001E-2</v>
      </c>
      <c r="S30">
        <f>+VLOOKUP($A30,$X$3:$AD$188,7,FALSE)</f>
        <v>407</v>
      </c>
      <c r="T30" s="7">
        <f>+H30/S30-1</f>
        <v>-0.32432432432432434</v>
      </c>
      <c r="U30" s="4"/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31</v>
      </c>
      <c r="C31">
        <v>1.6519999999999999</v>
      </c>
      <c r="D31">
        <v>14168</v>
      </c>
      <c r="E31">
        <v>0.83</v>
      </c>
      <c r="F31">
        <v>8594</v>
      </c>
      <c r="G31">
        <v>1.2030000000000001</v>
      </c>
      <c r="H31">
        <v>22762</v>
      </c>
      <c r="N31">
        <f>+VLOOKUP(A31,$X$3:$AD$188,2,FALSE)</f>
        <v>1.407</v>
      </c>
      <c r="O31">
        <f>+VLOOKUP($A31,$X$3:$AD$188,3,FALSE)</f>
        <v>10890</v>
      </c>
      <c r="P31">
        <f>+VLOOKUP($A31,$X$3:$AD$188,4,FALSE)</f>
        <v>2.5619999999999998</v>
      </c>
      <c r="Q31">
        <f>+VLOOKUP($A31,$X$3:$AD$188,5,FALSE)</f>
        <v>22379</v>
      </c>
      <c r="R31">
        <f>+VLOOKUP($A31,$X$3:$AD$188,6,FALSE)</f>
        <v>2.0190000000000001</v>
      </c>
      <c r="S31">
        <f>+VLOOKUP($A31,$X$3:$AD$188,7,FALSE)</f>
        <v>33269</v>
      </c>
      <c r="T31" s="7">
        <f>+H31/S31-1</f>
        <v>-0.31581953169617361</v>
      </c>
      <c r="U31" s="4"/>
      <c r="X31" t="s">
        <v>36</v>
      </c>
      <c r="Y31">
        <v>0.83899999999999997</v>
      </c>
      <c r="Z31">
        <v>6494</v>
      </c>
      <c r="AA31">
        <v>0.62</v>
      </c>
      <c r="AB31">
        <v>5417</v>
      </c>
      <c r="AC31">
        <v>0.72299999999999998</v>
      </c>
      <c r="AD31">
        <v>11911</v>
      </c>
    </row>
    <row r="32" spans="1:30" x14ac:dyDescent="0.3">
      <c r="A32" t="s">
        <v>33</v>
      </c>
      <c r="C32">
        <v>0.93899999999999995</v>
      </c>
      <c r="D32">
        <v>8053</v>
      </c>
      <c r="E32">
        <v>1.1599999999999999</v>
      </c>
      <c r="F32">
        <v>12004</v>
      </c>
      <c r="G32">
        <v>1.06</v>
      </c>
      <c r="H32">
        <v>20057</v>
      </c>
      <c r="N32">
        <f>+VLOOKUP(A32,$X$3:$AD$188,2,FALSE)</f>
        <v>1.0409999999999999</v>
      </c>
      <c r="O32">
        <f>+VLOOKUP($A32,$X$3:$AD$188,3,FALSE)</f>
        <v>8053</v>
      </c>
      <c r="P32">
        <f>+VLOOKUP($A32,$X$3:$AD$188,4,FALSE)</f>
        <v>1.3740000000000001</v>
      </c>
      <c r="Q32">
        <f>+VLOOKUP($A32,$X$3:$AD$188,5,FALSE)</f>
        <v>12004</v>
      </c>
      <c r="R32">
        <f>+VLOOKUP($A32,$X$3:$AD$188,6,FALSE)</f>
        <v>1.2170000000000001</v>
      </c>
      <c r="S32">
        <f>+VLOOKUP($A32,$X$3:$AD$188,7,FALSE)</f>
        <v>20057</v>
      </c>
      <c r="T32" s="7">
        <f>+H32/S32-1</f>
        <v>0</v>
      </c>
      <c r="U32" s="4"/>
      <c r="X32" t="s">
        <v>37</v>
      </c>
      <c r="Y32">
        <v>13.127000000000001</v>
      </c>
      <c r="Z32">
        <v>101600</v>
      </c>
      <c r="AA32">
        <v>16.260000000000002</v>
      </c>
      <c r="AB32">
        <v>142035</v>
      </c>
      <c r="AC32">
        <v>14.788</v>
      </c>
      <c r="AD32">
        <v>243635</v>
      </c>
    </row>
    <row r="33" spans="1:30" x14ac:dyDescent="0.3">
      <c r="A33" t="s">
        <v>37</v>
      </c>
      <c r="C33">
        <v>8.0890000000000004</v>
      </c>
      <c r="D33">
        <v>69364</v>
      </c>
      <c r="E33">
        <v>6.2720000000000002</v>
      </c>
      <c r="F33">
        <v>64930</v>
      </c>
      <c r="G33">
        <v>7.0949999999999998</v>
      </c>
      <c r="H33">
        <v>134294</v>
      </c>
      <c r="N33">
        <f>+VLOOKUP(A33,$X$3:$AD$188,2,FALSE)</f>
        <v>13.127000000000001</v>
      </c>
      <c r="O33">
        <f>+VLOOKUP($A33,$X$3:$AD$188,3,FALSE)</f>
        <v>101600</v>
      </c>
      <c r="P33">
        <f>+VLOOKUP($A33,$X$3:$AD$188,4,FALSE)</f>
        <v>16.260000000000002</v>
      </c>
      <c r="Q33">
        <f>+VLOOKUP($A33,$X$3:$AD$188,5,FALSE)</f>
        <v>142035</v>
      </c>
      <c r="R33">
        <f>+VLOOKUP($A33,$X$3:$AD$188,6,FALSE)</f>
        <v>14.788</v>
      </c>
      <c r="S33">
        <f>+VLOOKUP($A33,$X$3:$AD$188,7,FALSE)</f>
        <v>243635</v>
      </c>
      <c r="T33" s="7">
        <f>+H33/S33-1</f>
        <v>-0.44879019845260326</v>
      </c>
      <c r="U33" s="4"/>
      <c r="X33" t="s">
        <v>39</v>
      </c>
      <c r="Y33">
        <v>9.8000000000000004E-2</v>
      </c>
      <c r="Z33">
        <v>757</v>
      </c>
      <c r="AA33">
        <v>8.0000000000000002E-3</v>
      </c>
      <c r="AB33">
        <v>67</v>
      </c>
      <c r="AC33">
        <v>0.05</v>
      </c>
      <c r="AD33">
        <v>824</v>
      </c>
    </row>
    <row r="34" spans="1:30" hidden="1" x14ac:dyDescent="0.3">
      <c r="A34" t="s">
        <v>162</v>
      </c>
      <c r="C34">
        <v>0.69299999999999995</v>
      </c>
      <c r="D34">
        <v>5940</v>
      </c>
      <c r="E34">
        <v>6.0000000000000001E-3</v>
      </c>
      <c r="F34">
        <v>60</v>
      </c>
      <c r="G34">
        <v>0.317</v>
      </c>
      <c r="H34">
        <v>6000</v>
      </c>
      <c r="N34">
        <f>+VLOOKUP(A34,$X$3:$AD$188,2,FALSE)</f>
        <v>0.90700000000000003</v>
      </c>
      <c r="O34">
        <f>+VLOOKUP($A34,$X$3:$AD$188,3,FALSE)</f>
        <v>7023</v>
      </c>
      <c r="P34">
        <f>+VLOOKUP($A34,$X$3:$AD$188,4,FALSE)</f>
        <v>0.13200000000000001</v>
      </c>
      <c r="Q34">
        <f>+VLOOKUP($A34,$X$3:$AD$188,5,FALSE)</f>
        <v>1150</v>
      </c>
      <c r="R34">
        <f>+VLOOKUP($A34,$X$3:$AD$188,6,FALSE)</f>
        <v>0.496</v>
      </c>
      <c r="S34">
        <f>+VLOOKUP($A34,$X$3:$AD$188,7,FALSE)</f>
        <v>8173</v>
      </c>
      <c r="T34" s="7">
        <f>+H34/S34-1</f>
        <v>-0.26587544353358616</v>
      </c>
      <c r="U34" s="4"/>
      <c r="X34" t="s">
        <v>40</v>
      </c>
      <c r="Y34">
        <v>0.33200000000000002</v>
      </c>
      <c r="Z34">
        <v>2567</v>
      </c>
      <c r="AA34">
        <v>0.29399999999999998</v>
      </c>
      <c r="AB34">
        <v>2567</v>
      </c>
      <c r="AC34">
        <v>0.312</v>
      </c>
      <c r="AD34">
        <v>5134</v>
      </c>
    </row>
    <row r="35" spans="1:30" hidden="1" x14ac:dyDescent="0.3">
      <c r="A35" t="s">
        <v>121</v>
      </c>
      <c r="C35">
        <v>1.0999999999999999E-2</v>
      </c>
      <c r="D35">
        <v>92</v>
      </c>
      <c r="E35">
        <v>1.7000000000000001E-2</v>
      </c>
      <c r="F35">
        <v>174</v>
      </c>
      <c r="G35">
        <v>1.4E-2</v>
      </c>
      <c r="H35">
        <v>266</v>
      </c>
      <c r="N35">
        <f>+VLOOKUP(A35,$X$3:$AD$188,2,FALSE)</f>
        <v>2.1000000000000001E-2</v>
      </c>
      <c r="O35">
        <f>+VLOOKUP($A35,$X$3:$AD$188,3,FALSE)</f>
        <v>163</v>
      </c>
      <c r="P35">
        <f>+VLOOKUP($A35,$X$3:$AD$188,4,FALSE)</f>
        <v>2.1999999999999999E-2</v>
      </c>
      <c r="Q35">
        <f>+VLOOKUP($A35,$X$3:$AD$188,5,FALSE)</f>
        <v>193</v>
      </c>
      <c r="R35">
        <f>+VLOOKUP($A35,$X$3:$AD$188,6,FALSE)</f>
        <v>2.1999999999999999E-2</v>
      </c>
      <c r="S35">
        <f>+VLOOKUP($A35,$X$3:$AD$188,7,FALSE)</f>
        <v>356</v>
      </c>
      <c r="T35" s="7">
        <f>+H35/S35-1</f>
        <v>-0.2528089887640449</v>
      </c>
      <c r="U35" s="4"/>
      <c r="X35" t="s">
        <v>41</v>
      </c>
      <c r="Y35">
        <v>5.8999999999999997E-2</v>
      </c>
      <c r="Z35">
        <v>460</v>
      </c>
      <c r="AA35">
        <v>5.1999999999999998E-2</v>
      </c>
      <c r="AB35">
        <v>457</v>
      </c>
      <c r="AC35">
        <v>5.6000000000000001E-2</v>
      </c>
      <c r="AD35">
        <v>917</v>
      </c>
    </row>
    <row r="36" spans="1:30" x14ac:dyDescent="0.3">
      <c r="A36" t="s">
        <v>48</v>
      </c>
      <c r="C36">
        <v>1.667</v>
      </c>
      <c r="D36">
        <v>14291</v>
      </c>
      <c r="E36">
        <v>0.59899999999999998</v>
      </c>
      <c r="F36">
        <v>6204</v>
      </c>
      <c r="G36">
        <v>1.083</v>
      </c>
      <c r="H36">
        <v>20495</v>
      </c>
      <c r="N36">
        <f>+VLOOKUP(A36,$X$3:$AD$188,2,FALSE)</f>
        <v>2.2200000000000002</v>
      </c>
      <c r="O36">
        <f>+VLOOKUP($A36,$X$3:$AD$188,3,FALSE)</f>
        <v>17183</v>
      </c>
      <c r="P36">
        <f>+VLOOKUP($A36,$X$3:$AD$188,4,FALSE)</f>
        <v>1.1519999999999999</v>
      </c>
      <c r="Q36">
        <f>+VLOOKUP($A36,$X$3:$AD$188,5,FALSE)</f>
        <v>10063</v>
      </c>
      <c r="R36">
        <f>+VLOOKUP($A36,$X$3:$AD$188,6,FALSE)</f>
        <v>1.6539999999999999</v>
      </c>
      <c r="S36">
        <f>+VLOOKUP($A36,$X$3:$AD$188,7,FALSE)</f>
        <v>27246</v>
      </c>
      <c r="T36" s="7">
        <f>+H36/S36-1</f>
        <v>-0.24777949056742277</v>
      </c>
      <c r="U36" s="4"/>
      <c r="X36" t="s">
        <v>42</v>
      </c>
      <c r="Y36">
        <v>0.13100000000000001</v>
      </c>
      <c r="Z36">
        <v>1012</v>
      </c>
      <c r="AA36">
        <v>0.26</v>
      </c>
      <c r="AB36">
        <v>2269</v>
      </c>
      <c r="AC36">
        <v>0.19900000000000001</v>
      </c>
      <c r="AD36">
        <v>3281</v>
      </c>
    </row>
    <row r="37" spans="1:30" hidden="1" x14ac:dyDescent="0.3">
      <c r="A37" t="s">
        <v>71</v>
      </c>
      <c r="C37">
        <v>3.0000000000000001E-3</v>
      </c>
      <c r="D37">
        <v>26</v>
      </c>
      <c r="E37">
        <v>5.0000000000000001E-3</v>
      </c>
      <c r="F37">
        <v>51</v>
      </c>
      <c r="G37">
        <v>4.0000000000000001E-3</v>
      </c>
      <c r="H37">
        <v>77</v>
      </c>
      <c r="N37">
        <f>+VLOOKUP(A37,$X$3:$AD$188,2,FALSE)</f>
        <v>6.0000000000000001E-3</v>
      </c>
      <c r="O37">
        <f>+VLOOKUP($A37,$X$3:$AD$188,3,FALSE)</f>
        <v>44</v>
      </c>
      <c r="P37">
        <f>+VLOOKUP($A37,$X$3:$AD$188,4,FALSE)</f>
        <v>6.0000000000000001E-3</v>
      </c>
      <c r="Q37">
        <f>+VLOOKUP($A37,$X$3:$AD$188,5,FALSE)</f>
        <v>54</v>
      </c>
      <c r="R37">
        <f>+VLOOKUP($A37,$X$3:$AD$188,6,FALSE)</f>
        <v>6.0000000000000001E-3</v>
      </c>
      <c r="S37">
        <f>+VLOOKUP($A37,$X$3:$AD$188,7,FALSE)</f>
        <v>98</v>
      </c>
      <c r="T37" s="7">
        <f>+H37/S37-1</f>
        <v>-0.2142857142857143</v>
      </c>
      <c r="U37" s="4"/>
      <c r="X37" t="s">
        <v>43</v>
      </c>
      <c r="Y37">
        <v>1E-3</v>
      </c>
      <c r="Z37">
        <v>11</v>
      </c>
      <c r="AA37">
        <v>1E-3</v>
      </c>
      <c r="AB37">
        <v>10</v>
      </c>
      <c r="AC37">
        <v>1E-3</v>
      </c>
      <c r="AD37">
        <v>21</v>
      </c>
    </row>
    <row r="38" spans="1:30" hidden="1" x14ac:dyDescent="0.3">
      <c r="A38" t="s">
        <v>116</v>
      </c>
      <c r="C38">
        <v>1.7000000000000001E-2</v>
      </c>
      <c r="D38">
        <v>148</v>
      </c>
      <c r="E38">
        <v>4.5999999999999999E-2</v>
      </c>
      <c r="F38">
        <v>480</v>
      </c>
      <c r="G38">
        <v>3.3000000000000002E-2</v>
      </c>
      <c r="H38">
        <v>628</v>
      </c>
      <c r="N38">
        <f>+VLOOKUP(A38,$X$3:$AD$188,2,FALSE)</f>
        <v>0.02</v>
      </c>
      <c r="O38">
        <f>+VLOOKUP($A38,$X$3:$AD$188,3,FALSE)</f>
        <v>151</v>
      </c>
      <c r="P38">
        <f>+VLOOKUP($A38,$X$3:$AD$188,4,FALSE)</f>
        <v>6.8000000000000005E-2</v>
      </c>
      <c r="Q38">
        <f>+VLOOKUP($A38,$X$3:$AD$188,5,FALSE)</f>
        <v>594</v>
      </c>
      <c r="R38">
        <f>+VLOOKUP($A38,$X$3:$AD$188,6,FALSE)</f>
        <v>4.4999999999999998E-2</v>
      </c>
      <c r="S38">
        <f>+VLOOKUP($A38,$X$3:$AD$188,7,FALSE)</f>
        <v>745</v>
      </c>
      <c r="T38" s="7">
        <f>+H38/S38-1</f>
        <v>-0.15704697986577176</v>
      </c>
      <c r="U38" s="4"/>
      <c r="X38" t="s">
        <v>44</v>
      </c>
      <c r="Y38">
        <v>7.0000000000000001E-3</v>
      </c>
      <c r="Z38">
        <v>57</v>
      </c>
      <c r="AA38">
        <v>8.0000000000000002E-3</v>
      </c>
      <c r="AB38">
        <v>71</v>
      </c>
      <c r="AC38">
        <v>8.0000000000000002E-3</v>
      </c>
      <c r="AD38">
        <v>128</v>
      </c>
    </row>
    <row r="39" spans="1:30" hidden="1" x14ac:dyDescent="0.3">
      <c r="A39" t="s">
        <v>50</v>
      </c>
      <c r="C39">
        <v>0.33600000000000002</v>
      </c>
      <c r="D39">
        <v>2883</v>
      </c>
      <c r="E39">
        <v>4.0000000000000001E-3</v>
      </c>
      <c r="F39">
        <v>43</v>
      </c>
      <c r="G39">
        <v>0.155</v>
      </c>
      <c r="H39">
        <v>2926</v>
      </c>
      <c r="N39">
        <f>+VLOOKUP(A39,$X$3:$AD$188,2,FALSE)</f>
        <v>0.376</v>
      </c>
      <c r="O39">
        <f>+VLOOKUP($A39,$X$3:$AD$188,3,FALSE)</f>
        <v>2907</v>
      </c>
      <c r="P39">
        <f>+VLOOKUP($A39,$X$3:$AD$188,4,FALSE)</f>
        <v>5.8999999999999997E-2</v>
      </c>
      <c r="Q39">
        <f>+VLOOKUP($A39,$X$3:$AD$188,5,FALSE)</f>
        <v>514</v>
      </c>
      <c r="R39">
        <f>+VLOOKUP($A39,$X$3:$AD$188,6,FALSE)</f>
        <v>0.20799999999999999</v>
      </c>
      <c r="S39">
        <f>+VLOOKUP($A39,$X$3:$AD$188,7,FALSE)</f>
        <v>3421</v>
      </c>
      <c r="T39" s="7">
        <f>+H39/S39-1</f>
        <v>-0.14469453376205788</v>
      </c>
      <c r="U39" s="4"/>
      <c r="X39" t="s">
        <v>45</v>
      </c>
      <c r="Y39">
        <v>3.7999999999999999E-2</v>
      </c>
      <c r="Z39">
        <v>297</v>
      </c>
      <c r="AA39">
        <v>4.7E-2</v>
      </c>
      <c r="AB39">
        <v>408</v>
      </c>
      <c r="AC39">
        <v>4.2999999999999997E-2</v>
      </c>
      <c r="AD39">
        <v>705</v>
      </c>
    </row>
    <row r="40" spans="1:30" hidden="1" x14ac:dyDescent="0.3">
      <c r="A40" t="s">
        <v>146</v>
      </c>
      <c r="C40">
        <v>8.3000000000000004E-2</v>
      </c>
      <c r="D40">
        <v>715</v>
      </c>
      <c r="E40">
        <v>5.0999999999999997E-2</v>
      </c>
      <c r="F40">
        <v>523</v>
      </c>
      <c r="G40">
        <v>6.5000000000000002E-2</v>
      </c>
      <c r="H40">
        <v>1238</v>
      </c>
      <c r="N40">
        <f>+VLOOKUP(A40,$X$3:$AD$188,2,FALSE)</f>
        <v>0.11</v>
      </c>
      <c r="O40">
        <f>+VLOOKUP($A40,$X$3:$AD$188,3,FALSE)</f>
        <v>851</v>
      </c>
      <c r="P40">
        <f>+VLOOKUP($A40,$X$3:$AD$188,4,FALSE)</f>
        <v>6.8000000000000005E-2</v>
      </c>
      <c r="Q40">
        <f>+VLOOKUP($A40,$X$3:$AD$188,5,FALSE)</f>
        <v>590</v>
      </c>
      <c r="R40">
        <f>+VLOOKUP($A40,$X$3:$AD$188,6,FALSE)</f>
        <v>8.6999999999999994E-2</v>
      </c>
      <c r="S40">
        <f>+VLOOKUP($A40,$X$3:$AD$188,7,FALSE)</f>
        <v>1441</v>
      </c>
      <c r="T40" s="7">
        <f>+H40/S40-1</f>
        <v>-0.14087439278278968</v>
      </c>
      <c r="U40" s="4"/>
      <c r="X40" t="s">
        <v>46</v>
      </c>
      <c r="Y40">
        <v>8.0000000000000002E-3</v>
      </c>
      <c r="Z40">
        <v>64</v>
      </c>
      <c r="AA40">
        <v>1.2E-2</v>
      </c>
      <c r="AB40">
        <v>102</v>
      </c>
      <c r="AC40">
        <v>0.01</v>
      </c>
      <c r="AD40">
        <v>166</v>
      </c>
    </row>
    <row r="41" spans="1:30" hidden="1" x14ac:dyDescent="0.3">
      <c r="A41" t="s">
        <v>10</v>
      </c>
      <c r="C41">
        <v>3.5999999999999997E-2</v>
      </c>
      <c r="D41">
        <v>307</v>
      </c>
      <c r="E41">
        <v>5.0999999999999997E-2</v>
      </c>
      <c r="F41">
        <v>529</v>
      </c>
      <c r="G41">
        <v>4.3999999999999997E-2</v>
      </c>
      <c r="H41">
        <v>836</v>
      </c>
      <c r="N41">
        <f>+VLOOKUP(A41,$X$3:$AD$188,2,FALSE)</f>
        <v>5.7000000000000002E-2</v>
      </c>
      <c r="O41">
        <f>+VLOOKUP($A41,$X$3:$AD$188,3,FALSE)</f>
        <v>445</v>
      </c>
      <c r="P41">
        <f>+VLOOKUP($A41,$X$3:$AD$188,4,FALSE)</f>
        <v>5.8999999999999997E-2</v>
      </c>
      <c r="Q41">
        <f>+VLOOKUP($A41,$X$3:$AD$188,5,FALSE)</f>
        <v>519</v>
      </c>
      <c r="R41">
        <f>+VLOOKUP($A41,$X$3:$AD$188,6,FALSE)</f>
        <v>5.8999999999999997E-2</v>
      </c>
      <c r="S41">
        <f>+VLOOKUP($A41,$X$3:$AD$188,7,FALSE)</f>
        <v>964</v>
      </c>
      <c r="T41" s="7">
        <f>+H41/S41-1</f>
        <v>-0.13278008298755184</v>
      </c>
      <c r="U41" s="4"/>
      <c r="X41" t="s">
        <v>47</v>
      </c>
      <c r="Y41">
        <v>3.0000000000000001E-3</v>
      </c>
      <c r="Z41">
        <v>24</v>
      </c>
      <c r="AA41">
        <v>3.0000000000000001E-3</v>
      </c>
      <c r="AB41">
        <v>23</v>
      </c>
      <c r="AC41">
        <v>3.0000000000000001E-3</v>
      </c>
      <c r="AD41">
        <v>47</v>
      </c>
    </row>
    <row r="42" spans="1:30" x14ac:dyDescent="0.3">
      <c r="A42" t="s">
        <v>52</v>
      </c>
      <c r="C42">
        <v>0.85599999999999998</v>
      </c>
      <c r="D42">
        <v>7341</v>
      </c>
      <c r="E42">
        <v>1.8180000000000001</v>
      </c>
      <c r="F42">
        <v>18818</v>
      </c>
      <c r="G42">
        <v>1.3819999999999999</v>
      </c>
      <c r="H42">
        <v>26159</v>
      </c>
      <c r="N42">
        <f>+VLOOKUP(A42,$X$3:$AD$188,2,FALSE)</f>
        <v>0.83099999999999996</v>
      </c>
      <c r="O42">
        <f>+VLOOKUP($A42,$X$3:$AD$188,3,FALSE)</f>
        <v>6432</v>
      </c>
      <c r="P42">
        <f>+VLOOKUP($A42,$X$3:$AD$188,4,FALSE)</f>
        <v>0.11700000000000001</v>
      </c>
      <c r="Q42">
        <f>+VLOOKUP($A42,$X$3:$AD$188,5,FALSE)</f>
        <v>1026</v>
      </c>
      <c r="R42">
        <f>+VLOOKUP($A42,$X$3:$AD$188,6,FALSE)</f>
        <v>0.45300000000000001</v>
      </c>
      <c r="S42">
        <f>+VLOOKUP($A42,$X$3:$AD$188,7,FALSE)</f>
        <v>7458</v>
      </c>
      <c r="T42" s="7">
        <f>+H42/S42-1</f>
        <v>2.5075087154733171</v>
      </c>
      <c r="U42" s="4"/>
      <c r="X42" t="s">
        <v>48</v>
      </c>
      <c r="Y42">
        <v>2.2200000000000002</v>
      </c>
      <c r="Z42">
        <v>17183</v>
      </c>
      <c r="AA42">
        <v>1.1519999999999999</v>
      </c>
      <c r="AB42">
        <v>10063</v>
      </c>
      <c r="AC42">
        <v>1.6539999999999999</v>
      </c>
      <c r="AD42">
        <v>27246</v>
      </c>
    </row>
    <row r="43" spans="1:30" hidden="1" x14ac:dyDescent="0.3">
      <c r="A43" t="s">
        <v>51</v>
      </c>
      <c r="C43">
        <v>4.0000000000000001E-3</v>
      </c>
      <c r="D43">
        <v>38</v>
      </c>
      <c r="E43">
        <v>0</v>
      </c>
      <c r="F43">
        <v>0</v>
      </c>
      <c r="G43">
        <v>2E-3</v>
      </c>
      <c r="H43">
        <v>38</v>
      </c>
      <c r="N43" t="e">
        <f>+VLOOKUP(A43,$X$3:$AD$188,2,FALSE)</f>
        <v>#N/A</v>
      </c>
      <c r="O43" t="e">
        <f>+VLOOKUP($A43,$X$3:$AD$188,3,FALSE)</f>
        <v>#N/A</v>
      </c>
      <c r="P43" t="e">
        <f>+VLOOKUP($A43,$X$3:$AD$188,4,FALSE)</f>
        <v>#N/A</v>
      </c>
      <c r="Q43" t="e">
        <f>+VLOOKUP($A43,$X$3:$AD$188,5,FALSE)</f>
        <v>#N/A</v>
      </c>
      <c r="R43" t="e">
        <f>+VLOOKUP($A43,$X$3:$AD$188,6,FALSE)</f>
        <v>#N/A</v>
      </c>
      <c r="S43" t="e">
        <f>+VLOOKUP($A43,$X$3:$AD$188,7,FALSE)</f>
        <v>#N/A</v>
      </c>
      <c r="T43" s="7" t="e">
        <f>+H43/S43-1</f>
        <v>#N/A</v>
      </c>
      <c r="U43" s="4"/>
      <c r="X43" t="s">
        <v>49</v>
      </c>
      <c r="Y43">
        <v>0.29199999999999998</v>
      </c>
      <c r="Z43">
        <v>2263</v>
      </c>
      <c r="AA43">
        <v>0.35399999999999998</v>
      </c>
      <c r="AB43">
        <v>3093</v>
      </c>
      <c r="AC43">
        <v>0.32500000000000001</v>
      </c>
      <c r="AD43">
        <v>5356</v>
      </c>
    </row>
    <row r="44" spans="1:30" hidden="1" x14ac:dyDescent="0.3">
      <c r="A44" t="s">
        <v>136</v>
      </c>
      <c r="C44">
        <v>2.1000000000000001E-2</v>
      </c>
      <c r="D44">
        <v>182</v>
      </c>
      <c r="E44">
        <v>2.8000000000000001E-2</v>
      </c>
      <c r="F44">
        <v>288</v>
      </c>
      <c r="G44">
        <v>2.5000000000000001E-2</v>
      </c>
      <c r="H44">
        <v>470</v>
      </c>
      <c r="N44">
        <f>+VLOOKUP(A44,$X$3:$AD$188,2,FALSE)</f>
        <v>1.2E-2</v>
      </c>
      <c r="O44">
        <f>+VLOOKUP($A44,$X$3:$AD$188,3,FALSE)</f>
        <v>91</v>
      </c>
      <c r="P44">
        <f>+VLOOKUP($A44,$X$3:$AD$188,4,FALSE)</f>
        <v>4.5999999999999999E-2</v>
      </c>
      <c r="Q44">
        <f>+VLOOKUP($A44,$X$3:$AD$188,5,FALSE)</f>
        <v>404</v>
      </c>
      <c r="R44">
        <f>+VLOOKUP($A44,$X$3:$AD$188,6,FALSE)</f>
        <v>0.03</v>
      </c>
      <c r="S44">
        <f>+VLOOKUP($A44,$X$3:$AD$188,7,FALSE)</f>
        <v>495</v>
      </c>
      <c r="T44" s="7">
        <f>+H44/S44-1</f>
        <v>-5.0505050505050497E-2</v>
      </c>
      <c r="U44" s="4"/>
      <c r="X44" t="s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idden="1" x14ac:dyDescent="0.3">
      <c r="A45" t="s">
        <v>44</v>
      </c>
      <c r="C45">
        <v>6.0000000000000001E-3</v>
      </c>
      <c r="D45">
        <v>52</v>
      </c>
      <c r="E45">
        <v>7.0000000000000001E-3</v>
      </c>
      <c r="F45">
        <v>70</v>
      </c>
      <c r="G45">
        <v>6.0000000000000001E-3</v>
      </c>
      <c r="H45">
        <v>122</v>
      </c>
      <c r="N45">
        <f>+VLOOKUP(A45,$X$3:$AD$188,2,FALSE)</f>
        <v>7.0000000000000001E-3</v>
      </c>
      <c r="O45">
        <f>+VLOOKUP($A45,$X$3:$AD$188,3,FALSE)</f>
        <v>57</v>
      </c>
      <c r="P45">
        <f>+VLOOKUP($A45,$X$3:$AD$188,4,FALSE)</f>
        <v>8.0000000000000002E-3</v>
      </c>
      <c r="Q45">
        <f>+VLOOKUP($A45,$X$3:$AD$188,5,FALSE)</f>
        <v>71</v>
      </c>
      <c r="R45">
        <f>+VLOOKUP($A45,$X$3:$AD$188,6,FALSE)</f>
        <v>8.0000000000000002E-3</v>
      </c>
      <c r="S45">
        <f>+VLOOKUP($A45,$X$3:$AD$188,7,FALSE)</f>
        <v>128</v>
      </c>
      <c r="T45" s="7">
        <f>+H45/S45-1</f>
        <v>-4.6875E-2</v>
      </c>
      <c r="U45" s="4"/>
      <c r="X45" t="s">
        <v>50</v>
      </c>
      <c r="Y45">
        <v>0.376</v>
      </c>
      <c r="Z45">
        <v>2907</v>
      </c>
      <c r="AA45">
        <v>5.8999999999999997E-2</v>
      </c>
      <c r="AB45">
        <v>514</v>
      </c>
      <c r="AC45">
        <v>0.20799999999999999</v>
      </c>
      <c r="AD45">
        <v>3421</v>
      </c>
    </row>
    <row r="46" spans="1:30" x14ac:dyDescent="0.3">
      <c r="A46" t="s">
        <v>78</v>
      </c>
      <c r="C46">
        <v>3.157</v>
      </c>
      <c r="D46">
        <v>27074</v>
      </c>
      <c r="E46">
        <v>0.33200000000000002</v>
      </c>
      <c r="F46">
        <v>3433</v>
      </c>
      <c r="G46">
        <v>1.6120000000000001</v>
      </c>
      <c r="H46">
        <v>30507</v>
      </c>
      <c r="N46">
        <f>+VLOOKUP(A46,$X$3:$AD$188,2,FALSE)</f>
        <v>0.96299999999999997</v>
      </c>
      <c r="O46">
        <f>+VLOOKUP($A46,$X$3:$AD$188,3,FALSE)</f>
        <v>7451</v>
      </c>
      <c r="P46">
        <f>+VLOOKUP($A46,$X$3:$AD$188,4,FALSE)</f>
        <v>0.215</v>
      </c>
      <c r="Q46">
        <f>+VLOOKUP($A46,$X$3:$AD$188,5,FALSE)</f>
        <v>1874</v>
      </c>
      <c r="R46">
        <f>+VLOOKUP($A46,$X$3:$AD$188,6,FALSE)</f>
        <v>0.56599999999999995</v>
      </c>
      <c r="S46">
        <f>+VLOOKUP($A46,$X$3:$AD$188,7,FALSE)</f>
        <v>9325</v>
      </c>
      <c r="T46" s="7">
        <f>+H46/S46-1</f>
        <v>2.2715281501340483</v>
      </c>
      <c r="U46" s="4"/>
      <c r="X46" t="s">
        <v>52</v>
      </c>
      <c r="Y46">
        <v>0.83099999999999996</v>
      </c>
      <c r="Z46">
        <v>6432</v>
      </c>
      <c r="AA46">
        <v>0.11700000000000001</v>
      </c>
      <c r="AB46">
        <v>1026</v>
      </c>
      <c r="AC46">
        <v>0.45300000000000001</v>
      </c>
      <c r="AD46">
        <v>7458</v>
      </c>
    </row>
    <row r="47" spans="1:30" hidden="1" x14ac:dyDescent="0.3">
      <c r="A47" t="s">
        <v>122</v>
      </c>
      <c r="C47">
        <v>0.122</v>
      </c>
      <c r="D47">
        <v>1042</v>
      </c>
      <c r="E47">
        <v>0.14299999999999999</v>
      </c>
      <c r="F47">
        <v>1484</v>
      </c>
      <c r="G47">
        <v>0.13300000000000001</v>
      </c>
      <c r="H47">
        <v>2526</v>
      </c>
      <c r="N47">
        <f>+VLOOKUP(A47,$X$3:$AD$188,2,FALSE)</f>
        <v>0.108</v>
      </c>
      <c r="O47">
        <f>+VLOOKUP($A47,$X$3:$AD$188,3,FALSE)</f>
        <v>832</v>
      </c>
      <c r="P47">
        <f>+VLOOKUP($A47,$X$3:$AD$188,4,FALSE)</f>
        <v>0.20100000000000001</v>
      </c>
      <c r="Q47">
        <f>+VLOOKUP($A47,$X$3:$AD$188,5,FALSE)</f>
        <v>1758</v>
      </c>
      <c r="R47">
        <f>+VLOOKUP($A47,$X$3:$AD$188,6,FALSE)</f>
        <v>0.157</v>
      </c>
      <c r="S47">
        <f>+VLOOKUP($A47,$X$3:$AD$188,7,FALSE)</f>
        <v>2590</v>
      </c>
      <c r="T47" s="7">
        <f>+H47/S47-1</f>
        <v>-2.4710424710424728E-2</v>
      </c>
      <c r="U47" s="4"/>
      <c r="X47" t="s">
        <v>54</v>
      </c>
      <c r="Y47">
        <v>5.0000000000000001E-3</v>
      </c>
      <c r="Z47">
        <v>42</v>
      </c>
      <c r="AA47">
        <v>5.0000000000000001E-3</v>
      </c>
      <c r="AB47">
        <v>45</v>
      </c>
      <c r="AC47">
        <v>5.0000000000000001E-3</v>
      </c>
      <c r="AD47">
        <v>87</v>
      </c>
    </row>
    <row r="48" spans="1:30" hidden="1" x14ac:dyDescent="0.3">
      <c r="A48" t="s">
        <v>108</v>
      </c>
      <c r="C48">
        <v>4.1000000000000002E-2</v>
      </c>
      <c r="D48">
        <v>355</v>
      </c>
      <c r="E48">
        <v>5.1999999999999998E-2</v>
      </c>
      <c r="F48">
        <v>541</v>
      </c>
      <c r="G48">
        <v>4.7E-2</v>
      </c>
      <c r="H48">
        <v>896</v>
      </c>
      <c r="N48">
        <f>+VLOOKUP(A48,$X$3:$AD$188,2,FALSE)</f>
        <v>6.4000000000000001E-2</v>
      </c>
      <c r="O48">
        <f>+VLOOKUP($A48,$X$3:$AD$188,3,FALSE)</f>
        <v>493</v>
      </c>
      <c r="P48">
        <f>+VLOOKUP($A48,$X$3:$AD$188,4,FALSE)</f>
        <v>4.7E-2</v>
      </c>
      <c r="Q48">
        <f>+VLOOKUP($A48,$X$3:$AD$188,5,FALSE)</f>
        <v>413</v>
      </c>
      <c r="R48">
        <f>+VLOOKUP($A48,$X$3:$AD$188,6,FALSE)</f>
        <v>5.5E-2</v>
      </c>
      <c r="S48">
        <f>+VLOOKUP($A48,$X$3:$AD$188,7,FALSE)</f>
        <v>906</v>
      </c>
      <c r="T48" s="7">
        <f>+H48/S48-1</f>
        <v>-1.103752759381893E-2</v>
      </c>
      <c r="U48" s="4"/>
      <c r="X48" t="s">
        <v>55</v>
      </c>
      <c r="Y48">
        <v>5.0999999999999997E-2</v>
      </c>
      <c r="Z48">
        <v>397</v>
      </c>
      <c r="AA48">
        <v>3.7999999999999999E-2</v>
      </c>
      <c r="AB48">
        <v>332</v>
      </c>
      <c r="AC48">
        <v>4.3999999999999997E-2</v>
      </c>
      <c r="AD48">
        <v>729</v>
      </c>
    </row>
    <row r="49" spans="1:30" x14ac:dyDescent="0.3">
      <c r="A49" t="s">
        <v>89</v>
      </c>
      <c r="C49">
        <v>6.8390000000000004</v>
      </c>
      <c r="D49">
        <v>58645</v>
      </c>
      <c r="E49">
        <v>5.2969999999999997</v>
      </c>
      <c r="F49">
        <v>54829</v>
      </c>
      <c r="G49">
        <v>5.9950000000000001</v>
      </c>
      <c r="H49">
        <v>113474</v>
      </c>
      <c r="N49">
        <f>+VLOOKUP(A49,$X$3:$AD$188,2,FALSE)</f>
        <v>9.0329999999999995</v>
      </c>
      <c r="O49">
        <f>+VLOOKUP($A49,$X$3:$AD$188,3,FALSE)</f>
        <v>69908</v>
      </c>
      <c r="P49">
        <f>+VLOOKUP($A49,$X$3:$AD$188,4,FALSE)</f>
        <v>1.8520000000000001</v>
      </c>
      <c r="Q49">
        <f>+VLOOKUP($A49,$X$3:$AD$188,5,FALSE)</f>
        <v>16176</v>
      </c>
      <c r="R49">
        <f>+VLOOKUP($A49,$X$3:$AD$188,6,FALSE)</f>
        <v>5.2249999999999996</v>
      </c>
      <c r="S49">
        <f>+VLOOKUP($A49,$X$3:$AD$188,7,FALSE)</f>
        <v>86084</v>
      </c>
      <c r="T49" s="7">
        <f>+H49/S49-1</f>
        <v>0.31817759397797496</v>
      </c>
      <c r="U49" s="4"/>
      <c r="X49" t="s">
        <v>56</v>
      </c>
      <c r="Y49">
        <v>5.0000000000000001E-3</v>
      </c>
      <c r="Z49">
        <v>40</v>
      </c>
      <c r="AA49">
        <v>5.0000000000000001E-3</v>
      </c>
      <c r="AB49">
        <v>40</v>
      </c>
      <c r="AC49">
        <v>5.0000000000000001E-3</v>
      </c>
      <c r="AD49">
        <v>80</v>
      </c>
    </row>
    <row r="50" spans="1:30" hidden="1" x14ac:dyDescent="0.3">
      <c r="A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N50" t="e">
        <f>+VLOOKUP(A50,$X$3:$AD$188,2,FALSE)</f>
        <v>#N/A</v>
      </c>
      <c r="O50" t="e">
        <f>+VLOOKUP($A50,$X$3:$AD$188,3,FALSE)</f>
        <v>#N/A</v>
      </c>
      <c r="P50" t="e">
        <f>+VLOOKUP($A50,$X$3:$AD$188,4,FALSE)</f>
        <v>#N/A</v>
      </c>
      <c r="Q50" t="e">
        <f>+VLOOKUP($A50,$X$3:$AD$188,5,FALSE)</f>
        <v>#N/A</v>
      </c>
      <c r="R50" t="e">
        <f>+VLOOKUP($A50,$X$3:$AD$188,6,FALSE)</f>
        <v>#N/A</v>
      </c>
      <c r="S50" t="e">
        <f>+VLOOKUP($A50,$X$3:$AD$188,7,FALSE)</f>
        <v>#N/A</v>
      </c>
      <c r="T50" s="7" t="e">
        <f>+H50/S50-1</f>
        <v>#N/A</v>
      </c>
      <c r="U50" s="4"/>
      <c r="X50" t="s">
        <v>57</v>
      </c>
      <c r="Y50">
        <v>0.16300000000000001</v>
      </c>
      <c r="Z50">
        <v>1260</v>
      </c>
      <c r="AA50">
        <v>0.17799999999999999</v>
      </c>
      <c r="AB50">
        <v>1557</v>
      </c>
      <c r="AC50">
        <v>0.17100000000000001</v>
      </c>
      <c r="AD50">
        <v>2817</v>
      </c>
    </row>
    <row r="51" spans="1:30" hidden="1" x14ac:dyDescent="0.3">
      <c r="A51" t="s">
        <v>106</v>
      </c>
      <c r="C51">
        <v>2.8000000000000001E-2</v>
      </c>
      <c r="D51">
        <v>240</v>
      </c>
      <c r="E51">
        <v>3.2000000000000001E-2</v>
      </c>
      <c r="F51">
        <v>336</v>
      </c>
      <c r="G51">
        <v>0.03</v>
      </c>
      <c r="H51">
        <v>576</v>
      </c>
      <c r="N51">
        <f>+VLOOKUP(A51,$X$3:$AD$188,2,FALSE)</f>
        <v>3.7999999999999999E-2</v>
      </c>
      <c r="O51">
        <f>+VLOOKUP($A51,$X$3:$AD$188,3,FALSE)</f>
        <v>293</v>
      </c>
      <c r="P51">
        <f>+VLOOKUP($A51,$X$3:$AD$188,4,FALSE)</f>
        <v>3.3000000000000002E-2</v>
      </c>
      <c r="Q51">
        <f>+VLOOKUP($A51,$X$3:$AD$188,5,FALSE)</f>
        <v>286</v>
      </c>
      <c r="R51">
        <f>+VLOOKUP($A51,$X$3:$AD$188,6,FALSE)</f>
        <v>3.5000000000000003E-2</v>
      </c>
      <c r="S51">
        <f>+VLOOKUP($A51,$X$3:$AD$188,7,FALSE)</f>
        <v>579</v>
      </c>
      <c r="T51" s="7">
        <f>+H51/S51-1</f>
        <v>-5.1813471502590858E-3</v>
      </c>
      <c r="U51" s="4"/>
      <c r="X51" t="s">
        <v>58</v>
      </c>
      <c r="Y51">
        <v>0.27</v>
      </c>
      <c r="Z51">
        <v>2093</v>
      </c>
      <c r="AA51">
        <v>0.214</v>
      </c>
      <c r="AB51">
        <v>1869</v>
      </c>
      <c r="AC51">
        <v>0.24</v>
      </c>
      <c r="AD51">
        <v>3962</v>
      </c>
    </row>
    <row r="52" spans="1:30" hidden="1" x14ac:dyDescent="0.3">
      <c r="A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N52">
        <f>+VLOOKUP(A52,$X$3:$AD$188,2,FALSE)</f>
        <v>6.0000000000000001E-3</v>
      </c>
      <c r="O52">
        <f>+VLOOKUP($A52,$X$3:$AD$188,3,FALSE)</f>
        <v>45</v>
      </c>
      <c r="P52">
        <f>+VLOOKUP($A52,$X$3:$AD$188,4,FALSE)</f>
        <v>5.0000000000000001E-3</v>
      </c>
      <c r="Q52">
        <f>+VLOOKUP($A52,$X$3:$AD$188,5,FALSE)</f>
        <v>47</v>
      </c>
      <c r="R52">
        <f>+VLOOKUP($A52,$X$3:$AD$188,6,FALSE)</f>
        <v>6.0000000000000001E-3</v>
      </c>
      <c r="S52">
        <f>+VLOOKUP($A52,$X$3:$AD$188,7,FALSE)</f>
        <v>92</v>
      </c>
      <c r="T52" s="7">
        <f>+H52/S52-1</f>
        <v>-1</v>
      </c>
      <c r="U52" s="4"/>
      <c r="X52" t="s">
        <v>60</v>
      </c>
      <c r="Y52">
        <v>2.1999999999999999E-2</v>
      </c>
      <c r="Z52">
        <v>168</v>
      </c>
      <c r="AA52">
        <v>2.1000000000000001E-2</v>
      </c>
      <c r="AB52">
        <v>187</v>
      </c>
      <c r="AC52">
        <v>2.1999999999999999E-2</v>
      </c>
      <c r="AD52">
        <v>355</v>
      </c>
    </row>
    <row r="53" spans="1:30" hidden="1" x14ac:dyDescent="0.3">
      <c r="A53" t="s">
        <v>15</v>
      </c>
      <c r="C53">
        <v>0.55700000000000005</v>
      </c>
      <c r="D53">
        <v>4779</v>
      </c>
      <c r="E53">
        <v>0.28299999999999997</v>
      </c>
      <c r="F53">
        <v>2925</v>
      </c>
      <c r="G53">
        <v>0.40699999999999997</v>
      </c>
      <c r="H53">
        <v>7704</v>
      </c>
      <c r="N53">
        <f>+VLOOKUP(A53,$X$3:$AD$188,2,FALSE)</f>
        <v>0.61699999999999999</v>
      </c>
      <c r="O53">
        <f>+VLOOKUP($A53,$X$3:$AD$188,3,FALSE)</f>
        <v>4779</v>
      </c>
      <c r="P53">
        <f>+VLOOKUP($A53,$X$3:$AD$188,4,FALSE)</f>
        <v>0.33500000000000002</v>
      </c>
      <c r="Q53">
        <f>+VLOOKUP($A53,$X$3:$AD$188,5,FALSE)</f>
        <v>2925</v>
      </c>
      <c r="R53">
        <f>+VLOOKUP($A53,$X$3:$AD$188,6,FALSE)</f>
        <v>0.46800000000000003</v>
      </c>
      <c r="S53">
        <f>+VLOOKUP($A53,$X$3:$AD$188,7,FALSE)</f>
        <v>7704</v>
      </c>
      <c r="T53" s="7">
        <f>+H53/S53-1</f>
        <v>0</v>
      </c>
      <c r="U53" s="4"/>
      <c r="X53" t="s">
        <v>61</v>
      </c>
      <c r="Y53">
        <v>6.0000000000000001E-3</v>
      </c>
      <c r="Z53">
        <v>45</v>
      </c>
      <c r="AA53">
        <v>5.0000000000000001E-3</v>
      </c>
      <c r="AB53">
        <v>47</v>
      </c>
      <c r="AC53">
        <v>6.0000000000000001E-3</v>
      </c>
      <c r="AD53">
        <v>92</v>
      </c>
    </row>
    <row r="54" spans="1:30" hidden="1" x14ac:dyDescent="0.3">
      <c r="A54" t="s">
        <v>17</v>
      </c>
      <c r="C54">
        <v>8.1000000000000003E-2</v>
      </c>
      <c r="D54">
        <v>693</v>
      </c>
      <c r="E54">
        <v>2.7E-2</v>
      </c>
      <c r="F54">
        <v>282</v>
      </c>
      <c r="G54">
        <v>5.1999999999999998E-2</v>
      </c>
      <c r="H54">
        <v>975</v>
      </c>
      <c r="N54">
        <f>+VLOOKUP(A54,$X$3:$AD$188,2,FALSE)</f>
        <v>0.09</v>
      </c>
      <c r="O54">
        <f>+VLOOKUP($A54,$X$3:$AD$188,3,FALSE)</f>
        <v>693</v>
      </c>
      <c r="P54">
        <f>+VLOOKUP($A54,$X$3:$AD$188,4,FALSE)</f>
        <v>3.2000000000000001E-2</v>
      </c>
      <c r="Q54">
        <f>+VLOOKUP($A54,$X$3:$AD$188,5,FALSE)</f>
        <v>282</v>
      </c>
      <c r="R54">
        <f>+VLOOKUP($A54,$X$3:$AD$188,6,FALSE)</f>
        <v>5.8999999999999997E-2</v>
      </c>
      <c r="S54">
        <f>+VLOOKUP($A54,$X$3:$AD$188,7,FALSE)</f>
        <v>975</v>
      </c>
      <c r="T54" s="7">
        <f>+H54/S54-1</f>
        <v>0</v>
      </c>
      <c r="U54" s="4"/>
      <c r="X54" t="s">
        <v>62</v>
      </c>
      <c r="Y54">
        <v>0.34899999999999998</v>
      </c>
      <c r="Z54">
        <v>2703</v>
      </c>
      <c r="AA54">
        <v>0.13300000000000001</v>
      </c>
      <c r="AB54">
        <v>1158</v>
      </c>
      <c r="AC54">
        <v>0.23400000000000001</v>
      </c>
      <c r="AD54">
        <v>3861</v>
      </c>
    </row>
    <row r="55" spans="1:30" hidden="1" x14ac:dyDescent="0.3">
      <c r="A55" t="s">
        <v>18</v>
      </c>
      <c r="C55">
        <v>1.4E-2</v>
      </c>
      <c r="D55">
        <v>124</v>
      </c>
      <c r="E55">
        <v>0</v>
      </c>
      <c r="F55">
        <v>0</v>
      </c>
      <c r="G55">
        <v>7.0000000000000001E-3</v>
      </c>
      <c r="H55">
        <v>124</v>
      </c>
      <c r="N55">
        <f>+VLOOKUP(A55,$X$3:$AD$188,2,FALSE)</f>
        <v>1.6E-2</v>
      </c>
      <c r="O55">
        <f>+VLOOKUP($A55,$X$3:$AD$188,3,FALSE)</f>
        <v>124</v>
      </c>
      <c r="P55">
        <f>+VLOOKUP($A55,$X$3:$AD$188,4,FALSE)</f>
        <v>0</v>
      </c>
      <c r="Q55">
        <f>+VLOOKUP($A55,$X$3:$AD$188,5,FALSE)</f>
        <v>0</v>
      </c>
      <c r="R55">
        <f>+VLOOKUP($A55,$X$3:$AD$188,6,FALSE)</f>
        <v>8.0000000000000002E-3</v>
      </c>
      <c r="S55">
        <f>+VLOOKUP($A55,$X$3:$AD$188,7,FALSE)</f>
        <v>124</v>
      </c>
      <c r="T55" s="7">
        <f>+H55/S55-1</f>
        <v>0</v>
      </c>
      <c r="U55" s="4"/>
      <c r="X55" t="s">
        <v>63</v>
      </c>
      <c r="Y55">
        <v>2.8000000000000001E-2</v>
      </c>
      <c r="Z55">
        <v>215</v>
      </c>
      <c r="AA55">
        <v>2.1999999999999999E-2</v>
      </c>
      <c r="AB55">
        <v>192</v>
      </c>
      <c r="AC55">
        <v>2.5000000000000001E-2</v>
      </c>
      <c r="AD55">
        <v>407</v>
      </c>
    </row>
    <row r="56" spans="1:30" hidden="1" x14ac:dyDescent="0.3">
      <c r="A56" t="s">
        <v>20</v>
      </c>
      <c r="C56">
        <v>0.437</v>
      </c>
      <c r="D56">
        <v>3746</v>
      </c>
      <c r="E56">
        <v>0.13500000000000001</v>
      </c>
      <c r="F56">
        <v>1401</v>
      </c>
      <c r="G56">
        <v>0.27200000000000002</v>
      </c>
      <c r="H56">
        <v>5147</v>
      </c>
      <c r="N56">
        <f>+VLOOKUP(A56,$X$3:$AD$188,2,FALSE)</f>
        <v>0.48399999999999999</v>
      </c>
      <c r="O56">
        <f>+VLOOKUP($A56,$X$3:$AD$188,3,FALSE)</f>
        <v>3746</v>
      </c>
      <c r="P56">
        <f>+VLOOKUP($A56,$X$3:$AD$188,4,FALSE)</f>
        <v>0.16</v>
      </c>
      <c r="Q56">
        <f>+VLOOKUP($A56,$X$3:$AD$188,5,FALSE)</f>
        <v>1401</v>
      </c>
      <c r="R56">
        <f>+VLOOKUP($A56,$X$3:$AD$188,6,FALSE)</f>
        <v>0.312</v>
      </c>
      <c r="S56">
        <f>+VLOOKUP($A56,$X$3:$AD$188,7,FALSE)</f>
        <v>5147</v>
      </c>
      <c r="T56" s="7">
        <f>+H56/S56-1</f>
        <v>0</v>
      </c>
      <c r="U56" s="4"/>
      <c r="X56" t="s">
        <v>66</v>
      </c>
      <c r="Y56">
        <v>7.1999999999999995E-2</v>
      </c>
      <c r="Z56">
        <v>556</v>
      </c>
      <c r="AA56">
        <v>5.8999999999999997E-2</v>
      </c>
      <c r="AB56">
        <v>514</v>
      </c>
      <c r="AC56">
        <v>6.5000000000000002E-2</v>
      </c>
      <c r="AD56">
        <v>1070</v>
      </c>
    </row>
    <row r="57" spans="1:30" x14ac:dyDescent="0.3">
      <c r="A57" t="s">
        <v>90</v>
      </c>
      <c r="C57">
        <v>5.9749999999999996</v>
      </c>
      <c r="D57">
        <v>51237</v>
      </c>
      <c r="E57">
        <v>8.9320000000000004</v>
      </c>
      <c r="F57">
        <v>92465</v>
      </c>
      <c r="G57">
        <v>7.5919999999999996</v>
      </c>
      <c r="H57">
        <v>143702</v>
      </c>
      <c r="N57">
        <f>+VLOOKUP(A57,$X$3:$AD$188,2,FALSE)</f>
        <v>6.62</v>
      </c>
      <c r="O57">
        <f>+VLOOKUP($A57,$X$3:$AD$188,3,FALSE)</f>
        <v>51237</v>
      </c>
      <c r="P57">
        <f>+VLOOKUP($A57,$X$3:$AD$188,4,FALSE)</f>
        <v>10.585000000000001</v>
      </c>
      <c r="Q57">
        <f>+VLOOKUP($A57,$X$3:$AD$188,5,FALSE)</f>
        <v>92465</v>
      </c>
      <c r="R57">
        <f>+VLOOKUP($A57,$X$3:$AD$188,6,FALSE)</f>
        <v>8.7219999999999995</v>
      </c>
      <c r="S57">
        <f>+VLOOKUP($A57,$X$3:$AD$188,7,FALSE)</f>
        <v>143702</v>
      </c>
      <c r="T57" s="7">
        <f>+H57/S57-1</f>
        <v>0</v>
      </c>
      <c r="U57" s="4"/>
      <c r="X57" t="s">
        <v>64</v>
      </c>
      <c r="Y57">
        <v>3.2000000000000001E-2</v>
      </c>
      <c r="Z57">
        <v>249</v>
      </c>
      <c r="AA57">
        <v>3.4000000000000002E-2</v>
      </c>
      <c r="AB57">
        <v>301</v>
      </c>
      <c r="AC57">
        <v>3.3000000000000002E-2</v>
      </c>
      <c r="AD57">
        <v>550</v>
      </c>
    </row>
    <row r="58" spans="1:30" hidden="1" x14ac:dyDescent="0.3">
      <c r="A58" t="s">
        <v>39</v>
      </c>
      <c r="C58">
        <v>8.7999999999999995E-2</v>
      </c>
      <c r="D58">
        <v>757</v>
      </c>
      <c r="E58">
        <v>6.0000000000000001E-3</v>
      </c>
      <c r="F58">
        <v>67</v>
      </c>
      <c r="G58">
        <v>4.3999999999999997E-2</v>
      </c>
      <c r="H58">
        <v>824</v>
      </c>
      <c r="N58">
        <f>+VLOOKUP(A58,$X$3:$AD$188,2,FALSE)</f>
        <v>9.8000000000000004E-2</v>
      </c>
      <c r="O58">
        <f>+VLOOKUP($A58,$X$3:$AD$188,3,FALSE)</f>
        <v>757</v>
      </c>
      <c r="P58">
        <f>+VLOOKUP($A58,$X$3:$AD$188,4,FALSE)</f>
        <v>8.0000000000000002E-3</v>
      </c>
      <c r="Q58">
        <f>+VLOOKUP($A58,$X$3:$AD$188,5,FALSE)</f>
        <v>67</v>
      </c>
      <c r="R58">
        <f>+VLOOKUP($A58,$X$3:$AD$188,6,FALSE)</f>
        <v>0.05</v>
      </c>
      <c r="S58">
        <f>+VLOOKUP($A58,$X$3:$AD$188,7,FALSE)</f>
        <v>824</v>
      </c>
      <c r="T58" s="7">
        <f>+H58/S58-1</f>
        <v>0</v>
      </c>
      <c r="U58" s="4"/>
      <c r="X58" t="s">
        <v>65</v>
      </c>
      <c r="Y58">
        <v>0.49299999999999999</v>
      </c>
      <c r="Z58">
        <v>3819</v>
      </c>
      <c r="AA58">
        <v>0.56999999999999995</v>
      </c>
      <c r="AB58">
        <v>4979</v>
      </c>
      <c r="AC58">
        <v>0.53400000000000003</v>
      </c>
      <c r="AD58">
        <v>8798</v>
      </c>
    </row>
    <row r="59" spans="1:30" hidden="1" x14ac:dyDescent="0.3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N59">
        <f>+VLOOKUP(A59,$X$3:$AD$188,2,FALSE)</f>
        <v>0</v>
      </c>
      <c r="O59">
        <f>+VLOOKUP($A59,$X$3:$AD$188,3,FALSE)</f>
        <v>0</v>
      </c>
      <c r="P59">
        <f>+VLOOKUP($A59,$X$3:$AD$188,4,FALSE)</f>
        <v>0</v>
      </c>
      <c r="Q59">
        <f>+VLOOKUP($A59,$X$3:$AD$188,5,FALSE)</f>
        <v>0</v>
      </c>
      <c r="R59">
        <f>+VLOOKUP($A59,$X$3:$AD$188,6,FALSE)</f>
        <v>0</v>
      </c>
      <c r="S59">
        <f>+VLOOKUP($A59,$X$3:$AD$188,7,FALSE)</f>
        <v>0</v>
      </c>
      <c r="T59" s="7" t="e">
        <f>+H59/S59-1</f>
        <v>#DIV/0!</v>
      </c>
      <c r="U59" s="4"/>
      <c r="X59" t="s">
        <v>67</v>
      </c>
      <c r="Y59">
        <v>0.377</v>
      </c>
      <c r="Z59">
        <v>2915</v>
      </c>
      <c r="AA59">
        <v>0.28000000000000003</v>
      </c>
      <c r="AB59">
        <v>2446</v>
      </c>
      <c r="AC59">
        <v>0.32500000000000001</v>
      </c>
      <c r="AD59">
        <v>5361</v>
      </c>
    </row>
    <row r="60" spans="1:30" hidden="1" x14ac:dyDescent="0.3">
      <c r="A60" t="s">
        <v>46</v>
      </c>
      <c r="C60">
        <v>7.0000000000000001E-3</v>
      </c>
      <c r="D60">
        <v>64</v>
      </c>
      <c r="E60">
        <v>0.01</v>
      </c>
      <c r="F60">
        <v>102</v>
      </c>
      <c r="G60">
        <v>8.9999999999999993E-3</v>
      </c>
      <c r="H60">
        <v>166</v>
      </c>
      <c r="N60">
        <f>+VLOOKUP(A60,$X$3:$AD$188,2,FALSE)</f>
        <v>8.0000000000000002E-3</v>
      </c>
      <c r="O60">
        <f>+VLOOKUP($A60,$X$3:$AD$188,3,FALSE)</f>
        <v>64</v>
      </c>
      <c r="P60">
        <f>+VLOOKUP($A60,$X$3:$AD$188,4,FALSE)</f>
        <v>1.2E-2</v>
      </c>
      <c r="Q60">
        <f>+VLOOKUP($A60,$X$3:$AD$188,5,FALSE)</f>
        <v>102</v>
      </c>
      <c r="R60">
        <f>+VLOOKUP($A60,$X$3:$AD$188,6,FALSE)</f>
        <v>0.01</v>
      </c>
      <c r="S60">
        <f>+VLOOKUP($A60,$X$3:$AD$188,7,FALSE)</f>
        <v>166</v>
      </c>
      <c r="T60" s="7">
        <f>+H60/S60-1</f>
        <v>0</v>
      </c>
      <c r="U60" s="4"/>
      <c r="X60" t="s">
        <v>68</v>
      </c>
      <c r="Y60">
        <v>0.36199999999999999</v>
      </c>
      <c r="Z60">
        <v>2801</v>
      </c>
      <c r="AA60">
        <v>0.25800000000000001</v>
      </c>
      <c r="AB60">
        <v>2258</v>
      </c>
      <c r="AC60">
        <v>0.307</v>
      </c>
      <c r="AD60">
        <v>5059</v>
      </c>
    </row>
    <row r="61" spans="1:30" hidden="1" x14ac:dyDescent="0.3">
      <c r="A61" t="s">
        <v>49</v>
      </c>
      <c r="C61">
        <v>0.26400000000000001</v>
      </c>
      <c r="D61">
        <v>2263</v>
      </c>
      <c r="E61">
        <v>0.29899999999999999</v>
      </c>
      <c r="F61">
        <v>3093</v>
      </c>
      <c r="G61">
        <v>0.28299999999999997</v>
      </c>
      <c r="H61">
        <v>5356</v>
      </c>
      <c r="N61">
        <f>+VLOOKUP(A61,$X$3:$AD$188,2,FALSE)</f>
        <v>0.29199999999999998</v>
      </c>
      <c r="O61">
        <f>+VLOOKUP($A61,$X$3:$AD$188,3,FALSE)</f>
        <v>2263</v>
      </c>
      <c r="P61">
        <f>+VLOOKUP($A61,$X$3:$AD$188,4,FALSE)</f>
        <v>0.35399999999999998</v>
      </c>
      <c r="Q61">
        <f>+VLOOKUP($A61,$X$3:$AD$188,5,FALSE)</f>
        <v>3093</v>
      </c>
      <c r="R61">
        <f>+VLOOKUP($A61,$X$3:$AD$188,6,FALSE)</f>
        <v>0.32500000000000001</v>
      </c>
      <c r="S61">
        <f>+VLOOKUP($A61,$X$3:$AD$188,7,FALSE)</f>
        <v>5356</v>
      </c>
      <c r="T61" s="7">
        <f>+H61/S61-1</f>
        <v>0</v>
      </c>
      <c r="U61" s="4"/>
      <c r="X61" t="s">
        <v>72</v>
      </c>
      <c r="Y61">
        <v>1.2E-2</v>
      </c>
      <c r="Z61">
        <v>93</v>
      </c>
      <c r="AA61">
        <v>1.9E-2</v>
      </c>
      <c r="AB61">
        <v>165</v>
      </c>
      <c r="AC61">
        <v>1.6E-2</v>
      </c>
      <c r="AD61">
        <v>258</v>
      </c>
    </row>
    <row r="62" spans="1:30" x14ac:dyDescent="0.3">
      <c r="A62" t="s">
        <v>97</v>
      </c>
      <c r="C62">
        <v>2.23</v>
      </c>
      <c r="D62">
        <v>19119</v>
      </c>
      <c r="E62">
        <v>0.61199999999999999</v>
      </c>
      <c r="F62">
        <v>6339</v>
      </c>
      <c r="G62">
        <v>1.345</v>
      </c>
      <c r="H62">
        <v>25458</v>
      </c>
      <c r="N62">
        <f>+VLOOKUP(A62,$X$3:$AD$188,2,FALSE)</f>
        <v>2.4700000000000002</v>
      </c>
      <c r="O62">
        <f>+VLOOKUP($A62,$X$3:$AD$188,3,FALSE)</f>
        <v>19119</v>
      </c>
      <c r="P62">
        <f>+VLOOKUP($A62,$X$3:$AD$188,4,FALSE)</f>
        <v>0.72599999999999998</v>
      </c>
      <c r="Q62">
        <f>+VLOOKUP($A62,$X$3:$AD$188,5,FALSE)</f>
        <v>6339</v>
      </c>
      <c r="R62">
        <f>+VLOOKUP($A62,$X$3:$AD$188,6,FALSE)</f>
        <v>1.5449999999999999</v>
      </c>
      <c r="S62">
        <f>+VLOOKUP($A62,$X$3:$AD$188,7,FALSE)</f>
        <v>25458</v>
      </c>
      <c r="T62" s="7">
        <f>+H62/S62-1</f>
        <v>0</v>
      </c>
      <c r="U62" s="4"/>
      <c r="X62" t="s">
        <v>74</v>
      </c>
      <c r="Y62">
        <v>3.0000000000000001E-3</v>
      </c>
      <c r="Z62">
        <v>21</v>
      </c>
      <c r="AA62">
        <v>3.0000000000000001E-3</v>
      </c>
      <c r="AB62">
        <v>23</v>
      </c>
      <c r="AC62">
        <v>3.0000000000000001E-3</v>
      </c>
      <c r="AD62">
        <v>44</v>
      </c>
    </row>
    <row r="63" spans="1:30" hidden="1" x14ac:dyDescent="0.3">
      <c r="A63" t="s">
        <v>91</v>
      </c>
      <c r="C63">
        <v>0.89</v>
      </c>
      <c r="D63">
        <v>7631</v>
      </c>
      <c r="E63">
        <v>0.96799999999999997</v>
      </c>
      <c r="F63">
        <v>10023</v>
      </c>
      <c r="G63">
        <v>0.93300000000000005</v>
      </c>
      <c r="H63">
        <v>17654</v>
      </c>
      <c r="N63">
        <f>+VLOOKUP(A63,$X$3:$AD$188,2,FALSE)</f>
        <v>0.98599999999999999</v>
      </c>
      <c r="O63">
        <f>+VLOOKUP($A63,$X$3:$AD$188,3,FALSE)</f>
        <v>7631</v>
      </c>
      <c r="P63">
        <f>+VLOOKUP($A63,$X$3:$AD$188,4,FALSE)</f>
        <v>1.147</v>
      </c>
      <c r="Q63">
        <f>+VLOOKUP($A63,$X$3:$AD$188,5,FALSE)</f>
        <v>10023</v>
      </c>
      <c r="R63">
        <f>+VLOOKUP($A63,$X$3:$AD$188,6,FALSE)</f>
        <v>1.0720000000000001</v>
      </c>
      <c r="S63">
        <f>+VLOOKUP($A63,$X$3:$AD$188,7,FALSE)</f>
        <v>17654</v>
      </c>
      <c r="T63" s="7">
        <f>+H63/S63-1</f>
        <v>0</v>
      </c>
      <c r="U63" s="4"/>
      <c r="X63" t="s">
        <v>69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hidden="1" x14ac:dyDescent="0.3">
      <c r="A64" t="s">
        <v>208</v>
      </c>
      <c r="C64">
        <v>1.2589999999999999</v>
      </c>
      <c r="D64">
        <v>10793</v>
      </c>
      <c r="E64">
        <v>1.6539999999999999</v>
      </c>
      <c r="F64">
        <v>17126</v>
      </c>
      <c r="G64">
        <v>1.4750000000000001</v>
      </c>
      <c r="H64">
        <v>27919</v>
      </c>
      <c r="N64" t="e">
        <f>+VLOOKUP(A64,$X$3:$AD$188,2,FALSE)</f>
        <v>#N/A</v>
      </c>
      <c r="O64" t="e">
        <f>+VLOOKUP($A64,$X$3:$AD$188,3,FALSE)</f>
        <v>#N/A</v>
      </c>
      <c r="P64" t="e">
        <f>+VLOOKUP($A64,$X$3:$AD$188,4,FALSE)</f>
        <v>#N/A</v>
      </c>
      <c r="Q64" t="e">
        <f>+VLOOKUP($A64,$X$3:$AD$188,5,FALSE)</f>
        <v>#N/A</v>
      </c>
      <c r="R64" t="e">
        <f>+VLOOKUP($A64,$X$3:$AD$188,6,FALSE)</f>
        <v>#N/A</v>
      </c>
      <c r="S64" t="e">
        <f>+VLOOKUP($A64,$X$3:$AD$188,7,FALSE)</f>
        <v>#N/A</v>
      </c>
      <c r="T64" s="7" t="e">
        <f>+H64/S64-1</f>
        <v>#N/A</v>
      </c>
      <c r="U64" s="4"/>
      <c r="X64" t="s">
        <v>77</v>
      </c>
      <c r="Y64">
        <v>2.9000000000000001E-2</v>
      </c>
      <c r="Z64">
        <v>225</v>
      </c>
      <c r="AA64">
        <v>3.9E-2</v>
      </c>
      <c r="AB64">
        <v>337</v>
      </c>
      <c r="AC64">
        <v>3.4000000000000002E-2</v>
      </c>
      <c r="AD64">
        <v>562</v>
      </c>
    </row>
    <row r="65" spans="1:30" hidden="1" x14ac:dyDescent="0.3">
      <c r="A65" t="s">
        <v>100</v>
      </c>
      <c r="C65">
        <v>2E-3</v>
      </c>
      <c r="D65">
        <v>19</v>
      </c>
      <c r="E65">
        <v>1.6E-2</v>
      </c>
      <c r="F65">
        <v>166</v>
      </c>
      <c r="G65">
        <v>0.01</v>
      </c>
      <c r="H65">
        <v>185</v>
      </c>
      <c r="N65">
        <f>+VLOOKUP(A65,$X$3:$AD$188,2,FALSE)</f>
        <v>2E-3</v>
      </c>
      <c r="O65">
        <f>+VLOOKUP($A65,$X$3:$AD$188,3,FALSE)</f>
        <v>19</v>
      </c>
      <c r="P65">
        <f>+VLOOKUP($A65,$X$3:$AD$188,4,FALSE)</f>
        <v>1.9E-2</v>
      </c>
      <c r="Q65">
        <f>+VLOOKUP($A65,$X$3:$AD$188,5,FALSE)</f>
        <v>166</v>
      </c>
      <c r="R65">
        <f>+VLOOKUP($A65,$X$3:$AD$188,6,FALSE)</f>
        <v>1.0999999999999999E-2</v>
      </c>
      <c r="S65">
        <f>+VLOOKUP($A65,$X$3:$AD$188,7,FALSE)</f>
        <v>185</v>
      </c>
      <c r="T65" s="7">
        <f>+H65/S65-1</f>
        <v>0</v>
      </c>
      <c r="U65" s="4"/>
      <c r="X65" t="s">
        <v>70</v>
      </c>
      <c r="Y65">
        <v>0.02</v>
      </c>
      <c r="Z65">
        <v>157</v>
      </c>
      <c r="AA65">
        <v>2.1000000000000001E-2</v>
      </c>
      <c r="AB65">
        <v>186</v>
      </c>
      <c r="AC65">
        <v>2.1000000000000001E-2</v>
      </c>
      <c r="AD65">
        <v>343</v>
      </c>
    </row>
    <row r="66" spans="1:30" hidden="1" x14ac:dyDescent="0.3">
      <c r="A66" t="s">
        <v>107</v>
      </c>
      <c r="C66">
        <v>7.0000000000000001E-3</v>
      </c>
      <c r="D66">
        <v>58</v>
      </c>
      <c r="E66">
        <v>5.8000000000000003E-2</v>
      </c>
      <c r="F66">
        <v>604</v>
      </c>
      <c r="G66">
        <v>3.5000000000000003E-2</v>
      </c>
      <c r="H66">
        <v>662</v>
      </c>
      <c r="N66">
        <f>+VLOOKUP(A66,$X$3:$AD$188,2,FALSE)</f>
        <v>7.0000000000000001E-3</v>
      </c>
      <c r="O66">
        <f>+VLOOKUP($A66,$X$3:$AD$188,3,FALSE)</f>
        <v>58</v>
      </c>
      <c r="P66">
        <f>+VLOOKUP($A66,$X$3:$AD$188,4,FALSE)</f>
        <v>6.9000000000000006E-2</v>
      </c>
      <c r="Q66">
        <f>+VLOOKUP($A66,$X$3:$AD$188,5,FALSE)</f>
        <v>604</v>
      </c>
      <c r="R66">
        <f>+VLOOKUP($A66,$X$3:$AD$188,6,FALSE)</f>
        <v>0.04</v>
      </c>
      <c r="S66">
        <f>+VLOOKUP($A66,$X$3:$AD$188,7,FALSE)</f>
        <v>662</v>
      </c>
      <c r="T66" s="7">
        <f>+H66/S66-1</f>
        <v>0</v>
      </c>
      <c r="U66" s="4"/>
      <c r="X66" t="s">
        <v>71</v>
      </c>
      <c r="Y66">
        <v>6.0000000000000001E-3</v>
      </c>
      <c r="Z66">
        <v>44</v>
      </c>
      <c r="AA66">
        <v>6.0000000000000001E-3</v>
      </c>
      <c r="AB66">
        <v>54</v>
      </c>
      <c r="AC66">
        <v>6.0000000000000001E-3</v>
      </c>
      <c r="AD66">
        <v>98</v>
      </c>
    </row>
    <row r="67" spans="1:30" hidden="1" x14ac:dyDescent="0.3">
      <c r="A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N67">
        <f>+VLOOKUP(A67,$X$3:$AD$188,2,FALSE)</f>
        <v>1E-3</v>
      </c>
      <c r="O67">
        <f>+VLOOKUP($A67,$X$3:$AD$188,3,FALSE)</f>
        <v>8</v>
      </c>
      <c r="P67">
        <f>+VLOOKUP($A67,$X$3:$AD$188,4,FALSE)</f>
        <v>1E-3</v>
      </c>
      <c r="Q67">
        <f>+VLOOKUP($A67,$X$3:$AD$188,5,FALSE)</f>
        <v>8</v>
      </c>
      <c r="R67">
        <f>+VLOOKUP($A67,$X$3:$AD$188,6,FALSE)</f>
        <v>1E-3</v>
      </c>
      <c r="S67">
        <f>+VLOOKUP($A67,$X$3:$AD$188,7,FALSE)</f>
        <v>16</v>
      </c>
      <c r="T67" s="7">
        <f>+H67/S67-1</f>
        <v>-1</v>
      </c>
      <c r="U67" s="4"/>
      <c r="X67" t="s">
        <v>73</v>
      </c>
      <c r="Y67">
        <v>0.437</v>
      </c>
      <c r="Z67">
        <v>3386</v>
      </c>
      <c r="AA67">
        <v>0.52500000000000002</v>
      </c>
      <c r="AB67">
        <v>4584</v>
      </c>
      <c r="AC67">
        <v>0.48399999999999999</v>
      </c>
      <c r="AD67">
        <v>7970</v>
      </c>
    </row>
    <row r="68" spans="1:30" x14ac:dyDescent="0.3">
      <c r="A68" t="s">
        <v>114</v>
      </c>
      <c r="C68">
        <v>0.73599999999999999</v>
      </c>
      <c r="D68">
        <v>6313</v>
      </c>
      <c r="E68">
        <v>2.7709999999999999</v>
      </c>
      <c r="F68">
        <v>28687</v>
      </c>
      <c r="G68">
        <v>1.849</v>
      </c>
      <c r="H68">
        <v>35000</v>
      </c>
      <c r="N68">
        <f>+VLOOKUP(A68,$X$3:$AD$188,2,FALSE)</f>
        <v>0.81599999999999995</v>
      </c>
      <c r="O68">
        <f>+VLOOKUP($A68,$X$3:$AD$188,3,FALSE)</f>
        <v>6313</v>
      </c>
      <c r="P68">
        <f>+VLOOKUP($A68,$X$3:$AD$188,4,FALSE)</f>
        <v>3.2839999999999998</v>
      </c>
      <c r="Q68">
        <f>+VLOOKUP($A68,$X$3:$AD$188,5,FALSE)</f>
        <v>28687</v>
      </c>
      <c r="R68">
        <f>+VLOOKUP($A68,$X$3:$AD$188,6,FALSE)</f>
        <v>2.1240000000000001</v>
      </c>
      <c r="S68">
        <f>+VLOOKUP($A68,$X$3:$AD$188,7,FALSE)</f>
        <v>35000</v>
      </c>
      <c r="T68" s="7">
        <f>+H68/S68-1</f>
        <v>0</v>
      </c>
      <c r="U68" s="4"/>
      <c r="X68" t="s">
        <v>75</v>
      </c>
      <c r="Y68">
        <v>0.47899999999999998</v>
      </c>
      <c r="Z68">
        <v>3708</v>
      </c>
      <c r="AA68">
        <v>0.28899999999999998</v>
      </c>
      <c r="AB68">
        <v>2527</v>
      </c>
      <c r="AC68">
        <v>0.378</v>
      </c>
      <c r="AD68">
        <v>6235</v>
      </c>
    </row>
    <row r="69" spans="1:30" hidden="1" x14ac:dyDescent="0.3">
      <c r="A69" t="s">
        <v>117</v>
      </c>
      <c r="C69">
        <v>0</v>
      </c>
      <c r="D69">
        <v>1</v>
      </c>
      <c r="E69">
        <v>1E-3</v>
      </c>
      <c r="F69">
        <v>7</v>
      </c>
      <c r="G69">
        <v>0</v>
      </c>
      <c r="H69">
        <v>8</v>
      </c>
      <c r="N69">
        <f>+VLOOKUP(A69,$X$3:$AD$188,2,FALSE)</f>
        <v>0</v>
      </c>
      <c r="O69">
        <f>+VLOOKUP($A69,$X$3:$AD$188,3,FALSE)</f>
        <v>1</v>
      </c>
      <c r="P69">
        <f>+VLOOKUP($A69,$X$3:$AD$188,4,FALSE)</f>
        <v>1E-3</v>
      </c>
      <c r="Q69">
        <f>+VLOOKUP($A69,$X$3:$AD$188,5,FALSE)</f>
        <v>7</v>
      </c>
      <c r="R69">
        <f>+VLOOKUP($A69,$X$3:$AD$188,6,FALSE)</f>
        <v>0</v>
      </c>
      <c r="S69">
        <f>+VLOOKUP($A69,$X$3:$AD$188,7,FALSE)</f>
        <v>8</v>
      </c>
      <c r="T69" s="7">
        <f>+H69/S69-1</f>
        <v>0</v>
      </c>
      <c r="U69" s="4"/>
      <c r="X69" t="s">
        <v>76</v>
      </c>
      <c r="Y69">
        <v>1.7999999999999999E-2</v>
      </c>
      <c r="Z69">
        <v>139</v>
      </c>
      <c r="AA69">
        <v>1.6E-2</v>
      </c>
      <c r="AB69">
        <v>136</v>
      </c>
      <c r="AC69">
        <v>1.7000000000000001E-2</v>
      </c>
      <c r="AD69">
        <v>275</v>
      </c>
    </row>
    <row r="70" spans="1:30" hidden="1" x14ac:dyDescent="0.3">
      <c r="A70" t="s">
        <v>119</v>
      </c>
      <c r="C70">
        <v>1.0999999999999999E-2</v>
      </c>
      <c r="D70">
        <v>98</v>
      </c>
      <c r="E70">
        <v>6.4000000000000001E-2</v>
      </c>
      <c r="F70">
        <v>665</v>
      </c>
      <c r="G70">
        <v>0.04</v>
      </c>
      <c r="H70">
        <v>763</v>
      </c>
      <c r="N70">
        <f>+VLOOKUP(A70,$X$3:$AD$188,2,FALSE)</f>
        <v>1.2999999999999999E-2</v>
      </c>
      <c r="O70">
        <f>+VLOOKUP($A70,$X$3:$AD$188,3,FALSE)</f>
        <v>98</v>
      </c>
      <c r="P70">
        <f>+VLOOKUP($A70,$X$3:$AD$188,4,FALSE)</f>
        <v>7.5999999999999998E-2</v>
      </c>
      <c r="Q70">
        <f>+VLOOKUP($A70,$X$3:$AD$188,5,FALSE)</f>
        <v>665</v>
      </c>
      <c r="R70">
        <f>+VLOOKUP($A70,$X$3:$AD$188,6,FALSE)</f>
        <v>4.5999999999999999E-2</v>
      </c>
      <c r="S70">
        <f>+VLOOKUP($A70,$X$3:$AD$188,7,FALSE)</f>
        <v>763</v>
      </c>
      <c r="T70" s="7">
        <f>+H70/S70-1</f>
        <v>0</v>
      </c>
      <c r="U70" s="4"/>
      <c r="X70" t="s">
        <v>84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hidden="1" x14ac:dyDescent="0.3">
      <c r="A71" t="s">
        <v>120</v>
      </c>
      <c r="C71">
        <v>0.53100000000000003</v>
      </c>
      <c r="D71">
        <v>4552</v>
      </c>
      <c r="E71">
        <v>0.13700000000000001</v>
      </c>
      <c r="F71">
        <v>1419</v>
      </c>
      <c r="G71">
        <v>0.315</v>
      </c>
      <c r="H71">
        <v>5971</v>
      </c>
      <c r="N71">
        <f>+VLOOKUP(A71,$X$3:$AD$188,2,FALSE)</f>
        <v>0.58799999999999997</v>
      </c>
      <c r="O71">
        <f>+VLOOKUP($A71,$X$3:$AD$188,3,FALSE)</f>
        <v>4552</v>
      </c>
      <c r="P71">
        <f>+VLOOKUP($A71,$X$3:$AD$188,4,FALSE)</f>
        <v>0.16200000000000001</v>
      </c>
      <c r="Q71">
        <f>+VLOOKUP($A71,$X$3:$AD$188,5,FALSE)</f>
        <v>1419</v>
      </c>
      <c r="R71">
        <f>+VLOOKUP($A71,$X$3:$AD$188,6,FALSE)</f>
        <v>0.36199999999999999</v>
      </c>
      <c r="S71">
        <f>+VLOOKUP($A71,$X$3:$AD$188,7,FALSE)</f>
        <v>5971</v>
      </c>
      <c r="T71" s="7">
        <f>+H71/S71-1</f>
        <v>0</v>
      </c>
      <c r="U71" s="4"/>
      <c r="X71" t="s">
        <v>78</v>
      </c>
      <c r="Y71">
        <v>0.96299999999999997</v>
      </c>
      <c r="Z71">
        <v>7451</v>
      </c>
      <c r="AA71">
        <v>0.215</v>
      </c>
      <c r="AB71">
        <v>1874</v>
      </c>
      <c r="AC71">
        <v>0.56599999999999995</v>
      </c>
      <c r="AD71">
        <v>9325</v>
      </c>
    </row>
    <row r="72" spans="1:30" hidden="1" x14ac:dyDescent="0.3">
      <c r="A72" t="s">
        <v>125</v>
      </c>
      <c r="C72">
        <v>0.125</v>
      </c>
      <c r="D72">
        <v>1069</v>
      </c>
      <c r="E72">
        <v>0.67700000000000005</v>
      </c>
      <c r="F72">
        <v>7012</v>
      </c>
      <c r="G72">
        <v>0.42699999999999999</v>
      </c>
      <c r="H72">
        <v>8081</v>
      </c>
      <c r="N72">
        <f>+VLOOKUP(A72,$X$3:$AD$188,2,FALSE)</f>
        <v>0.13800000000000001</v>
      </c>
      <c r="O72">
        <f>+VLOOKUP($A72,$X$3:$AD$188,3,FALSE)</f>
        <v>1069</v>
      </c>
      <c r="P72">
        <f>+VLOOKUP($A72,$X$3:$AD$188,4,FALSE)</f>
        <v>0.80300000000000005</v>
      </c>
      <c r="Q72">
        <f>+VLOOKUP($A72,$X$3:$AD$188,5,FALSE)</f>
        <v>7012</v>
      </c>
      <c r="R72">
        <f>+VLOOKUP($A72,$X$3:$AD$188,6,FALSE)</f>
        <v>0.49099999999999999</v>
      </c>
      <c r="S72">
        <f>+VLOOKUP($A72,$X$3:$AD$188,7,FALSE)</f>
        <v>8081</v>
      </c>
      <c r="T72" s="7">
        <f>+H72/S72-1</f>
        <v>0</v>
      </c>
      <c r="U72" s="4"/>
      <c r="X72" t="s">
        <v>79</v>
      </c>
      <c r="Y72">
        <v>3.0000000000000001E-3</v>
      </c>
      <c r="Z72">
        <v>20</v>
      </c>
      <c r="AA72">
        <v>3.0000000000000001E-3</v>
      </c>
      <c r="AB72">
        <v>27</v>
      </c>
      <c r="AC72">
        <v>3.0000000000000001E-3</v>
      </c>
      <c r="AD72">
        <v>47</v>
      </c>
    </row>
    <row r="73" spans="1:30" hidden="1" x14ac:dyDescent="0.3">
      <c r="A73" t="s">
        <v>138</v>
      </c>
      <c r="C73">
        <v>0.33100000000000002</v>
      </c>
      <c r="D73">
        <v>2841</v>
      </c>
      <c r="E73">
        <v>0.90100000000000002</v>
      </c>
      <c r="F73">
        <v>9327</v>
      </c>
      <c r="G73">
        <v>0.64300000000000002</v>
      </c>
      <c r="H73">
        <v>12168</v>
      </c>
      <c r="N73">
        <f>+VLOOKUP(A73,$X$3:$AD$188,2,FALSE)</f>
        <v>0.36699999999999999</v>
      </c>
      <c r="O73">
        <f>+VLOOKUP($A73,$X$3:$AD$188,3,FALSE)</f>
        <v>2841</v>
      </c>
      <c r="P73">
        <f>+VLOOKUP($A73,$X$3:$AD$188,4,FALSE)</f>
        <v>1.0680000000000001</v>
      </c>
      <c r="Q73">
        <f>+VLOOKUP($A73,$X$3:$AD$188,5,FALSE)</f>
        <v>9327</v>
      </c>
      <c r="R73">
        <f>+VLOOKUP($A73,$X$3:$AD$188,6,FALSE)</f>
        <v>0.73899999999999999</v>
      </c>
      <c r="S73">
        <f>+VLOOKUP($A73,$X$3:$AD$188,7,FALSE)</f>
        <v>12168</v>
      </c>
      <c r="T73" s="7">
        <f>+H73/S73-1</f>
        <v>0</v>
      </c>
      <c r="U73" s="4"/>
      <c r="X73" t="s">
        <v>80</v>
      </c>
      <c r="Y73">
        <v>1E-3</v>
      </c>
      <c r="Z73">
        <v>8</v>
      </c>
      <c r="AA73">
        <v>1E-3</v>
      </c>
      <c r="AB73">
        <v>8</v>
      </c>
      <c r="AC73">
        <v>1E-3</v>
      </c>
      <c r="AD73">
        <v>16</v>
      </c>
    </row>
    <row r="74" spans="1:30" x14ac:dyDescent="0.3">
      <c r="A74" t="s">
        <v>127</v>
      </c>
      <c r="C74">
        <v>1.6240000000000001</v>
      </c>
      <c r="D74">
        <v>13923</v>
      </c>
      <c r="E74">
        <v>1.871</v>
      </c>
      <c r="F74">
        <v>19367</v>
      </c>
      <c r="G74">
        <v>1.7589999999999999</v>
      </c>
      <c r="H74">
        <v>33290</v>
      </c>
      <c r="N74">
        <f>+VLOOKUP(A74,$X$3:$AD$188,2,FALSE)</f>
        <v>1.4510000000000001</v>
      </c>
      <c r="O74">
        <f>+VLOOKUP($A74,$X$3:$AD$188,3,FALSE)</f>
        <v>11230</v>
      </c>
      <c r="P74">
        <f>+VLOOKUP($A74,$X$3:$AD$188,4,FALSE)</f>
        <v>1.696</v>
      </c>
      <c r="Q74">
        <f>+VLOOKUP($A74,$X$3:$AD$188,5,FALSE)</f>
        <v>14811</v>
      </c>
      <c r="R74">
        <f>+VLOOKUP($A74,$X$3:$AD$188,6,FALSE)</f>
        <v>1.581</v>
      </c>
      <c r="S74">
        <f>+VLOOKUP($A74,$X$3:$AD$188,7,FALSE)</f>
        <v>26041</v>
      </c>
      <c r="T74" s="7">
        <f>+H74/S74-1</f>
        <v>0.27836872623939168</v>
      </c>
      <c r="U74" s="4"/>
      <c r="X74" t="s">
        <v>81</v>
      </c>
      <c r="Y74">
        <v>4.0000000000000001E-3</v>
      </c>
      <c r="Z74">
        <v>29</v>
      </c>
      <c r="AA74">
        <v>4.0000000000000001E-3</v>
      </c>
      <c r="AB74">
        <v>33</v>
      </c>
      <c r="AC74">
        <v>4.0000000000000001E-3</v>
      </c>
      <c r="AD74">
        <v>62</v>
      </c>
    </row>
    <row r="75" spans="1:30" hidden="1" x14ac:dyDescent="0.3">
      <c r="A75" t="s">
        <v>143</v>
      </c>
      <c r="C75">
        <v>0.13</v>
      </c>
      <c r="D75">
        <v>1113</v>
      </c>
      <c r="E75">
        <v>0.16500000000000001</v>
      </c>
      <c r="F75">
        <v>1711</v>
      </c>
      <c r="G75">
        <v>0.14899999999999999</v>
      </c>
      <c r="H75">
        <v>2824</v>
      </c>
      <c r="N75">
        <f>+VLOOKUP(A75,$X$3:$AD$188,2,FALSE)</f>
        <v>0.14399999999999999</v>
      </c>
      <c r="O75">
        <f>+VLOOKUP($A75,$X$3:$AD$188,3,FALSE)</f>
        <v>1113</v>
      </c>
      <c r="P75">
        <f>+VLOOKUP($A75,$X$3:$AD$188,4,FALSE)</f>
        <v>0.19600000000000001</v>
      </c>
      <c r="Q75">
        <f>+VLOOKUP($A75,$X$3:$AD$188,5,FALSE)</f>
        <v>1711</v>
      </c>
      <c r="R75">
        <f>+VLOOKUP($A75,$X$3:$AD$188,6,FALSE)</f>
        <v>0.17100000000000001</v>
      </c>
      <c r="S75">
        <f>+VLOOKUP($A75,$X$3:$AD$188,7,FALSE)</f>
        <v>2824</v>
      </c>
      <c r="T75" s="7">
        <f>+H75/S75-1</f>
        <v>0</v>
      </c>
      <c r="U75" s="4"/>
      <c r="X75" t="s">
        <v>82</v>
      </c>
      <c r="Y75">
        <v>6.0000000000000001E-3</v>
      </c>
      <c r="Z75">
        <v>48</v>
      </c>
      <c r="AA75">
        <v>6.0000000000000001E-3</v>
      </c>
      <c r="AB75">
        <v>55</v>
      </c>
      <c r="AC75">
        <v>6.0000000000000001E-3</v>
      </c>
      <c r="AD75">
        <v>103</v>
      </c>
    </row>
    <row r="76" spans="1:30" hidden="1" x14ac:dyDescent="0.3">
      <c r="A76" t="s">
        <v>165</v>
      </c>
      <c r="C76">
        <v>2.4E-2</v>
      </c>
      <c r="D76">
        <v>208</v>
      </c>
      <c r="E76">
        <v>0.125</v>
      </c>
      <c r="F76">
        <v>1294</v>
      </c>
      <c r="G76">
        <v>7.9000000000000001E-2</v>
      </c>
      <c r="H76">
        <v>1502</v>
      </c>
      <c r="N76">
        <f>+VLOOKUP(A76,$X$3:$AD$188,2,FALSE)</f>
        <v>2.7E-2</v>
      </c>
      <c r="O76">
        <f>+VLOOKUP($A76,$X$3:$AD$188,3,FALSE)</f>
        <v>208</v>
      </c>
      <c r="P76">
        <f>+VLOOKUP($A76,$X$3:$AD$188,4,FALSE)</f>
        <v>0.14799999999999999</v>
      </c>
      <c r="Q76">
        <f>+VLOOKUP($A76,$X$3:$AD$188,5,FALSE)</f>
        <v>1294</v>
      </c>
      <c r="R76">
        <f>+VLOOKUP($A76,$X$3:$AD$188,6,FALSE)</f>
        <v>9.0999999999999998E-2</v>
      </c>
      <c r="S76">
        <f>+VLOOKUP($A76,$X$3:$AD$188,7,FALSE)</f>
        <v>1502</v>
      </c>
      <c r="T76" s="7">
        <f>+H76/S76-1</f>
        <v>0</v>
      </c>
      <c r="U76" s="4"/>
      <c r="X76" t="s">
        <v>83</v>
      </c>
      <c r="Y76">
        <v>6.0999999999999999E-2</v>
      </c>
      <c r="Z76">
        <v>473</v>
      </c>
      <c r="AA76">
        <v>5.8999999999999997E-2</v>
      </c>
      <c r="AB76">
        <v>517</v>
      </c>
      <c r="AC76">
        <v>0.06</v>
      </c>
      <c r="AD76">
        <v>990</v>
      </c>
    </row>
    <row r="77" spans="1:30" hidden="1" x14ac:dyDescent="0.3">
      <c r="A77" t="s">
        <v>167</v>
      </c>
      <c r="C77">
        <v>0.23200000000000001</v>
      </c>
      <c r="D77">
        <v>1986</v>
      </c>
      <c r="E77">
        <v>0.10100000000000001</v>
      </c>
      <c r="F77">
        <v>1044</v>
      </c>
      <c r="G77">
        <v>0.16</v>
      </c>
      <c r="H77">
        <v>3030</v>
      </c>
      <c r="N77">
        <f>+VLOOKUP(A77,$X$3:$AD$188,2,FALSE)</f>
        <v>0.25700000000000001</v>
      </c>
      <c r="O77">
        <f>+VLOOKUP($A77,$X$3:$AD$188,3,FALSE)</f>
        <v>1986</v>
      </c>
      <c r="P77">
        <f>+VLOOKUP($A77,$X$3:$AD$188,4,FALSE)</f>
        <v>0.12</v>
      </c>
      <c r="Q77">
        <f>+VLOOKUP($A77,$X$3:$AD$188,5,FALSE)</f>
        <v>1044</v>
      </c>
      <c r="R77">
        <f>+VLOOKUP($A77,$X$3:$AD$188,6,FALSE)</f>
        <v>0.184</v>
      </c>
      <c r="S77">
        <f>+VLOOKUP($A77,$X$3:$AD$188,7,FALSE)</f>
        <v>3030</v>
      </c>
      <c r="T77" s="7">
        <f>+H77/S77-1</f>
        <v>0</v>
      </c>
      <c r="U77" s="4"/>
      <c r="X77" t="s">
        <v>85</v>
      </c>
      <c r="Y77">
        <v>2E-3</v>
      </c>
      <c r="Z77">
        <v>16</v>
      </c>
      <c r="AA77">
        <v>2E-3</v>
      </c>
      <c r="AB77">
        <v>18</v>
      </c>
      <c r="AC77">
        <v>2E-3</v>
      </c>
      <c r="AD77">
        <v>34</v>
      </c>
    </row>
    <row r="78" spans="1:30" x14ac:dyDescent="0.3">
      <c r="A78" t="s">
        <v>133</v>
      </c>
      <c r="C78">
        <v>1.044</v>
      </c>
      <c r="D78">
        <v>8953</v>
      </c>
      <c r="E78">
        <v>1.609</v>
      </c>
      <c r="F78">
        <v>16657</v>
      </c>
      <c r="G78">
        <v>1.353</v>
      </c>
      <c r="H78">
        <v>25610</v>
      </c>
      <c r="N78">
        <f>+VLOOKUP(A78,$X$3:$AD$188,2,FALSE)</f>
        <v>0.25800000000000001</v>
      </c>
      <c r="O78">
        <f>+VLOOKUP($A78,$X$3:$AD$188,3,FALSE)</f>
        <v>1998</v>
      </c>
      <c r="P78">
        <f>+VLOOKUP($A78,$X$3:$AD$188,4,FALSE)</f>
        <v>0.43099999999999999</v>
      </c>
      <c r="Q78">
        <f>+VLOOKUP($A78,$X$3:$AD$188,5,FALSE)</f>
        <v>3762</v>
      </c>
      <c r="R78">
        <f>+VLOOKUP($A78,$X$3:$AD$188,6,FALSE)</f>
        <v>0.35</v>
      </c>
      <c r="S78">
        <f>+VLOOKUP($A78,$X$3:$AD$188,7,FALSE)</f>
        <v>5760</v>
      </c>
      <c r="T78" s="7">
        <f>+H78/S78-1</f>
        <v>3.4461805555555554</v>
      </c>
      <c r="U78" s="4"/>
      <c r="X78" t="s">
        <v>86</v>
      </c>
      <c r="Y78">
        <v>0.28199999999999997</v>
      </c>
      <c r="Z78">
        <v>2184</v>
      </c>
      <c r="AA78">
        <v>0.30599999999999999</v>
      </c>
      <c r="AB78">
        <v>2670</v>
      </c>
      <c r="AC78">
        <v>0.29499999999999998</v>
      </c>
      <c r="AD78">
        <v>4854</v>
      </c>
    </row>
    <row r="79" spans="1:30" hidden="1" x14ac:dyDescent="0.3">
      <c r="A79" t="s">
        <v>178</v>
      </c>
      <c r="C79">
        <v>4.1000000000000002E-2</v>
      </c>
      <c r="D79">
        <v>350</v>
      </c>
      <c r="E79">
        <v>4.5999999999999999E-2</v>
      </c>
      <c r="F79">
        <v>478</v>
      </c>
      <c r="G79">
        <v>4.3999999999999997E-2</v>
      </c>
      <c r="H79">
        <v>828</v>
      </c>
      <c r="N79">
        <f>+VLOOKUP(A79,$X$3:$AD$188,2,FALSE)</f>
        <v>4.4999999999999998E-2</v>
      </c>
      <c r="O79">
        <f>+VLOOKUP($A79,$X$3:$AD$188,3,FALSE)</f>
        <v>350</v>
      </c>
      <c r="P79">
        <f>+VLOOKUP($A79,$X$3:$AD$188,4,FALSE)</f>
        <v>5.5E-2</v>
      </c>
      <c r="Q79">
        <f>+VLOOKUP($A79,$X$3:$AD$188,5,FALSE)</f>
        <v>478</v>
      </c>
      <c r="R79">
        <f>+VLOOKUP($A79,$X$3:$AD$188,6,FALSE)</f>
        <v>0.05</v>
      </c>
      <c r="S79">
        <f>+VLOOKUP($A79,$X$3:$AD$188,7,FALSE)</f>
        <v>828</v>
      </c>
      <c r="T79" s="7">
        <f>+H79/S79-1</f>
        <v>0</v>
      </c>
      <c r="U79" s="4"/>
      <c r="X79" t="s">
        <v>87</v>
      </c>
      <c r="Y79">
        <v>7.0000000000000001E-3</v>
      </c>
      <c r="Z79">
        <v>55</v>
      </c>
      <c r="AA79">
        <v>4.0000000000000001E-3</v>
      </c>
      <c r="AB79">
        <v>35</v>
      </c>
      <c r="AC79">
        <v>5.0000000000000001E-3</v>
      </c>
      <c r="AD79">
        <v>90</v>
      </c>
    </row>
    <row r="80" spans="1:30" hidden="1" x14ac:dyDescent="0.3">
      <c r="A80" t="s">
        <v>196</v>
      </c>
      <c r="C80">
        <v>3.1E-2</v>
      </c>
      <c r="D80">
        <v>266</v>
      </c>
      <c r="E80">
        <v>0.05</v>
      </c>
      <c r="F80">
        <v>520</v>
      </c>
      <c r="G80">
        <v>4.2000000000000003E-2</v>
      </c>
      <c r="H80">
        <v>786</v>
      </c>
      <c r="N80">
        <f>+VLOOKUP(A80,$X$3:$AD$188,2,FALSE)</f>
        <v>3.4000000000000002E-2</v>
      </c>
      <c r="O80">
        <f>+VLOOKUP($A80,$X$3:$AD$188,3,FALSE)</f>
        <v>266</v>
      </c>
      <c r="P80">
        <f>+VLOOKUP($A80,$X$3:$AD$188,4,FALSE)</f>
        <v>0.06</v>
      </c>
      <c r="Q80">
        <f>+VLOOKUP($A80,$X$3:$AD$188,5,FALSE)</f>
        <v>520</v>
      </c>
      <c r="R80">
        <f>+VLOOKUP($A80,$X$3:$AD$188,6,FALSE)</f>
        <v>4.8000000000000001E-2</v>
      </c>
      <c r="S80">
        <f>+VLOOKUP($A80,$X$3:$AD$188,7,FALSE)</f>
        <v>786</v>
      </c>
      <c r="T80" s="7">
        <f>+H80/S80-1</f>
        <v>0</v>
      </c>
      <c r="U80" s="4"/>
      <c r="X80" t="s">
        <v>88</v>
      </c>
      <c r="Y80">
        <v>2.5999999999999999E-2</v>
      </c>
      <c r="Z80">
        <v>198</v>
      </c>
      <c r="AA80">
        <v>2.9000000000000001E-2</v>
      </c>
      <c r="AB80">
        <v>251</v>
      </c>
      <c r="AC80">
        <v>2.7E-2</v>
      </c>
      <c r="AD80">
        <v>449</v>
      </c>
    </row>
    <row r="81" spans="1:30" hidden="1" x14ac:dyDescent="0.3">
      <c r="A81" t="s">
        <v>197</v>
      </c>
      <c r="C81">
        <v>0.16</v>
      </c>
      <c r="D81">
        <v>1372</v>
      </c>
      <c r="E81">
        <v>0.32500000000000001</v>
      </c>
      <c r="F81">
        <v>3363</v>
      </c>
      <c r="G81">
        <v>0.25</v>
      </c>
      <c r="H81">
        <v>4735</v>
      </c>
      <c r="N81">
        <f>+VLOOKUP(A81,$X$3:$AD$188,2,FALSE)</f>
        <v>0.17699999999999999</v>
      </c>
      <c r="O81">
        <f>+VLOOKUP($A81,$X$3:$AD$188,3,FALSE)</f>
        <v>1372</v>
      </c>
      <c r="P81">
        <f>+VLOOKUP($A81,$X$3:$AD$188,4,FALSE)</f>
        <v>0.38500000000000001</v>
      </c>
      <c r="Q81">
        <f>+VLOOKUP($A81,$X$3:$AD$188,5,FALSE)</f>
        <v>3363</v>
      </c>
      <c r="R81">
        <f>+VLOOKUP($A81,$X$3:$AD$188,6,FALSE)</f>
        <v>0.28699999999999998</v>
      </c>
      <c r="S81">
        <f>+VLOOKUP($A81,$X$3:$AD$188,7,FALSE)</f>
        <v>4735</v>
      </c>
      <c r="T81" s="7">
        <f>+H81/S81-1</f>
        <v>0</v>
      </c>
      <c r="U81" s="4"/>
      <c r="X81" t="s">
        <v>89</v>
      </c>
      <c r="Y81">
        <v>9.0329999999999995</v>
      </c>
      <c r="Z81">
        <v>69908</v>
      </c>
      <c r="AA81">
        <v>1.8520000000000001</v>
      </c>
      <c r="AB81">
        <v>16176</v>
      </c>
      <c r="AC81">
        <v>5.2249999999999996</v>
      </c>
      <c r="AD81">
        <v>86084</v>
      </c>
    </row>
    <row r="82" spans="1:30" hidden="1" x14ac:dyDescent="0.3">
      <c r="A82" t="s">
        <v>23</v>
      </c>
      <c r="C82">
        <v>0.39600000000000002</v>
      </c>
      <c r="D82">
        <v>3394</v>
      </c>
      <c r="E82">
        <v>0.153</v>
      </c>
      <c r="F82">
        <v>1586</v>
      </c>
      <c r="G82">
        <v>0.26300000000000001</v>
      </c>
      <c r="H82">
        <v>4980</v>
      </c>
      <c r="N82">
        <f>+VLOOKUP(A82,$X$3:$AD$188,2,FALSE)</f>
        <v>0.47399999999999998</v>
      </c>
      <c r="O82">
        <f>+VLOOKUP($A82,$X$3:$AD$188,3,FALSE)</f>
        <v>3665</v>
      </c>
      <c r="P82">
        <f>+VLOOKUP($A82,$X$3:$AD$188,4,FALSE)</f>
        <v>0.14399999999999999</v>
      </c>
      <c r="Q82">
        <f>+VLOOKUP($A82,$X$3:$AD$188,5,FALSE)</f>
        <v>1259</v>
      </c>
      <c r="R82">
        <f>+VLOOKUP($A82,$X$3:$AD$188,6,FALSE)</f>
        <v>0.29899999999999999</v>
      </c>
      <c r="S82">
        <f>+VLOOKUP($A82,$X$3:$AD$188,7,FALSE)</f>
        <v>4924</v>
      </c>
      <c r="T82" s="7">
        <f>+H82/S82-1</f>
        <v>1.1372867587327473E-2</v>
      </c>
      <c r="U82" s="4"/>
      <c r="X82" t="s">
        <v>90</v>
      </c>
      <c r="Y82">
        <v>6.62</v>
      </c>
      <c r="Z82">
        <v>51237</v>
      </c>
      <c r="AA82">
        <v>10.585000000000001</v>
      </c>
      <c r="AB82">
        <v>92465</v>
      </c>
      <c r="AC82">
        <v>8.7219999999999995</v>
      </c>
      <c r="AD82">
        <v>143702</v>
      </c>
    </row>
    <row r="83" spans="1:30" hidden="1" x14ac:dyDescent="0.3">
      <c r="A83" t="s">
        <v>73</v>
      </c>
      <c r="C83">
        <v>0.51600000000000001</v>
      </c>
      <c r="D83">
        <v>4422</v>
      </c>
      <c r="E83">
        <v>0.36199999999999999</v>
      </c>
      <c r="F83">
        <v>3749</v>
      </c>
      <c r="G83">
        <v>0.432</v>
      </c>
      <c r="H83">
        <v>8171</v>
      </c>
      <c r="N83">
        <f>+VLOOKUP(A83,$X$3:$AD$188,2,FALSE)</f>
        <v>0.437</v>
      </c>
      <c r="O83">
        <f>+VLOOKUP($A83,$X$3:$AD$188,3,FALSE)</f>
        <v>3386</v>
      </c>
      <c r="P83">
        <f>+VLOOKUP($A83,$X$3:$AD$188,4,FALSE)</f>
        <v>0.52500000000000002</v>
      </c>
      <c r="Q83">
        <f>+VLOOKUP($A83,$X$3:$AD$188,5,FALSE)</f>
        <v>4584</v>
      </c>
      <c r="R83">
        <f>+VLOOKUP($A83,$X$3:$AD$188,6,FALSE)</f>
        <v>0.48399999999999999</v>
      </c>
      <c r="S83">
        <f>+VLOOKUP($A83,$X$3:$AD$188,7,FALSE)</f>
        <v>7970</v>
      </c>
      <c r="T83" s="7">
        <f>+H83/S83-1</f>
        <v>2.5219573400250939E-2</v>
      </c>
      <c r="U83" s="4"/>
      <c r="X83" t="s">
        <v>91</v>
      </c>
      <c r="Y83">
        <v>0.98599999999999999</v>
      </c>
      <c r="Z83">
        <v>7631</v>
      </c>
      <c r="AA83">
        <v>1.147</v>
      </c>
      <c r="AB83">
        <v>10023</v>
      </c>
      <c r="AC83">
        <v>1.0720000000000001</v>
      </c>
      <c r="AD83">
        <v>17654</v>
      </c>
    </row>
    <row r="84" spans="1:30" hidden="1" x14ac:dyDescent="0.3">
      <c r="A84" t="s">
        <v>105</v>
      </c>
      <c r="C84">
        <v>0.64400000000000002</v>
      </c>
      <c r="D84">
        <v>5519</v>
      </c>
      <c r="E84">
        <v>0.248</v>
      </c>
      <c r="F84">
        <v>2569</v>
      </c>
      <c r="G84">
        <v>0.42699999999999999</v>
      </c>
      <c r="H84">
        <v>8088</v>
      </c>
      <c r="N84">
        <f>+VLOOKUP(A84,$X$3:$AD$188,2,FALSE)</f>
        <v>0.71099999999999997</v>
      </c>
      <c r="O84">
        <f>+VLOOKUP($A84,$X$3:$AD$188,3,FALSE)</f>
        <v>5500</v>
      </c>
      <c r="P84">
        <f>+VLOOKUP($A84,$X$3:$AD$188,4,FALSE)</f>
        <v>0.26100000000000001</v>
      </c>
      <c r="Q84">
        <f>+VLOOKUP($A84,$X$3:$AD$188,5,FALSE)</f>
        <v>2278</v>
      </c>
      <c r="R84">
        <f>+VLOOKUP($A84,$X$3:$AD$188,6,FALSE)</f>
        <v>0.47199999999999998</v>
      </c>
      <c r="S84">
        <f>+VLOOKUP($A84,$X$3:$AD$188,7,FALSE)</f>
        <v>7778</v>
      </c>
      <c r="T84" s="7">
        <f>+H84/S84-1</f>
        <v>3.9856004114168231E-2</v>
      </c>
      <c r="U84" s="4"/>
      <c r="X84" t="s">
        <v>92</v>
      </c>
      <c r="Y84">
        <v>1.7000000000000001E-2</v>
      </c>
      <c r="Z84">
        <v>132</v>
      </c>
      <c r="AA84">
        <v>1.2E-2</v>
      </c>
      <c r="AB84">
        <v>103</v>
      </c>
      <c r="AC84">
        <v>1.4E-2</v>
      </c>
      <c r="AD84">
        <v>235</v>
      </c>
    </row>
    <row r="85" spans="1:30" hidden="1" x14ac:dyDescent="0.3">
      <c r="A85" t="s">
        <v>115</v>
      </c>
      <c r="C85">
        <v>4.5999999999999999E-2</v>
      </c>
      <c r="D85">
        <v>391</v>
      </c>
      <c r="E85">
        <v>5.8999999999999997E-2</v>
      </c>
      <c r="F85">
        <v>614</v>
      </c>
      <c r="G85">
        <v>5.2999999999999999E-2</v>
      </c>
      <c r="H85">
        <v>1005</v>
      </c>
      <c r="N85">
        <f>+VLOOKUP(A85,$X$3:$AD$188,2,FALSE)</f>
        <v>5.8999999999999997E-2</v>
      </c>
      <c r="O85">
        <f>+VLOOKUP($A85,$X$3:$AD$188,3,FALSE)</f>
        <v>456</v>
      </c>
      <c r="P85">
        <f>+VLOOKUP($A85,$X$3:$AD$188,4,FALSE)</f>
        <v>5.8000000000000003E-2</v>
      </c>
      <c r="Q85">
        <f>+VLOOKUP($A85,$X$3:$AD$188,5,FALSE)</f>
        <v>505</v>
      </c>
      <c r="R85">
        <f>+VLOOKUP($A85,$X$3:$AD$188,6,FALSE)</f>
        <v>5.8000000000000003E-2</v>
      </c>
      <c r="S85">
        <f>+VLOOKUP($A85,$X$3:$AD$188,7,FALSE)</f>
        <v>961</v>
      </c>
      <c r="T85" s="7">
        <f>+H85/S85-1</f>
        <v>4.57856399583767E-2</v>
      </c>
      <c r="U85" s="4"/>
      <c r="X85" t="s">
        <v>93</v>
      </c>
      <c r="Y85">
        <v>7.2999999999999995E-2</v>
      </c>
      <c r="Z85">
        <v>564</v>
      </c>
      <c r="AA85">
        <v>0.183</v>
      </c>
      <c r="AB85">
        <v>1602</v>
      </c>
      <c r="AC85">
        <v>0.13100000000000001</v>
      </c>
      <c r="AD85">
        <v>2166</v>
      </c>
    </row>
    <row r="86" spans="1:30" x14ac:dyDescent="0.3">
      <c r="A86" t="s">
        <v>135</v>
      </c>
      <c r="C86">
        <v>1.9079999999999999</v>
      </c>
      <c r="D86">
        <v>16366</v>
      </c>
      <c r="E86">
        <v>0.63</v>
      </c>
      <c r="F86">
        <v>6521</v>
      </c>
      <c r="G86">
        <v>1.2090000000000001</v>
      </c>
      <c r="H86">
        <v>22887</v>
      </c>
      <c r="N86">
        <f>+VLOOKUP(A86,$X$3:$AD$188,2,FALSE)</f>
        <v>1.9079999999999999</v>
      </c>
      <c r="O86">
        <f>+VLOOKUP($A86,$X$3:$AD$188,3,FALSE)</f>
        <v>14768</v>
      </c>
      <c r="P86">
        <f>+VLOOKUP($A86,$X$3:$AD$188,4,FALSE)</f>
        <v>2.1669999999999998</v>
      </c>
      <c r="Q86">
        <f>+VLOOKUP($A86,$X$3:$AD$188,5,FALSE)</f>
        <v>18933</v>
      </c>
      <c r="R86">
        <f>+VLOOKUP($A86,$X$3:$AD$188,6,FALSE)</f>
        <v>2.0459999999999998</v>
      </c>
      <c r="S86">
        <f>+VLOOKUP($A86,$X$3:$AD$188,7,FALSE)</f>
        <v>33701</v>
      </c>
      <c r="T86" s="7">
        <f>+H86/S86-1</f>
        <v>-0.32088068603305542</v>
      </c>
      <c r="U86" s="4"/>
      <c r="X86" t="s">
        <v>94</v>
      </c>
      <c r="Y86">
        <v>2.5999999999999999E-2</v>
      </c>
      <c r="Z86">
        <v>201</v>
      </c>
      <c r="AA86">
        <v>2.1000000000000001E-2</v>
      </c>
      <c r="AB86">
        <v>183</v>
      </c>
      <c r="AC86">
        <v>2.3E-2</v>
      </c>
      <c r="AD86">
        <v>384</v>
      </c>
    </row>
    <row r="87" spans="1:30" hidden="1" x14ac:dyDescent="0.3">
      <c r="A87" t="s">
        <v>109</v>
      </c>
      <c r="C87">
        <v>0.24199999999999999</v>
      </c>
      <c r="D87">
        <v>2079</v>
      </c>
      <c r="E87">
        <v>9.9000000000000005E-2</v>
      </c>
      <c r="F87">
        <v>1026</v>
      </c>
      <c r="G87">
        <v>0.16400000000000001</v>
      </c>
      <c r="H87">
        <v>3105</v>
      </c>
      <c r="N87">
        <f>+VLOOKUP(A87,$X$3:$AD$188,2,FALSE)</f>
        <v>5.5E-2</v>
      </c>
      <c r="O87">
        <f>+VLOOKUP($A87,$X$3:$AD$188,3,FALSE)</f>
        <v>424</v>
      </c>
      <c r="P87">
        <f>+VLOOKUP($A87,$X$3:$AD$188,4,FALSE)</f>
        <v>0.28399999999999997</v>
      </c>
      <c r="Q87">
        <f>+VLOOKUP($A87,$X$3:$AD$188,5,FALSE)</f>
        <v>2479</v>
      </c>
      <c r="R87">
        <f>+VLOOKUP($A87,$X$3:$AD$188,6,FALSE)</f>
        <v>0.17599999999999999</v>
      </c>
      <c r="S87">
        <f>+VLOOKUP($A87,$X$3:$AD$188,7,FALSE)</f>
        <v>2903</v>
      </c>
      <c r="T87" s="7">
        <f>+H87/S87-1</f>
        <v>6.9583189803651413E-2</v>
      </c>
      <c r="U87" s="4"/>
      <c r="X87" t="s">
        <v>95</v>
      </c>
      <c r="Y87">
        <v>1.6779999999999999</v>
      </c>
      <c r="Z87">
        <v>12988</v>
      </c>
      <c r="AA87">
        <v>2.4609999999999999</v>
      </c>
      <c r="AB87">
        <v>21498</v>
      </c>
      <c r="AC87">
        <v>2.093</v>
      </c>
      <c r="AD87">
        <v>34486</v>
      </c>
    </row>
    <row r="88" spans="1:30" hidden="1" x14ac:dyDescent="0.3">
      <c r="A88" t="s">
        <v>171</v>
      </c>
      <c r="C88">
        <v>5.0000000000000001E-3</v>
      </c>
      <c r="D88">
        <v>44</v>
      </c>
      <c r="E88">
        <v>6.0000000000000001E-3</v>
      </c>
      <c r="F88">
        <v>62</v>
      </c>
      <c r="G88">
        <v>6.0000000000000001E-3</v>
      </c>
      <c r="H88">
        <v>106</v>
      </c>
      <c r="N88">
        <f>+VLOOKUP(A88,$X$3:$AD$188,2,FALSE)</f>
        <v>7.0000000000000001E-3</v>
      </c>
      <c r="O88">
        <f>+VLOOKUP($A88,$X$3:$AD$188,3,FALSE)</f>
        <v>52</v>
      </c>
      <c r="P88">
        <f>+VLOOKUP($A88,$X$3:$AD$188,4,FALSE)</f>
        <v>5.0000000000000001E-3</v>
      </c>
      <c r="Q88">
        <f>+VLOOKUP($A88,$X$3:$AD$188,5,FALSE)</f>
        <v>46</v>
      </c>
      <c r="R88">
        <f>+VLOOKUP($A88,$X$3:$AD$188,6,FALSE)</f>
        <v>6.0000000000000001E-3</v>
      </c>
      <c r="S88">
        <f>+VLOOKUP($A88,$X$3:$AD$188,7,FALSE)</f>
        <v>98</v>
      </c>
      <c r="T88" s="7">
        <f>+H88/S88-1</f>
        <v>8.163265306122458E-2</v>
      </c>
      <c r="U88" s="4"/>
      <c r="X88" t="s">
        <v>96</v>
      </c>
      <c r="Y88">
        <v>2.9000000000000001E-2</v>
      </c>
      <c r="Z88">
        <v>223</v>
      </c>
      <c r="AA88">
        <v>2.7E-2</v>
      </c>
      <c r="AB88">
        <v>240</v>
      </c>
      <c r="AC88">
        <v>2.8000000000000001E-2</v>
      </c>
      <c r="AD88">
        <v>463</v>
      </c>
    </row>
    <row r="89" spans="1:30" hidden="1" x14ac:dyDescent="0.3">
      <c r="A89" t="s">
        <v>148</v>
      </c>
      <c r="C89">
        <v>1.5329999999999999</v>
      </c>
      <c r="D89">
        <v>13149</v>
      </c>
      <c r="E89">
        <v>0.44</v>
      </c>
      <c r="F89">
        <v>4559</v>
      </c>
      <c r="G89">
        <v>0.93600000000000005</v>
      </c>
      <c r="H89">
        <v>17708</v>
      </c>
      <c r="N89">
        <f>+VLOOKUP(A89,$X$3:$AD$188,2,FALSE)</f>
        <v>1.421</v>
      </c>
      <c r="O89">
        <f>+VLOOKUP($A89,$X$3:$AD$188,3,FALSE)</f>
        <v>11000</v>
      </c>
      <c r="P89">
        <f>+VLOOKUP($A89,$X$3:$AD$188,4,FALSE)</f>
        <v>0.57199999999999995</v>
      </c>
      <c r="Q89">
        <f>+VLOOKUP($A89,$X$3:$AD$188,5,FALSE)</f>
        <v>5000</v>
      </c>
      <c r="R89">
        <f>+VLOOKUP($A89,$X$3:$AD$188,6,FALSE)</f>
        <v>0.97099999999999997</v>
      </c>
      <c r="S89">
        <f>+VLOOKUP($A89,$X$3:$AD$188,7,FALSE)</f>
        <v>16000</v>
      </c>
      <c r="T89" s="7">
        <f>+H89/S89-1</f>
        <v>0.1067499999999999</v>
      </c>
      <c r="U89" s="4"/>
      <c r="X89" t="s">
        <v>97</v>
      </c>
      <c r="Y89">
        <v>2.4700000000000002</v>
      </c>
      <c r="Z89">
        <v>19119</v>
      </c>
      <c r="AA89">
        <v>0.72599999999999998</v>
      </c>
      <c r="AB89">
        <v>6339</v>
      </c>
      <c r="AC89">
        <v>1.5449999999999999</v>
      </c>
      <c r="AD89">
        <v>25458</v>
      </c>
    </row>
    <row r="90" spans="1:30" hidden="1" x14ac:dyDescent="0.3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N90">
        <f>+VLOOKUP(A90,$X$3:$AD$188,2,FALSE)</f>
        <v>0</v>
      </c>
      <c r="O90">
        <f>+VLOOKUP($A90,$X$3:$AD$188,3,FALSE)</f>
        <v>0</v>
      </c>
      <c r="P90">
        <f>+VLOOKUP($A90,$X$3:$AD$188,4,FALSE)</f>
        <v>0</v>
      </c>
      <c r="Q90">
        <f>+VLOOKUP($A90,$X$3:$AD$188,5,FALSE)</f>
        <v>0</v>
      </c>
      <c r="R90">
        <f>+VLOOKUP($A90,$X$3:$AD$188,6,FALSE)</f>
        <v>0</v>
      </c>
      <c r="S90">
        <f>+VLOOKUP($A90,$X$3:$AD$188,7,FALSE)</f>
        <v>0</v>
      </c>
      <c r="T90" s="7" t="e">
        <f>+H90/S90-1</f>
        <v>#DIV/0!</v>
      </c>
      <c r="U90" s="4"/>
      <c r="X90" t="s">
        <v>98</v>
      </c>
      <c r="Y90">
        <v>2.7E-2</v>
      </c>
      <c r="Z90">
        <v>209</v>
      </c>
      <c r="AA90">
        <v>2.5999999999999999E-2</v>
      </c>
      <c r="AB90">
        <v>230</v>
      </c>
      <c r="AC90">
        <v>2.7E-2</v>
      </c>
      <c r="AD90">
        <v>439</v>
      </c>
    </row>
    <row r="91" spans="1:30" x14ac:dyDescent="0.3">
      <c r="A91" t="s">
        <v>140</v>
      </c>
      <c r="C91">
        <v>1.635</v>
      </c>
      <c r="D91">
        <v>14022</v>
      </c>
      <c r="E91">
        <v>1.0740000000000001</v>
      </c>
      <c r="F91">
        <v>11119</v>
      </c>
      <c r="G91">
        <v>1.3280000000000001</v>
      </c>
      <c r="H91">
        <v>25141</v>
      </c>
      <c r="N91">
        <f>+VLOOKUP(A91,$X$3:$AD$188,2,FALSE)</f>
        <v>1.8120000000000001</v>
      </c>
      <c r="O91">
        <f>+VLOOKUP($A91,$X$3:$AD$188,3,FALSE)</f>
        <v>14022</v>
      </c>
      <c r="P91">
        <f>+VLOOKUP($A91,$X$3:$AD$188,4,FALSE)</f>
        <v>1.2729999999999999</v>
      </c>
      <c r="Q91">
        <f>+VLOOKUP($A91,$X$3:$AD$188,5,FALSE)</f>
        <v>11119</v>
      </c>
      <c r="R91">
        <f>+VLOOKUP($A91,$X$3:$AD$188,6,FALSE)</f>
        <v>1.526</v>
      </c>
      <c r="S91">
        <f>+VLOOKUP($A91,$X$3:$AD$188,7,FALSE)</f>
        <v>25141</v>
      </c>
      <c r="T91" s="7">
        <f>+H91/S91-1</f>
        <v>0</v>
      </c>
      <c r="U91" s="4"/>
      <c r="X91" t="s">
        <v>99</v>
      </c>
      <c r="Y91">
        <v>0</v>
      </c>
      <c r="Z91">
        <v>0</v>
      </c>
      <c r="AA91">
        <v>6.3E-2</v>
      </c>
      <c r="AB91">
        <v>547</v>
      </c>
      <c r="AC91">
        <v>3.3000000000000002E-2</v>
      </c>
      <c r="AD91">
        <v>547</v>
      </c>
    </row>
    <row r="92" spans="1:30" hidden="1" x14ac:dyDescent="0.3">
      <c r="A92" t="s">
        <v>170</v>
      </c>
      <c r="C92">
        <v>5.0000000000000001E-3</v>
      </c>
      <c r="D92">
        <v>40</v>
      </c>
      <c r="E92">
        <v>6.0000000000000001E-3</v>
      </c>
      <c r="F92">
        <v>59</v>
      </c>
      <c r="G92">
        <v>5.0000000000000001E-3</v>
      </c>
      <c r="H92">
        <v>99</v>
      </c>
      <c r="N92">
        <f>+VLOOKUP(A92,$X$3:$AD$188,2,FALSE)</f>
        <v>6.0000000000000001E-3</v>
      </c>
      <c r="O92">
        <f>+VLOOKUP($A92,$X$3:$AD$188,3,FALSE)</f>
        <v>45</v>
      </c>
      <c r="P92">
        <f>+VLOOKUP($A92,$X$3:$AD$188,4,FALSE)</f>
        <v>5.0000000000000001E-3</v>
      </c>
      <c r="Q92">
        <f>+VLOOKUP($A92,$X$3:$AD$188,5,FALSE)</f>
        <v>44</v>
      </c>
      <c r="R92">
        <f>+VLOOKUP($A92,$X$3:$AD$188,6,FALSE)</f>
        <v>5.0000000000000001E-3</v>
      </c>
      <c r="S92">
        <f>+VLOOKUP($A92,$X$3:$AD$188,7,FALSE)</f>
        <v>89</v>
      </c>
      <c r="T92" s="7">
        <f>+H92/S92-1</f>
        <v>0.11235955056179781</v>
      </c>
      <c r="U92" s="4"/>
      <c r="X92" t="s">
        <v>100</v>
      </c>
      <c r="Y92">
        <v>2E-3</v>
      </c>
      <c r="Z92">
        <v>19</v>
      </c>
      <c r="AA92">
        <v>1.9E-2</v>
      </c>
      <c r="AB92">
        <v>166</v>
      </c>
      <c r="AC92">
        <v>1.0999999999999999E-2</v>
      </c>
      <c r="AD92">
        <v>185</v>
      </c>
    </row>
    <row r="93" spans="1:30" hidden="1" x14ac:dyDescent="0.3">
      <c r="A93" t="s">
        <v>65</v>
      </c>
      <c r="C93">
        <v>0.56399999999999995</v>
      </c>
      <c r="D93">
        <v>4837</v>
      </c>
      <c r="E93">
        <v>0.5</v>
      </c>
      <c r="F93">
        <v>5174</v>
      </c>
      <c r="G93">
        <v>0.52900000000000003</v>
      </c>
      <c r="H93">
        <v>10011</v>
      </c>
      <c r="N93">
        <f>+VLOOKUP(A93,$X$3:$AD$188,2,FALSE)</f>
        <v>0.49299999999999999</v>
      </c>
      <c r="O93">
        <f>+VLOOKUP($A93,$X$3:$AD$188,3,FALSE)</f>
        <v>3819</v>
      </c>
      <c r="P93">
        <f>+VLOOKUP($A93,$X$3:$AD$188,4,FALSE)</f>
        <v>0.56999999999999995</v>
      </c>
      <c r="Q93">
        <f>+VLOOKUP($A93,$X$3:$AD$188,5,FALSE)</f>
        <v>4979</v>
      </c>
      <c r="R93">
        <f>+VLOOKUP($A93,$X$3:$AD$188,6,FALSE)</f>
        <v>0.53400000000000003</v>
      </c>
      <c r="S93">
        <f>+VLOOKUP($A93,$X$3:$AD$188,7,FALSE)</f>
        <v>8798</v>
      </c>
      <c r="T93" s="7">
        <f>+H93/S93-1</f>
        <v>0.13787224369174811</v>
      </c>
      <c r="U93" s="4"/>
      <c r="X93" t="s">
        <v>101</v>
      </c>
      <c r="Y93">
        <v>0.114</v>
      </c>
      <c r="Z93">
        <v>883</v>
      </c>
      <c r="AA93">
        <v>0.20300000000000001</v>
      </c>
      <c r="AB93">
        <v>1770</v>
      </c>
      <c r="AC93">
        <v>0.161</v>
      </c>
      <c r="AD93">
        <v>2653</v>
      </c>
    </row>
    <row r="94" spans="1:30" hidden="1" x14ac:dyDescent="0.3">
      <c r="A94" t="s">
        <v>9</v>
      </c>
      <c r="C94">
        <v>100</v>
      </c>
      <c r="D94">
        <v>857544</v>
      </c>
      <c r="E94">
        <v>100</v>
      </c>
      <c r="F94">
        <v>1035181</v>
      </c>
      <c r="G94">
        <v>100</v>
      </c>
      <c r="H94">
        <v>1892725</v>
      </c>
      <c r="N94">
        <f>+VLOOKUP(A94,$X$3:$AD$188,2,FALSE)</f>
        <v>100</v>
      </c>
      <c r="O94">
        <f>+VLOOKUP($A94,$X$3:$AD$188,3,FALSE)</f>
        <v>773949</v>
      </c>
      <c r="P94">
        <f>+VLOOKUP($A94,$X$3:$AD$188,4,FALSE)</f>
        <v>100</v>
      </c>
      <c r="Q94">
        <f>+VLOOKUP($A94,$X$3:$AD$188,5,FALSE)</f>
        <v>873545</v>
      </c>
      <c r="R94">
        <f>+VLOOKUP($A94,$X$3:$AD$188,6,FALSE)</f>
        <v>100</v>
      </c>
      <c r="S94">
        <f>+VLOOKUP($A94,$X$3:$AD$188,7,FALSE)</f>
        <v>1647494</v>
      </c>
      <c r="T94" s="7">
        <f>+H94/S94-1</f>
        <v>0.14885092146010859</v>
      </c>
      <c r="U94" s="4"/>
      <c r="X94" t="s">
        <v>102</v>
      </c>
      <c r="Y94">
        <v>0.191</v>
      </c>
      <c r="Z94">
        <v>1482</v>
      </c>
      <c r="AA94">
        <v>0.18</v>
      </c>
      <c r="AB94">
        <v>1573</v>
      </c>
      <c r="AC94">
        <v>0.185</v>
      </c>
      <c r="AD94">
        <v>3055</v>
      </c>
    </row>
    <row r="95" spans="1:30" hidden="1" x14ac:dyDescent="0.3">
      <c r="A95" t="s">
        <v>62</v>
      </c>
      <c r="C95">
        <v>0.29799999999999999</v>
      </c>
      <c r="D95">
        <v>2553</v>
      </c>
      <c r="E95">
        <v>0.188</v>
      </c>
      <c r="F95">
        <v>1945</v>
      </c>
      <c r="G95">
        <v>0.23799999999999999</v>
      </c>
      <c r="H95">
        <v>4498</v>
      </c>
      <c r="N95">
        <f>+VLOOKUP(A95,$X$3:$AD$188,2,FALSE)</f>
        <v>0.34899999999999998</v>
      </c>
      <c r="O95">
        <f>+VLOOKUP($A95,$X$3:$AD$188,3,FALSE)</f>
        <v>2703</v>
      </c>
      <c r="P95">
        <f>+VLOOKUP($A95,$X$3:$AD$188,4,FALSE)</f>
        <v>0.13300000000000001</v>
      </c>
      <c r="Q95">
        <f>+VLOOKUP($A95,$X$3:$AD$188,5,FALSE)</f>
        <v>1158</v>
      </c>
      <c r="R95">
        <f>+VLOOKUP($A95,$X$3:$AD$188,6,FALSE)</f>
        <v>0.23400000000000001</v>
      </c>
      <c r="S95">
        <f>+VLOOKUP($A95,$X$3:$AD$188,7,FALSE)</f>
        <v>3861</v>
      </c>
      <c r="T95" s="7">
        <f>+H95/S95-1</f>
        <v>0.16498316498316501</v>
      </c>
      <c r="U95" s="4"/>
      <c r="X95" t="s">
        <v>103</v>
      </c>
      <c r="Y95">
        <v>1.825</v>
      </c>
      <c r="Z95">
        <v>14126</v>
      </c>
      <c r="AA95">
        <v>1.607</v>
      </c>
      <c r="AB95">
        <v>14042</v>
      </c>
      <c r="AC95">
        <v>1.71</v>
      </c>
      <c r="AD95">
        <v>28168</v>
      </c>
    </row>
    <row r="96" spans="1:30" hidden="1" x14ac:dyDescent="0.3">
      <c r="A96" t="s">
        <v>110</v>
      </c>
      <c r="C96">
        <v>0.126</v>
      </c>
      <c r="D96">
        <v>1078</v>
      </c>
      <c r="E96">
        <v>0.185</v>
      </c>
      <c r="F96">
        <v>1913</v>
      </c>
      <c r="G96">
        <v>0.158</v>
      </c>
      <c r="H96">
        <v>2991</v>
      </c>
      <c r="N96">
        <f>+VLOOKUP(A96,$X$3:$AD$188,2,FALSE)</f>
        <v>0</v>
      </c>
      <c r="O96">
        <f>+VLOOKUP($A96,$X$3:$AD$188,3,FALSE)</f>
        <v>0</v>
      </c>
      <c r="P96">
        <f>+VLOOKUP($A96,$X$3:$AD$188,4,FALSE)</f>
        <v>0</v>
      </c>
      <c r="Q96">
        <f>+VLOOKUP($A96,$X$3:$AD$188,5,FALSE)</f>
        <v>0</v>
      </c>
      <c r="R96">
        <f>+VLOOKUP($A96,$X$3:$AD$188,6,FALSE)</f>
        <v>0</v>
      </c>
      <c r="S96">
        <f>+VLOOKUP($A96,$X$3:$AD$188,7,FALSE)</f>
        <v>0</v>
      </c>
      <c r="T96" s="7" t="e">
        <f>+H96/S96-1</f>
        <v>#DIV/0!</v>
      </c>
      <c r="U96" s="4"/>
      <c r="X96" t="s">
        <v>104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hidden="1" x14ac:dyDescent="0.3">
      <c r="A97" t="s">
        <v>206</v>
      </c>
      <c r="C97">
        <v>2.8809999999999998</v>
      </c>
      <c r="D97">
        <v>24708</v>
      </c>
      <c r="E97">
        <v>0.873</v>
      </c>
      <c r="F97">
        <v>9035</v>
      </c>
      <c r="G97">
        <v>1.7829999999999999</v>
      </c>
      <c r="H97">
        <v>33743</v>
      </c>
      <c r="N97" t="e">
        <f>+VLOOKUP(A97,$X$3:$AD$188,2,FALSE)</f>
        <v>#N/A</v>
      </c>
      <c r="O97" t="e">
        <f>+VLOOKUP($A97,$X$3:$AD$188,3,FALSE)</f>
        <v>#N/A</v>
      </c>
      <c r="P97" t="e">
        <f>+VLOOKUP($A97,$X$3:$AD$188,4,FALSE)</f>
        <v>#N/A</v>
      </c>
      <c r="Q97" t="e">
        <f>+VLOOKUP($A97,$X$3:$AD$188,5,FALSE)</f>
        <v>#N/A</v>
      </c>
      <c r="R97" t="e">
        <f>+VLOOKUP($A97,$X$3:$AD$188,6,FALSE)</f>
        <v>#N/A</v>
      </c>
      <c r="S97" t="e">
        <f>+VLOOKUP($A97,$X$3:$AD$188,7,FALSE)</f>
        <v>#N/A</v>
      </c>
      <c r="T97" s="7" t="e">
        <f>+H97/S97-1</f>
        <v>#N/A</v>
      </c>
      <c r="U97" s="4"/>
      <c r="X97" t="s">
        <v>112</v>
      </c>
      <c r="Y97">
        <v>1E-3</v>
      </c>
      <c r="Z97">
        <v>8</v>
      </c>
      <c r="AA97">
        <v>1E-3</v>
      </c>
      <c r="AB97">
        <v>9</v>
      </c>
      <c r="AC97">
        <v>1E-3</v>
      </c>
      <c r="AD97">
        <v>17</v>
      </c>
    </row>
    <row r="98" spans="1:30" hidden="1" x14ac:dyDescent="0.3">
      <c r="A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N98" t="e">
        <f>+VLOOKUP(A98,$X$3:$AD$188,2,FALSE)</f>
        <v>#N/A</v>
      </c>
      <c r="O98" t="e">
        <f>+VLOOKUP($A98,$X$3:$AD$188,3,FALSE)</f>
        <v>#N/A</v>
      </c>
      <c r="P98" t="e">
        <f>+VLOOKUP($A98,$X$3:$AD$188,4,FALSE)</f>
        <v>#N/A</v>
      </c>
      <c r="Q98" t="e">
        <f>+VLOOKUP($A98,$X$3:$AD$188,5,FALSE)</f>
        <v>#N/A</v>
      </c>
      <c r="R98" t="e">
        <f>+VLOOKUP($A98,$X$3:$AD$188,6,FALSE)</f>
        <v>#N/A</v>
      </c>
      <c r="S98" t="e">
        <f>+VLOOKUP($A98,$X$3:$AD$188,7,FALSE)</f>
        <v>#N/A</v>
      </c>
      <c r="T98" s="7" t="e">
        <f>+H98/S98-1</f>
        <v>#N/A</v>
      </c>
      <c r="U98" s="4"/>
      <c r="X98" t="s">
        <v>105</v>
      </c>
      <c r="Y98">
        <v>0.71099999999999997</v>
      </c>
      <c r="Z98">
        <v>5500</v>
      </c>
      <c r="AA98">
        <v>0.26100000000000001</v>
      </c>
      <c r="AB98">
        <v>2278</v>
      </c>
      <c r="AC98">
        <v>0.47199999999999998</v>
      </c>
      <c r="AD98">
        <v>7778</v>
      </c>
    </row>
    <row r="99" spans="1:30" hidden="1" x14ac:dyDescent="0.3">
      <c r="A99" t="s">
        <v>32</v>
      </c>
      <c r="C99">
        <v>3.3000000000000002E-2</v>
      </c>
      <c r="D99">
        <v>284</v>
      </c>
      <c r="E99">
        <v>4.1000000000000002E-2</v>
      </c>
      <c r="F99">
        <v>425</v>
      </c>
      <c r="G99">
        <v>3.6999999999999998E-2</v>
      </c>
      <c r="H99">
        <v>709</v>
      </c>
      <c r="N99">
        <f>+VLOOKUP(A99,$X$3:$AD$188,2,FALSE)</f>
        <v>3.5000000000000003E-2</v>
      </c>
      <c r="O99">
        <f>+VLOOKUP($A99,$X$3:$AD$188,3,FALSE)</f>
        <v>274</v>
      </c>
      <c r="P99">
        <f>+VLOOKUP($A99,$X$3:$AD$188,4,FALSE)</f>
        <v>3.6999999999999998E-2</v>
      </c>
      <c r="Q99">
        <f>+VLOOKUP($A99,$X$3:$AD$188,5,FALSE)</f>
        <v>320</v>
      </c>
      <c r="R99">
        <f>+VLOOKUP($A99,$X$3:$AD$188,6,FALSE)</f>
        <v>3.5999999999999997E-2</v>
      </c>
      <c r="S99">
        <f>+VLOOKUP($A99,$X$3:$AD$188,7,FALSE)</f>
        <v>594</v>
      </c>
      <c r="T99" s="7">
        <f>+H99/S99-1</f>
        <v>0.19360269360269355</v>
      </c>
      <c r="U99" s="4"/>
      <c r="X99" t="s">
        <v>106</v>
      </c>
      <c r="Y99">
        <v>3.7999999999999999E-2</v>
      </c>
      <c r="Z99">
        <v>293</v>
      </c>
      <c r="AA99">
        <v>3.3000000000000002E-2</v>
      </c>
      <c r="AB99">
        <v>286</v>
      </c>
      <c r="AC99">
        <v>3.5000000000000003E-2</v>
      </c>
      <c r="AD99">
        <v>579</v>
      </c>
    </row>
    <row r="100" spans="1:30" hidden="1" x14ac:dyDescent="0.3">
      <c r="A100" t="s">
        <v>35</v>
      </c>
      <c r="C100">
        <v>0.48599999999999999</v>
      </c>
      <c r="D100">
        <v>4168</v>
      </c>
      <c r="E100">
        <v>0.72299999999999998</v>
      </c>
      <c r="F100">
        <v>7484</v>
      </c>
      <c r="G100">
        <v>0.61599999999999999</v>
      </c>
      <c r="H100">
        <v>11652</v>
      </c>
      <c r="N100">
        <f>+VLOOKUP(A100,$X$3:$AD$188,2,FALSE)</f>
        <v>0.82199999999999995</v>
      </c>
      <c r="O100">
        <f>+VLOOKUP($A100,$X$3:$AD$188,3,FALSE)</f>
        <v>6363</v>
      </c>
      <c r="P100">
        <f>+VLOOKUP($A100,$X$3:$AD$188,4,FALSE)</f>
        <v>0.35499999999999998</v>
      </c>
      <c r="Q100">
        <f>+VLOOKUP($A100,$X$3:$AD$188,5,FALSE)</f>
        <v>3103</v>
      </c>
      <c r="R100">
        <f>+VLOOKUP($A100,$X$3:$AD$188,6,FALSE)</f>
        <v>0.57499999999999996</v>
      </c>
      <c r="S100">
        <f>+VLOOKUP($A100,$X$3:$AD$188,7,FALSE)</f>
        <v>9466</v>
      </c>
      <c r="T100" s="7">
        <f>+H100/S100-1</f>
        <v>0.23093175575744773</v>
      </c>
      <c r="U100" s="4"/>
      <c r="X100" t="s">
        <v>107</v>
      </c>
      <c r="Y100">
        <v>7.0000000000000001E-3</v>
      </c>
      <c r="Z100">
        <v>58</v>
      </c>
      <c r="AA100">
        <v>6.9000000000000006E-2</v>
      </c>
      <c r="AB100">
        <v>604</v>
      </c>
      <c r="AC100">
        <v>0.04</v>
      </c>
      <c r="AD100">
        <v>662</v>
      </c>
    </row>
    <row r="101" spans="1:30" hidden="1" x14ac:dyDescent="0.3">
      <c r="A101" t="s">
        <v>177</v>
      </c>
      <c r="C101">
        <v>0.71599999999999997</v>
      </c>
      <c r="D101">
        <v>6137</v>
      </c>
      <c r="E101">
        <v>0.92200000000000004</v>
      </c>
      <c r="F101">
        <v>9545</v>
      </c>
      <c r="G101">
        <v>0.82899999999999996</v>
      </c>
      <c r="H101">
        <v>15682</v>
      </c>
      <c r="N101">
        <f>+VLOOKUP(A101,$X$3:$AD$188,2,FALSE)</f>
        <v>0.84799999999999998</v>
      </c>
      <c r="O101">
        <f>+VLOOKUP($A101,$X$3:$AD$188,3,FALSE)</f>
        <v>6560</v>
      </c>
      <c r="P101">
        <f>+VLOOKUP($A101,$X$3:$AD$188,4,FALSE)</f>
        <v>0.67500000000000004</v>
      </c>
      <c r="Q101">
        <f>+VLOOKUP($A101,$X$3:$AD$188,5,FALSE)</f>
        <v>5894</v>
      </c>
      <c r="R101">
        <f>+VLOOKUP($A101,$X$3:$AD$188,6,FALSE)</f>
        <v>0.75600000000000001</v>
      </c>
      <c r="S101">
        <f>+VLOOKUP($A101,$X$3:$AD$188,7,FALSE)</f>
        <v>12454</v>
      </c>
      <c r="T101" s="7">
        <f>+H101/S101-1</f>
        <v>0.2591938333065682</v>
      </c>
      <c r="U101" s="4"/>
      <c r="X101" t="s">
        <v>108</v>
      </c>
      <c r="Y101">
        <v>6.4000000000000001E-2</v>
      </c>
      <c r="Z101">
        <v>493</v>
      </c>
      <c r="AA101">
        <v>4.7E-2</v>
      </c>
      <c r="AB101">
        <v>413</v>
      </c>
      <c r="AC101">
        <v>5.5E-2</v>
      </c>
      <c r="AD101">
        <v>906</v>
      </c>
    </row>
    <row r="102" spans="1:30" hidden="1" x14ac:dyDescent="0.3">
      <c r="A102" t="s">
        <v>11</v>
      </c>
      <c r="C102">
        <v>6.5000000000000002E-2</v>
      </c>
      <c r="D102">
        <v>560</v>
      </c>
      <c r="E102">
        <v>8.4000000000000005E-2</v>
      </c>
      <c r="F102">
        <v>874</v>
      </c>
      <c r="G102">
        <v>7.5999999999999998E-2</v>
      </c>
      <c r="H102">
        <v>1434</v>
      </c>
      <c r="N102">
        <f>+VLOOKUP(A102,$X$3:$AD$188,2,FALSE)</f>
        <v>7.0999999999999994E-2</v>
      </c>
      <c r="O102">
        <f>+VLOOKUP($A102,$X$3:$AD$188,3,FALSE)</f>
        <v>548</v>
      </c>
      <c r="P102">
        <f>+VLOOKUP($A102,$X$3:$AD$188,4,FALSE)</f>
        <v>6.7000000000000004E-2</v>
      </c>
      <c r="Q102">
        <f>+VLOOKUP($A102,$X$3:$AD$188,5,FALSE)</f>
        <v>589</v>
      </c>
      <c r="R102">
        <f>+VLOOKUP($A102,$X$3:$AD$188,6,FALSE)</f>
        <v>6.9000000000000006E-2</v>
      </c>
      <c r="S102">
        <f>+VLOOKUP($A102,$X$3:$AD$188,7,FALSE)</f>
        <v>1137</v>
      </c>
      <c r="T102" s="7">
        <f>+H102/S102-1</f>
        <v>0.26121372031662271</v>
      </c>
      <c r="U102" s="4"/>
      <c r="X102" t="s">
        <v>109</v>
      </c>
      <c r="Y102">
        <v>5.5E-2</v>
      </c>
      <c r="Z102">
        <v>424</v>
      </c>
      <c r="AA102">
        <v>0.28399999999999997</v>
      </c>
      <c r="AB102">
        <v>2479</v>
      </c>
      <c r="AC102">
        <v>0.17599999999999999</v>
      </c>
      <c r="AD102">
        <v>2903</v>
      </c>
    </row>
    <row r="103" spans="1:30" hidden="1" x14ac:dyDescent="0.3">
      <c r="A103" t="s">
        <v>42</v>
      </c>
      <c r="C103">
        <v>0.19600000000000001</v>
      </c>
      <c r="D103">
        <v>1678</v>
      </c>
      <c r="E103">
        <v>0.24299999999999999</v>
      </c>
      <c r="F103">
        <v>2511</v>
      </c>
      <c r="G103">
        <v>0.221</v>
      </c>
      <c r="H103">
        <v>4189</v>
      </c>
      <c r="N103">
        <f>+VLOOKUP(A103,$X$3:$AD$188,2,FALSE)</f>
        <v>0.13100000000000001</v>
      </c>
      <c r="O103">
        <f>+VLOOKUP($A103,$X$3:$AD$188,3,FALSE)</f>
        <v>1012</v>
      </c>
      <c r="P103">
        <f>+VLOOKUP($A103,$X$3:$AD$188,4,FALSE)</f>
        <v>0.26</v>
      </c>
      <c r="Q103">
        <f>+VLOOKUP($A103,$X$3:$AD$188,5,FALSE)</f>
        <v>2269</v>
      </c>
      <c r="R103">
        <f>+VLOOKUP($A103,$X$3:$AD$188,6,FALSE)</f>
        <v>0.19900000000000001</v>
      </c>
      <c r="S103">
        <f>+VLOOKUP($A103,$X$3:$AD$188,7,FALSE)</f>
        <v>3281</v>
      </c>
      <c r="T103" s="7">
        <f>+H103/S103-1</f>
        <v>0.27674489484913134</v>
      </c>
      <c r="U103" s="4"/>
      <c r="X103" t="s">
        <v>110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hidden="1" x14ac:dyDescent="0.3">
      <c r="A104" t="s">
        <v>102</v>
      </c>
      <c r="C104">
        <v>0.193</v>
      </c>
      <c r="D104">
        <v>1651</v>
      </c>
      <c r="E104">
        <v>0.217</v>
      </c>
      <c r="F104">
        <v>2251</v>
      </c>
      <c r="G104">
        <v>0.20599999999999999</v>
      </c>
      <c r="H104">
        <v>3902</v>
      </c>
      <c r="N104">
        <f>+VLOOKUP(A104,$X$3:$AD$188,2,FALSE)</f>
        <v>0.191</v>
      </c>
      <c r="O104">
        <f>+VLOOKUP($A104,$X$3:$AD$188,3,FALSE)</f>
        <v>1482</v>
      </c>
      <c r="P104">
        <f>+VLOOKUP($A104,$X$3:$AD$188,4,FALSE)</f>
        <v>0.18</v>
      </c>
      <c r="Q104">
        <f>+VLOOKUP($A104,$X$3:$AD$188,5,FALSE)</f>
        <v>1573</v>
      </c>
      <c r="R104">
        <f>+VLOOKUP($A104,$X$3:$AD$188,6,FALSE)</f>
        <v>0.185</v>
      </c>
      <c r="S104">
        <f>+VLOOKUP($A104,$X$3:$AD$188,7,FALSE)</f>
        <v>3055</v>
      </c>
      <c r="T104" s="7">
        <f>+H104/S104-1</f>
        <v>0.27725040916530275</v>
      </c>
      <c r="U104" s="4"/>
      <c r="X104" t="s">
        <v>111</v>
      </c>
      <c r="Y104">
        <v>1.6E-2</v>
      </c>
      <c r="Z104">
        <v>123</v>
      </c>
      <c r="AA104">
        <v>0.122</v>
      </c>
      <c r="AB104">
        <v>1064</v>
      </c>
      <c r="AC104">
        <v>7.1999999999999995E-2</v>
      </c>
      <c r="AD104">
        <v>1187</v>
      </c>
    </row>
    <row r="105" spans="1:30" hidden="1" x14ac:dyDescent="0.3">
      <c r="A105" t="s">
        <v>206</v>
      </c>
      <c r="C105">
        <v>2.8809999999999998</v>
      </c>
      <c r="D105">
        <v>24708</v>
      </c>
      <c r="E105">
        <v>0.873</v>
      </c>
      <c r="F105">
        <v>9035</v>
      </c>
      <c r="G105">
        <v>1.7829999999999999</v>
      </c>
      <c r="H105">
        <v>33743</v>
      </c>
      <c r="N105" t="e">
        <f>+VLOOKUP(A105,$X$3:$AD$188,2,FALSE)</f>
        <v>#N/A</v>
      </c>
      <c r="O105" t="e">
        <f>+VLOOKUP($A105,$X$3:$AD$188,3,FALSE)</f>
        <v>#N/A</v>
      </c>
      <c r="P105" t="e">
        <f>+VLOOKUP($A105,$X$3:$AD$188,4,FALSE)</f>
        <v>#N/A</v>
      </c>
      <c r="Q105" t="e">
        <f>+VLOOKUP($A105,$X$3:$AD$188,5,FALSE)</f>
        <v>#N/A</v>
      </c>
      <c r="R105" t="e">
        <f>+VLOOKUP($A105,$X$3:$AD$188,6,FALSE)</f>
        <v>#N/A</v>
      </c>
      <c r="S105" t="e">
        <f>+VLOOKUP($A105,$X$3:$AD$188,7,FALSE)</f>
        <v>#N/A</v>
      </c>
      <c r="T105" s="7" t="e">
        <f>+H105/S105-1</f>
        <v>#N/A</v>
      </c>
      <c r="U105" s="4"/>
      <c r="X105" t="s">
        <v>114</v>
      </c>
      <c r="Y105">
        <v>0.81599999999999995</v>
      </c>
      <c r="Z105">
        <v>6313</v>
      </c>
      <c r="AA105">
        <v>3.2839999999999998</v>
      </c>
      <c r="AB105">
        <v>28687</v>
      </c>
      <c r="AC105">
        <v>2.1240000000000001</v>
      </c>
      <c r="AD105">
        <v>35000</v>
      </c>
    </row>
    <row r="106" spans="1:30" hidden="1" x14ac:dyDescent="0.3">
      <c r="A106" t="s">
        <v>155</v>
      </c>
      <c r="C106">
        <v>2.5999999999999999E-2</v>
      </c>
      <c r="D106">
        <v>225</v>
      </c>
      <c r="E106">
        <v>3.2000000000000001E-2</v>
      </c>
      <c r="F106">
        <v>332</v>
      </c>
      <c r="G106">
        <v>2.9000000000000001E-2</v>
      </c>
      <c r="H106">
        <v>557</v>
      </c>
      <c r="N106">
        <f>+VLOOKUP(A106,$X$3:$AD$188,2,FALSE)</f>
        <v>2.7E-2</v>
      </c>
      <c r="O106">
        <f>+VLOOKUP($A106,$X$3:$AD$188,3,FALSE)</f>
        <v>209</v>
      </c>
      <c r="P106">
        <f>+VLOOKUP($A106,$X$3:$AD$188,4,FALSE)</f>
        <v>2.5000000000000001E-2</v>
      </c>
      <c r="Q106">
        <f>+VLOOKUP($A106,$X$3:$AD$188,5,FALSE)</f>
        <v>222</v>
      </c>
      <c r="R106">
        <f>+VLOOKUP($A106,$X$3:$AD$188,6,FALSE)</f>
        <v>2.5999999999999999E-2</v>
      </c>
      <c r="S106">
        <f>+VLOOKUP($A106,$X$3:$AD$188,7,FALSE)</f>
        <v>431</v>
      </c>
      <c r="T106" s="7">
        <f>+H106/S106-1</f>
        <v>0.29234338747099775</v>
      </c>
      <c r="U106" s="4"/>
      <c r="X106" t="s">
        <v>115</v>
      </c>
      <c r="Y106">
        <v>5.8999999999999997E-2</v>
      </c>
      <c r="Z106">
        <v>456</v>
      </c>
      <c r="AA106">
        <v>5.8000000000000003E-2</v>
      </c>
      <c r="AB106">
        <v>505</v>
      </c>
      <c r="AC106">
        <v>5.8000000000000003E-2</v>
      </c>
      <c r="AD106">
        <v>961</v>
      </c>
    </row>
    <row r="107" spans="1:30" x14ac:dyDescent="0.3">
      <c r="A107" t="s">
        <v>144</v>
      </c>
      <c r="C107">
        <v>9.4559999999999995</v>
      </c>
      <c r="D107">
        <v>81090</v>
      </c>
      <c r="E107">
        <v>16.547999999999998</v>
      </c>
      <c r="F107">
        <v>171303</v>
      </c>
      <c r="G107">
        <v>13.335000000000001</v>
      </c>
      <c r="H107">
        <v>252393</v>
      </c>
      <c r="N107">
        <f>+VLOOKUP(A107,$X$3:$AD$188,2,FALSE)</f>
        <v>9.3680000000000003</v>
      </c>
      <c r="O107">
        <f>+VLOOKUP($A107,$X$3:$AD$188,3,FALSE)</f>
        <v>72500</v>
      </c>
      <c r="P107">
        <f>+VLOOKUP($A107,$X$3:$AD$188,4,FALSE)</f>
        <v>16.37</v>
      </c>
      <c r="Q107">
        <f>+VLOOKUP($A107,$X$3:$AD$188,5,FALSE)</f>
        <v>143000</v>
      </c>
      <c r="R107">
        <f>+VLOOKUP($A107,$X$3:$AD$188,6,FALSE)</f>
        <v>13.08</v>
      </c>
      <c r="S107">
        <f>+VLOOKUP($A107,$X$3:$AD$188,7,FALSE)</f>
        <v>215500</v>
      </c>
      <c r="T107" s="7">
        <f>+H107/S107-1</f>
        <v>0.1711972157772621</v>
      </c>
      <c r="U107" s="4"/>
      <c r="X107" t="s">
        <v>116</v>
      </c>
      <c r="Y107">
        <v>0.02</v>
      </c>
      <c r="Z107">
        <v>151</v>
      </c>
      <c r="AA107">
        <v>6.8000000000000005E-2</v>
      </c>
      <c r="AB107">
        <v>594</v>
      </c>
      <c r="AC107">
        <v>4.4999999999999998E-2</v>
      </c>
      <c r="AD107">
        <v>745</v>
      </c>
    </row>
    <row r="108" spans="1:30" hidden="1" x14ac:dyDescent="0.3">
      <c r="A108" t="s">
        <v>123</v>
      </c>
      <c r="C108">
        <v>0.19</v>
      </c>
      <c r="D108">
        <v>1628</v>
      </c>
      <c r="E108">
        <v>0.23400000000000001</v>
      </c>
      <c r="F108">
        <v>2427</v>
      </c>
      <c r="G108">
        <v>0.214</v>
      </c>
      <c r="H108">
        <v>4055</v>
      </c>
      <c r="N108">
        <f>+VLOOKUP(A108,$X$3:$AD$188,2,FALSE)</f>
        <v>0</v>
      </c>
      <c r="O108">
        <f>+VLOOKUP($A108,$X$3:$AD$188,3,FALSE)</f>
        <v>0</v>
      </c>
      <c r="P108">
        <f>+VLOOKUP($A108,$X$3:$AD$188,4,FALSE)</f>
        <v>0</v>
      </c>
      <c r="Q108">
        <f>+VLOOKUP($A108,$X$3:$AD$188,5,FALSE)</f>
        <v>0</v>
      </c>
      <c r="R108">
        <f>+VLOOKUP($A108,$X$3:$AD$188,6,FALSE)</f>
        <v>0</v>
      </c>
      <c r="S108">
        <f>+VLOOKUP($A108,$X$3:$AD$188,7,FALSE)</f>
        <v>0</v>
      </c>
      <c r="T108" s="7" t="e">
        <f>+H108/S108-1</f>
        <v>#DIV/0!</v>
      </c>
      <c r="U108" s="4"/>
      <c r="X108" t="s">
        <v>117</v>
      </c>
      <c r="Y108">
        <v>0</v>
      </c>
      <c r="Z108">
        <v>1</v>
      </c>
      <c r="AA108">
        <v>1E-3</v>
      </c>
      <c r="AB108">
        <v>7</v>
      </c>
      <c r="AC108">
        <v>0</v>
      </c>
      <c r="AD108">
        <v>8</v>
      </c>
    </row>
    <row r="109" spans="1:30" hidden="1" x14ac:dyDescent="0.3">
      <c r="A109" t="s">
        <v>195</v>
      </c>
      <c r="C109">
        <v>4.3999999999999997E-2</v>
      </c>
      <c r="D109">
        <v>380</v>
      </c>
      <c r="E109">
        <v>6.4000000000000001E-2</v>
      </c>
      <c r="F109">
        <v>662</v>
      </c>
      <c r="G109">
        <v>5.5E-2</v>
      </c>
      <c r="H109">
        <v>1042</v>
      </c>
      <c r="N109">
        <f>+VLOOKUP(A109,$X$3:$AD$188,2,FALSE)</f>
        <v>4.7E-2</v>
      </c>
      <c r="O109">
        <f>+VLOOKUP($A109,$X$3:$AD$188,3,FALSE)</f>
        <v>365</v>
      </c>
      <c r="P109">
        <f>+VLOOKUP($A109,$X$3:$AD$188,4,FALSE)</f>
        <v>4.2999999999999997E-2</v>
      </c>
      <c r="Q109">
        <f>+VLOOKUP($A109,$X$3:$AD$188,5,FALSE)</f>
        <v>374</v>
      </c>
      <c r="R109">
        <f>+VLOOKUP($A109,$X$3:$AD$188,6,FALSE)</f>
        <v>4.4999999999999998E-2</v>
      </c>
      <c r="S109">
        <f>+VLOOKUP($A109,$X$3:$AD$188,7,FALSE)</f>
        <v>739</v>
      </c>
      <c r="T109" s="7">
        <f>+H109/S109-1</f>
        <v>0.41001353179972932</v>
      </c>
      <c r="U109" s="4"/>
      <c r="X109" t="s">
        <v>118</v>
      </c>
      <c r="Y109">
        <v>4.0000000000000001E-3</v>
      </c>
      <c r="Z109">
        <v>29</v>
      </c>
      <c r="AA109">
        <v>4.0000000000000001E-3</v>
      </c>
      <c r="AB109">
        <v>33</v>
      </c>
      <c r="AC109">
        <v>4.0000000000000001E-3</v>
      </c>
      <c r="AD109">
        <v>62</v>
      </c>
    </row>
    <row r="110" spans="1:30" hidden="1" x14ac:dyDescent="0.3">
      <c r="A110" t="s">
        <v>94</v>
      </c>
      <c r="C110">
        <v>2.3E-2</v>
      </c>
      <c r="D110">
        <v>200</v>
      </c>
      <c r="E110">
        <v>3.3000000000000002E-2</v>
      </c>
      <c r="F110">
        <v>346</v>
      </c>
      <c r="G110">
        <v>2.9000000000000001E-2</v>
      </c>
      <c r="H110">
        <v>546</v>
      </c>
      <c r="N110">
        <f>+VLOOKUP(A110,$X$3:$AD$188,2,FALSE)</f>
        <v>2.5999999999999999E-2</v>
      </c>
      <c r="O110">
        <f>+VLOOKUP($A110,$X$3:$AD$188,3,FALSE)</f>
        <v>201</v>
      </c>
      <c r="P110">
        <f>+VLOOKUP($A110,$X$3:$AD$188,4,FALSE)</f>
        <v>2.1000000000000001E-2</v>
      </c>
      <c r="Q110">
        <f>+VLOOKUP($A110,$X$3:$AD$188,5,FALSE)</f>
        <v>183</v>
      </c>
      <c r="R110">
        <f>+VLOOKUP($A110,$X$3:$AD$188,6,FALSE)</f>
        <v>2.3E-2</v>
      </c>
      <c r="S110">
        <f>+VLOOKUP($A110,$X$3:$AD$188,7,FALSE)</f>
        <v>384</v>
      </c>
      <c r="T110" s="7">
        <f>+H110/S110-1</f>
        <v>0.421875</v>
      </c>
      <c r="U110" s="4"/>
      <c r="X110" t="s">
        <v>119</v>
      </c>
      <c r="Y110">
        <v>1.2999999999999999E-2</v>
      </c>
      <c r="Z110">
        <v>98</v>
      </c>
      <c r="AA110">
        <v>7.5999999999999998E-2</v>
      </c>
      <c r="AB110">
        <v>665</v>
      </c>
      <c r="AC110">
        <v>4.5999999999999999E-2</v>
      </c>
      <c r="AD110">
        <v>763</v>
      </c>
    </row>
    <row r="111" spans="1:30" hidden="1" x14ac:dyDescent="0.3">
      <c r="A111" t="s">
        <v>81</v>
      </c>
      <c r="C111">
        <v>4.0000000000000001E-3</v>
      </c>
      <c r="D111">
        <v>37</v>
      </c>
      <c r="E111">
        <v>5.0000000000000001E-3</v>
      </c>
      <c r="F111">
        <v>52</v>
      </c>
      <c r="G111">
        <v>5.0000000000000001E-3</v>
      </c>
      <c r="H111">
        <v>89</v>
      </c>
      <c r="N111">
        <f>+VLOOKUP(A111,$X$3:$AD$188,2,FALSE)</f>
        <v>4.0000000000000001E-3</v>
      </c>
      <c r="O111">
        <f>+VLOOKUP($A111,$X$3:$AD$188,3,FALSE)</f>
        <v>29</v>
      </c>
      <c r="P111">
        <f>+VLOOKUP($A111,$X$3:$AD$188,4,FALSE)</f>
        <v>4.0000000000000001E-3</v>
      </c>
      <c r="Q111">
        <f>+VLOOKUP($A111,$X$3:$AD$188,5,FALSE)</f>
        <v>33</v>
      </c>
      <c r="R111">
        <f>+VLOOKUP($A111,$X$3:$AD$188,6,FALSE)</f>
        <v>4.0000000000000001E-3</v>
      </c>
      <c r="S111">
        <f>+VLOOKUP($A111,$X$3:$AD$188,7,FALSE)</f>
        <v>62</v>
      </c>
      <c r="T111" s="7">
        <f>+H111/S111-1</f>
        <v>0.43548387096774199</v>
      </c>
      <c r="U111" s="4"/>
      <c r="X111" t="s">
        <v>120</v>
      </c>
      <c r="Y111">
        <v>0.58799999999999997</v>
      </c>
      <c r="Z111">
        <v>4552</v>
      </c>
      <c r="AA111">
        <v>0.16200000000000001</v>
      </c>
      <c r="AB111">
        <v>1419</v>
      </c>
      <c r="AC111">
        <v>0.36199999999999999</v>
      </c>
      <c r="AD111">
        <v>5971</v>
      </c>
    </row>
    <row r="112" spans="1:30" hidden="1" x14ac:dyDescent="0.3">
      <c r="A112" t="s">
        <v>118</v>
      </c>
      <c r="C112">
        <v>4.0000000000000001E-3</v>
      </c>
      <c r="D112">
        <v>37</v>
      </c>
      <c r="E112">
        <v>5.0000000000000001E-3</v>
      </c>
      <c r="F112">
        <v>52</v>
      </c>
      <c r="G112">
        <v>5.0000000000000001E-3</v>
      </c>
      <c r="H112">
        <v>89</v>
      </c>
      <c r="N112">
        <f>+VLOOKUP(A112,$X$3:$AD$188,2,FALSE)</f>
        <v>4.0000000000000001E-3</v>
      </c>
      <c r="O112">
        <f>+VLOOKUP($A112,$X$3:$AD$188,3,FALSE)</f>
        <v>29</v>
      </c>
      <c r="P112">
        <f>+VLOOKUP($A112,$X$3:$AD$188,4,FALSE)</f>
        <v>4.0000000000000001E-3</v>
      </c>
      <c r="Q112">
        <f>+VLOOKUP($A112,$X$3:$AD$188,5,FALSE)</f>
        <v>33</v>
      </c>
      <c r="R112">
        <f>+VLOOKUP($A112,$X$3:$AD$188,6,FALSE)</f>
        <v>4.0000000000000001E-3</v>
      </c>
      <c r="S112">
        <f>+VLOOKUP($A112,$X$3:$AD$188,7,FALSE)</f>
        <v>62</v>
      </c>
      <c r="T112" s="7">
        <f>+H112/S112-1</f>
        <v>0.43548387096774199</v>
      </c>
      <c r="U112" s="4"/>
      <c r="X112" t="s">
        <v>121</v>
      </c>
      <c r="Y112">
        <v>2.1000000000000001E-2</v>
      </c>
      <c r="Z112">
        <v>163</v>
      </c>
      <c r="AA112">
        <v>2.1999999999999999E-2</v>
      </c>
      <c r="AB112">
        <v>193</v>
      </c>
      <c r="AC112">
        <v>2.1999999999999999E-2</v>
      </c>
      <c r="AD112">
        <v>356</v>
      </c>
    </row>
    <row r="113" spans="1:30" hidden="1" x14ac:dyDescent="0.3">
      <c r="A113" t="s">
        <v>142</v>
      </c>
      <c r="C113">
        <v>0.06</v>
      </c>
      <c r="D113">
        <v>517</v>
      </c>
      <c r="E113">
        <v>7.5999999999999998E-2</v>
      </c>
      <c r="F113">
        <v>789</v>
      </c>
      <c r="G113">
        <v>6.9000000000000006E-2</v>
      </c>
      <c r="H113">
        <v>1306</v>
      </c>
      <c r="N113">
        <f>+VLOOKUP(A113,$X$3:$AD$188,2,FALSE)</f>
        <v>5.2999999999999999E-2</v>
      </c>
      <c r="O113">
        <f>+VLOOKUP($A113,$X$3:$AD$188,3,FALSE)</f>
        <v>414</v>
      </c>
      <c r="P113">
        <f>+VLOOKUP($A113,$X$3:$AD$188,4,FALSE)</f>
        <v>5.0999999999999997E-2</v>
      </c>
      <c r="Q113">
        <f>+VLOOKUP($A113,$X$3:$AD$188,5,FALSE)</f>
        <v>449</v>
      </c>
      <c r="R113">
        <f>+VLOOKUP($A113,$X$3:$AD$188,6,FALSE)</f>
        <v>5.1999999999999998E-2</v>
      </c>
      <c r="S113">
        <f>+VLOOKUP($A113,$X$3:$AD$188,7,FALSE)</f>
        <v>863</v>
      </c>
      <c r="T113" s="7">
        <f>+H113/S113-1</f>
        <v>0.51332560834298957</v>
      </c>
      <c r="U113" s="4"/>
      <c r="X113" t="s">
        <v>122</v>
      </c>
      <c r="Y113">
        <v>0.108</v>
      </c>
      <c r="Z113">
        <v>832</v>
      </c>
      <c r="AA113">
        <v>0.20100000000000001</v>
      </c>
      <c r="AB113">
        <v>1758</v>
      </c>
      <c r="AC113">
        <v>0.157</v>
      </c>
      <c r="AD113">
        <v>2590</v>
      </c>
    </row>
    <row r="114" spans="1:30" hidden="1" x14ac:dyDescent="0.3">
      <c r="A114" t="s">
        <v>129</v>
      </c>
      <c r="C114">
        <v>1E-3</v>
      </c>
      <c r="D114">
        <v>11</v>
      </c>
      <c r="E114">
        <v>2E-3</v>
      </c>
      <c r="F114">
        <v>16</v>
      </c>
      <c r="G114">
        <v>1E-3</v>
      </c>
      <c r="H114">
        <v>27</v>
      </c>
      <c r="N114" t="e">
        <f>+VLOOKUP(A114,$X$3:$AD$188,2,FALSE)</f>
        <v>#N/A</v>
      </c>
      <c r="O114" t="e">
        <f>+VLOOKUP($A114,$X$3:$AD$188,3,FALSE)</f>
        <v>#N/A</v>
      </c>
      <c r="P114" t="e">
        <f>+VLOOKUP($A114,$X$3:$AD$188,4,FALSE)</f>
        <v>#N/A</v>
      </c>
      <c r="Q114" t="e">
        <f>+VLOOKUP($A114,$X$3:$AD$188,5,FALSE)</f>
        <v>#N/A</v>
      </c>
      <c r="R114" t="e">
        <f>+VLOOKUP($A114,$X$3:$AD$188,6,FALSE)</f>
        <v>#N/A</v>
      </c>
      <c r="S114" t="e">
        <f>+VLOOKUP($A114,$X$3:$AD$188,7,FALSE)</f>
        <v>#N/A</v>
      </c>
      <c r="T114" s="7" t="e">
        <f>+H114/S114-1</f>
        <v>#N/A</v>
      </c>
      <c r="U114" s="4"/>
      <c r="X114" t="s">
        <v>123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hidden="1" x14ac:dyDescent="0.3">
      <c r="A115" t="s">
        <v>172</v>
      </c>
      <c r="C115">
        <v>0.69099999999999995</v>
      </c>
      <c r="D115">
        <v>5922</v>
      </c>
      <c r="E115">
        <v>0.63800000000000001</v>
      </c>
      <c r="F115">
        <v>6605</v>
      </c>
      <c r="G115">
        <v>0.66200000000000003</v>
      </c>
      <c r="H115">
        <v>12527</v>
      </c>
      <c r="N115">
        <f>+VLOOKUP(A115,$X$3:$AD$188,2,FALSE)</f>
        <v>0.55100000000000005</v>
      </c>
      <c r="O115">
        <f>+VLOOKUP($A115,$X$3:$AD$188,3,FALSE)</f>
        <v>4266</v>
      </c>
      <c r="P115">
        <f>+VLOOKUP($A115,$X$3:$AD$188,4,FALSE)</f>
        <v>0.45500000000000002</v>
      </c>
      <c r="Q115">
        <f>+VLOOKUP($A115,$X$3:$AD$188,5,FALSE)</f>
        <v>3972</v>
      </c>
      <c r="R115">
        <f>+VLOOKUP($A115,$X$3:$AD$188,6,FALSE)</f>
        <v>0.5</v>
      </c>
      <c r="S115">
        <f>+VLOOKUP($A115,$X$3:$AD$188,7,FALSE)</f>
        <v>8238</v>
      </c>
      <c r="T115" s="7">
        <f>+H115/S115-1</f>
        <v>0.52063607671764989</v>
      </c>
      <c r="U115" s="4"/>
      <c r="X115" t="s">
        <v>124</v>
      </c>
      <c r="Y115">
        <v>1.4E-2</v>
      </c>
      <c r="Z115">
        <v>110</v>
      </c>
      <c r="AA115">
        <v>1.2999999999999999E-2</v>
      </c>
      <c r="AB115">
        <v>116</v>
      </c>
      <c r="AC115">
        <v>1.4E-2</v>
      </c>
      <c r="AD115">
        <v>226</v>
      </c>
    </row>
    <row r="116" spans="1:30" hidden="1" x14ac:dyDescent="0.3">
      <c r="A116" t="s">
        <v>43</v>
      </c>
      <c r="C116">
        <v>1E-3</v>
      </c>
      <c r="D116">
        <v>12</v>
      </c>
      <c r="E116">
        <v>2E-3</v>
      </c>
      <c r="F116">
        <v>20</v>
      </c>
      <c r="G116">
        <v>2E-3</v>
      </c>
      <c r="H116">
        <v>32</v>
      </c>
      <c r="N116">
        <f>+VLOOKUP(A116,$X$3:$AD$188,2,FALSE)</f>
        <v>1E-3</v>
      </c>
      <c r="O116">
        <f>+VLOOKUP($A116,$X$3:$AD$188,3,FALSE)</f>
        <v>11</v>
      </c>
      <c r="P116">
        <f>+VLOOKUP($A116,$X$3:$AD$188,4,FALSE)</f>
        <v>1E-3</v>
      </c>
      <c r="Q116">
        <f>+VLOOKUP($A116,$X$3:$AD$188,5,FALSE)</f>
        <v>10</v>
      </c>
      <c r="R116">
        <f>+VLOOKUP($A116,$X$3:$AD$188,6,FALSE)</f>
        <v>1E-3</v>
      </c>
      <c r="S116">
        <f>+VLOOKUP($A116,$X$3:$AD$188,7,FALSE)</f>
        <v>21</v>
      </c>
      <c r="T116" s="7">
        <f>+H116/S116-1</f>
        <v>0.52380952380952372</v>
      </c>
      <c r="U116" s="4"/>
      <c r="X116" t="s">
        <v>125</v>
      </c>
      <c r="Y116">
        <v>0.13800000000000001</v>
      </c>
      <c r="Z116">
        <v>1069</v>
      </c>
      <c r="AA116">
        <v>0.80300000000000005</v>
      </c>
      <c r="AB116">
        <v>7012</v>
      </c>
      <c r="AC116">
        <v>0.49099999999999999</v>
      </c>
      <c r="AD116">
        <v>8081</v>
      </c>
    </row>
    <row r="117" spans="1:30" hidden="1" x14ac:dyDescent="0.3">
      <c r="A117" t="s">
        <v>201</v>
      </c>
      <c r="C117">
        <v>1.4E-2</v>
      </c>
      <c r="D117">
        <v>116</v>
      </c>
      <c r="E117">
        <v>1.6E-2</v>
      </c>
      <c r="F117">
        <v>168</v>
      </c>
      <c r="G117">
        <v>1.4999999999999999E-2</v>
      </c>
      <c r="H117">
        <v>284</v>
      </c>
      <c r="N117">
        <f>+VLOOKUP(A117,$X$3:$AD$188,2,FALSE)</f>
        <v>1.2E-2</v>
      </c>
      <c r="O117">
        <f>+VLOOKUP($A117,$X$3:$AD$188,3,FALSE)</f>
        <v>95</v>
      </c>
      <c r="P117">
        <f>+VLOOKUP($A117,$X$3:$AD$188,4,FALSE)</f>
        <v>0.01</v>
      </c>
      <c r="Q117">
        <f>+VLOOKUP($A117,$X$3:$AD$188,5,FALSE)</f>
        <v>91</v>
      </c>
      <c r="R117">
        <f>+VLOOKUP($A117,$X$3:$AD$188,6,FALSE)</f>
        <v>1.0999999999999999E-2</v>
      </c>
      <c r="S117">
        <f>+VLOOKUP($A117,$X$3:$AD$188,7,FALSE)</f>
        <v>186</v>
      </c>
      <c r="T117" s="7">
        <f>+H117/S117-1</f>
        <v>0.5268817204301075</v>
      </c>
      <c r="U117" s="4"/>
      <c r="X117" t="s">
        <v>126</v>
      </c>
      <c r="Y117">
        <v>1.0999999999999999E-2</v>
      </c>
      <c r="Z117">
        <v>85</v>
      </c>
      <c r="AA117">
        <v>1.0999999999999999E-2</v>
      </c>
      <c r="AB117">
        <v>94</v>
      </c>
      <c r="AC117">
        <v>1.0999999999999999E-2</v>
      </c>
      <c r="AD117">
        <v>179</v>
      </c>
    </row>
    <row r="118" spans="1:30" hidden="1" x14ac:dyDescent="0.3">
      <c r="A118" t="s">
        <v>92</v>
      </c>
      <c r="C118">
        <v>1.6E-2</v>
      </c>
      <c r="D118">
        <v>137</v>
      </c>
      <c r="E118">
        <v>2.1999999999999999E-2</v>
      </c>
      <c r="F118">
        <v>230</v>
      </c>
      <c r="G118">
        <v>1.9E-2</v>
      </c>
      <c r="H118">
        <v>367</v>
      </c>
      <c r="N118">
        <f>+VLOOKUP(A118,$X$3:$AD$188,2,FALSE)</f>
        <v>1.7000000000000001E-2</v>
      </c>
      <c r="O118">
        <f>+VLOOKUP($A118,$X$3:$AD$188,3,FALSE)</f>
        <v>132</v>
      </c>
      <c r="P118">
        <f>+VLOOKUP($A118,$X$3:$AD$188,4,FALSE)</f>
        <v>1.2E-2</v>
      </c>
      <c r="Q118">
        <f>+VLOOKUP($A118,$X$3:$AD$188,5,FALSE)</f>
        <v>103</v>
      </c>
      <c r="R118">
        <f>+VLOOKUP($A118,$X$3:$AD$188,6,FALSE)</f>
        <v>1.4E-2</v>
      </c>
      <c r="S118">
        <f>+VLOOKUP($A118,$X$3:$AD$188,7,FALSE)</f>
        <v>235</v>
      </c>
      <c r="T118" s="7">
        <f>+H118/S118-1</f>
        <v>0.56170212765957439</v>
      </c>
      <c r="U118" s="4"/>
      <c r="X118" t="s">
        <v>127</v>
      </c>
      <c r="Y118">
        <v>1.4510000000000001</v>
      </c>
      <c r="Z118">
        <v>11230</v>
      </c>
      <c r="AA118">
        <v>1.696</v>
      </c>
      <c r="AB118">
        <v>14811</v>
      </c>
      <c r="AC118">
        <v>1.581</v>
      </c>
      <c r="AD118">
        <v>26041</v>
      </c>
    </row>
    <row r="119" spans="1:30" hidden="1" x14ac:dyDescent="0.3">
      <c r="A119" t="s">
        <v>12</v>
      </c>
      <c r="C119">
        <v>4.7E-2</v>
      </c>
      <c r="D119">
        <v>400</v>
      </c>
      <c r="E119">
        <v>6.3E-2</v>
      </c>
      <c r="F119">
        <v>655</v>
      </c>
      <c r="G119">
        <v>5.6000000000000001E-2</v>
      </c>
      <c r="H119">
        <v>1055</v>
      </c>
      <c r="N119">
        <f>+VLOOKUP(A119,$X$3:$AD$188,2,FALSE)</f>
        <v>4.1000000000000002E-2</v>
      </c>
      <c r="O119">
        <f>+VLOOKUP($A119,$X$3:$AD$188,3,FALSE)</f>
        <v>317</v>
      </c>
      <c r="P119">
        <f>+VLOOKUP($A119,$X$3:$AD$188,4,FALSE)</f>
        <v>0.04</v>
      </c>
      <c r="Q119">
        <f>+VLOOKUP($A119,$X$3:$AD$188,5,FALSE)</f>
        <v>346</v>
      </c>
      <c r="R119">
        <f>+VLOOKUP($A119,$X$3:$AD$188,6,FALSE)</f>
        <v>0.04</v>
      </c>
      <c r="S119">
        <f>+VLOOKUP($A119,$X$3:$AD$188,7,FALSE)</f>
        <v>663</v>
      </c>
      <c r="T119" s="7">
        <f>+H119/S119-1</f>
        <v>0.59125188536953233</v>
      </c>
      <c r="U119" s="4"/>
      <c r="X119" t="s">
        <v>128</v>
      </c>
      <c r="Y119">
        <v>3.0000000000000001E-3</v>
      </c>
      <c r="Z119">
        <v>26</v>
      </c>
      <c r="AA119">
        <v>3.0000000000000001E-3</v>
      </c>
      <c r="AB119">
        <v>22</v>
      </c>
      <c r="AC119">
        <v>3.0000000000000001E-3</v>
      </c>
      <c r="AD119">
        <v>48</v>
      </c>
    </row>
    <row r="120" spans="1:30" hidden="1" x14ac:dyDescent="0.3">
      <c r="A120" t="s">
        <v>55</v>
      </c>
      <c r="C120">
        <v>5.2999999999999999E-2</v>
      </c>
      <c r="D120">
        <v>456</v>
      </c>
      <c r="E120">
        <v>6.9000000000000006E-2</v>
      </c>
      <c r="F120">
        <v>712</v>
      </c>
      <c r="G120">
        <v>6.2E-2</v>
      </c>
      <c r="H120">
        <v>1168</v>
      </c>
      <c r="N120">
        <f>+VLOOKUP(A120,$X$3:$AD$188,2,FALSE)</f>
        <v>5.0999999999999997E-2</v>
      </c>
      <c r="O120">
        <f>+VLOOKUP($A120,$X$3:$AD$188,3,FALSE)</f>
        <v>397</v>
      </c>
      <c r="P120">
        <f>+VLOOKUP($A120,$X$3:$AD$188,4,FALSE)</f>
        <v>3.7999999999999999E-2</v>
      </c>
      <c r="Q120">
        <f>+VLOOKUP($A120,$X$3:$AD$188,5,FALSE)</f>
        <v>332</v>
      </c>
      <c r="R120">
        <f>+VLOOKUP($A120,$X$3:$AD$188,6,FALSE)</f>
        <v>4.3999999999999997E-2</v>
      </c>
      <c r="S120">
        <f>+VLOOKUP($A120,$X$3:$AD$188,7,FALSE)</f>
        <v>729</v>
      </c>
      <c r="T120" s="7">
        <f>+H120/S120-1</f>
        <v>0.60219478737997267</v>
      </c>
      <c r="U120" s="4"/>
      <c r="X120" t="s">
        <v>130</v>
      </c>
      <c r="Y120">
        <v>0.60799999999999998</v>
      </c>
      <c r="Z120">
        <v>4708</v>
      </c>
      <c r="AA120">
        <v>0.04</v>
      </c>
      <c r="AB120">
        <v>348</v>
      </c>
      <c r="AC120">
        <v>0.307</v>
      </c>
      <c r="AD120">
        <v>5056</v>
      </c>
    </row>
    <row r="121" spans="1:30" hidden="1" x14ac:dyDescent="0.3">
      <c r="A121" t="s">
        <v>40</v>
      </c>
      <c r="C121">
        <v>0.36699999999999999</v>
      </c>
      <c r="D121">
        <v>3147</v>
      </c>
      <c r="E121">
        <v>0.495</v>
      </c>
      <c r="F121">
        <v>5121</v>
      </c>
      <c r="G121">
        <v>0.437</v>
      </c>
      <c r="H121">
        <v>8268</v>
      </c>
      <c r="N121">
        <f>+VLOOKUP(A121,$X$3:$AD$188,2,FALSE)</f>
        <v>0.33200000000000002</v>
      </c>
      <c r="O121">
        <f>+VLOOKUP($A121,$X$3:$AD$188,3,FALSE)</f>
        <v>2567</v>
      </c>
      <c r="P121">
        <f>+VLOOKUP($A121,$X$3:$AD$188,4,FALSE)</f>
        <v>0.29399999999999998</v>
      </c>
      <c r="Q121">
        <f>+VLOOKUP($A121,$X$3:$AD$188,5,FALSE)</f>
        <v>2567</v>
      </c>
      <c r="R121">
        <f>+VLOOKUP($A121,$X$3:$AD$188,6,FALSE)</f>
        <v>0.312</v>
      </c>
      <c r="S121">
        <f>+VLOOKUP($A121,$X$3:$AD$188,7,FALSE)</f>
        <v>5134</v>
      </c>
      <c r="T121" s="7">
        <f>+H121/S121-1</f>
        <v>0.61044020257109466</v>
      </c>
      <c r="U121" s="4"/>
      <c r="X121" t="s">
        <v>137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hidden="1" x14ac:dyDescent="0.3">
      <c r="A122" t="s">
        <v>79</v>
      </c>
      <c r="C122">
        <v>3.0000000000000001E-3</v>
      </c>
      <c r="D122">
        <v>26</v>
      </c>
      <c r="E122">
        <v>5.0000000000000001E-3</v>
      </c>
      <c r="F122">
        <v>51</v>
      </c>
      <c r="G122">
        <v>4.0000000000000001E-3</v>
      </c>
      <c r="H122">
        <v>77</v>
      </c>
      <c r="N122">
        <f>+VLOOKUP(A122,$X$3:$AD$188,2,FALSE)</f>
        <v>3.0000000000000001E-3</v>
      </c>
      <c r="O122">
        <f>+VLOOKUP($A122,$X$3:$AD$188,3,FALSE)</f>
        <v>20</v>
      </c>
      <c r="P122">
        <f>+VLOOKUP($A122,$X$3:$AD$188,4,FALSE)</f>
        <v>3.0000000000000001E-3</v>
      </c>
      <c r="Q122">
        <f>+VLOOKUP($A122,$X$3:$AD$188,5,FALSE)</f>
        <v>27</v>
      </c>
      <c r="R122">
        <f>+VLOOKUP($A122,$X$3:$AD$188,6,FALSE)</f>
        <v>3.0000000000000001E-3</v>
      </c>
      <c r="S122">
        <f>+VLOOKUP($A122,$X$3:$AD$188,7,FALSE)</f>
        <v>47</v>
      </c>
      <c r="T122" s="7">
        <f>+H122/S122-1</f>
        <v>0.63829787234042556</v>
      </c>
      <c r="U122" s="4"/>
      <c r="X122" t="s">
        <v>131</v>
      </c>
      <c r="Y122">
        <v>6.7000000000000004E-2</v>
      </c>
      <c r="Z122">
        <v>517</v>
      </c>
      <c r="AA122">
        <v>7.0999999999999994E-2</v>
      </c>
      <c r="AB122">
        <v>620</v>
      </c>
      <c r="AC122">
        <v>6.9000000000000006E-2</v>
      </c>
      <c r="AD122">
        <v>1137</v>
      </c>
    </row>
    <row r="123" spans="1:30" hidden="1" x14ac:dyDescent="0.3">
      <c r="A123" t="s">
        <v>139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N123">
        <f>+VLOOKUP(A123,$X$3:$AD$188,2,FALSE)</f>
        <v>0</v>
      </c>
      <c r="O123">
        <f>+VLOOKUP($A123,$X$3:$AD$188,3,FALSE)</f>
        <v>0</v>
      </c>
      <c r="P123">
        <f>+VLOOKUP($A123,$X$3:$AD$188,4,FALSE)</f>
        <v>0</v>
      </c>
      <c r="Q123">
        <f>+VLOOKUP($A123,$X$3:$AD$188,5,FALSE)</f>
        <v>0</v>
      </c>
      <c r="R123">
        <f>+VLOOKUP($A123,$X$3:$AD$188,6,FALSE)</f>
        <v>0</v>
      </c>
      <c r="S123">
        <f>+VLOOKUP($A123,$X$3:$AD$188,7,FALSE)</f>
        <v>0</v>
      </c>
      <c r="T123" s="7" t="e">
        <f>+H123/S123-1</f>
        <v>#DIV/0!</v>
      </c>
      <c r="U123" s="4"/>
      <c r="X123" t="s">
        <v>132</v>
      </c>
      <c r="Y123">
        <v>3.0000000000000001E-3</v>
      </c>
      <c r="Z123">
        <v>24</v>
      </c>
      <c r="AA123">
        <v>3.0000000000000001E-3</v>
      </c>
      <c r="AB123">
        <v>26</v>
      </c>
      <c r="AC123">
        <v>3.0000000000000001E-3</v>
      </c>
      <c r="AD123">
        <v>50</v>
      </c>
    </row>
    <row r="124" spans="1:30" hidden="1" x14ac:dyDescent="0.3">
      <c r="A124" t="s">
        <v>131</v>
      </c>
      <c r="C124">
        <v>0.187</v>
      </c>
      <c r="D124">
        <v>1602</v>
      </c>
      <c r="E124">
        <v>2.8000000000000001E-2</v>
      </c>
      <c r="F124">
        <v>287</v>
      </c>
      <c r="G124">
        <v>0.1</v>
      </c>
      <c r="H124">
        <v>1889</v>
      </c>
      <c r="N124">
        <f>+VLOOKUP(A124,$X$3:$AD$188,2,FALSE)</f>
        <v>6.7000000000000004E-2</v>
      </c>
      <c r="O124">
        <f>+VLOOKUP($A124,$X$3:$AD$188,3,FALSE)</f>
        <v>517</v>
      </c>
      <c r="P124">
        <f>+VLOOKUP($A124,$X$3:$AD$188,4,FALSE)</f>
        <v>7.0999999999999994E-2</v>
      </c>
      <c r="Q124">
        <f>+VLOOKUP($A124,$X$3:$AD$188,5,FALSE)</f>
        <v>620</v>
      </c>
      <c r="R124">
        <f>+VLOOKUP($A124,$X$3:$AD$188,6,FALSE)</f>
        <v>6.9000000000000006E-2</v>
      </c>
      <c r="S124">
        <f>+VLOOKUP($A124,$X$3:$AD$188,7,FALSE)</f>
        <v>1137</v>
      </c>
      <c r="T124" s="7">
        <f>+H124/S124-1</f>
        <v>0.6613896218117854</v>
      </c>
      <c r="U124" s="4"/>
      <c r="X124" t="s">
        <v>133</v>
      </c>
      <c r="Y124">
        <v>0.25800000000000001</v>
      </c>
      <c r="Z124">
        <v>1998</v>
      </c>
      <c r="AA124">
        <v>0.43099999999999999</v>
      </c>
      <c r="AB124">
        <v>3762</v>
      </c>
      <c r="AC124">
        <v>0.35</v>
      </c>
      <c r="AD124">
        <v>5760</v>
      </c>
    </row>
    <row r="125" spans="1:30" hidden="1" x14ac:dyDescent="0.3">
      <c r="A125" t="s">
        <v>29</v>
      </c>
      <c r="C125">
        <v>5.5E-2</v>
      </c>
      <c r="D125">
        <v>471</v>
      </c>
      <c r="E125">
        <v>8.5000000000000006E-2</v>
      </c>
      <c r="F125">
        <v>876</v>
      </c>
      <c r="G125">
        <v>7.0999999999999994E-2</v>
      </c>
      <c r="H125">
        <v>1347</v>
      </c>
      <c r="N125">
        <f>+VLOOKUP(A125,$X$3:$AD$188,2,FALSE)</f>
        <v>6.3E-2</v>
      </c>
      <c r="O125">
        <f>+VLOOKUP($A125,$X$3:$AD$188,3,FALSE)</f>
        <v>490</v>
      </c>
      <c r="P125">
        <f>+VLOOKUP($A125,$X$3:$AD$188,4,FALSE)</f>
        <v>3.5999999999999997E-2</v>
      </c>
      <c r="Q125">
        <f>+VLOOKUP($A125,$X$3:$AD$188,5,FALSE)</f>
        <v>317</v>
      </c>
      <c r="R125">
        <f>+VLOOKUP($A125,$X$3:$AD$188,6,FALSE)</f>
        <v>4.9000000000000002E-2</v>
      </c>
      <c r="S125">
        <f>+VLOOKUP($A125,$X$3:$AD$188,7,FALSE)</f>
        <v>807</v>
      </c>
      <c r="T125" s="7">
        <f>+H125/S125-1</f>
        <v>0.66914498141263934</v>
      </c>
      <c r="U125" s="4"/>
      <c r="X125" t="s">
        <v>134</v>
      </c>
      <c r="Y125">
        <v>0</v>
      </c>
      <c r="Z125">
        <v>0</v>
      </c>
      <c r="AA125">
        <v>2.5000000000000001E-2</v>
      </c>
      <c r="AB125">
        <v>215</v>
      </c>
      <c r="AC125">
        <v>1.2999999999999999E-2</v>
      </c>
      <c r="AD125">
        <v>215</v>
      </c>
    </row>
    <row r="126" spans="1:30" hidden="1" x14ac:dyDescent="0.3">
      <c r="A126" t="s">
        <v>181</v>
      </c>
      <c r="C126">
        <v>4.8000000000000001E-2</v>
      </c>
      <c r="D126">
        <v>414</v>
      </c>
      <c r="E126">
        <v>6.3E-2</v>
      </c>
      <c r="F126">
        <v>655</v>
      </c>
      <c r="G126">
        <v>5.6000000000000001E-2</v>
      </c>
      <c r="H126">
        <v>1069</v>
      </c>
      <c r="N126">
        <f>+VLOOKUP(A126,$X$3:$AD$188,2,FALSE)</f>
        <v>4.1000000000000002E-2</v>
      </c>
      <c r="O126">
        <f>+VLOOKUP($A126,$X$3:$AD$188,3,FALSE)</f>
        <v>317</v>
      </c>
      <c r="P126">
        <f>+VLOOKUP($A126,$X$3:$AD$188,4,FALSE)</f>
        <v>3.5999999999999997E-2</v>
      </c>
      <c r="Q126">
        <f>+VLOOKUP($A126,$X$3:$AD$188,5,FALSE)</f>
        <v>318</v>
      </c>
      <c r="R126">
        <f>+VLOOKUP($A126,$X$3:$AD$188,6,FALSE)</f>
        <v>3.9E-2</v>
      </c>
      <c r="S126">
        <f>+VLOOKUP($A126,$X$3:$AD$188,7,FALSE)</f>
        <v>635</v>
      </c>
      <c r="T126" s="7">
        <f>+H126/S126-1</f>
        <v>0.68346456692913393</v>
      </c>
      <c r="U126" s="4"/>
      <c r="X126" t="s">
        <v>135</v>
      </c>
      <c r="Y126">
        <v>1.9079999999999999</v>
      </c>
      <c r="Z126">
        <v>14768</v>
      </c>
      <c r="AA126">
        <v>2.1669999999999998</v>
      </c>
      <c r="AB126">
        <v>18933</v>
      </c>
      <c r="AC126">
        <v>2.0459999999999998</v>
      </c>
      <c r="AD126">
        <v>33701</v>
      </c>
    </row>
    <row r="127" spans="1:30" hidden="1" x14ac:dyDescent="0.3">
      <c r="A127" t="s">
        <v>175</v>
      </c>
      <c r="C127">
        <v>1.4E-2</v>
      </c>
      <c r="D127">
        <v>121</v>
      </c>
      <c r="E127">
        <v>0.02</v>
      </c>
      <c r="F127">
        <v>202</v>
      </c>
      <c r="G127">
        <v>1.7000000000000001E-2</v>
      </c>
      <c r="H127">
        <v>323</v>
      </c>
      <c r="N127">
        <f>+VLOOKUP(A127,$X$3:$AD$188,2,FALSE)</f>
        <v>1.2E-2</v>
      </c>
      <c r="O127">
        <f>+VLOOKUP($A127,$X$3:$AD$188,3,FALSE)</f>
        <v>92</v>
      </c>
      <c r="P127">
        <f>+VLOOKUP($A127,$X$3:$AD$188,4,FALSE)</f>
        <v>1.0999999999999999E-2</v>
      </c>
      <c r="Q127">
        <f>+VLOOKUP($A127,$X$3:$AD$188,5,FALSE)</f>
        <v>96</v>
      </c>
      <c r="R127">
        <f>+VLOOKUP($A127,$X$3:$AD$188,6,FALSE)</f>
        <v>1.0999999999999999E-2</v>
      </c>
      <c r="S127">
        <f>+VLOOKUP($A127,$X$3:$AD$188,7,FALSE)</f>
        <v>188</v>
      </c>
      <c r="T127" s="7">
        <f>+H127/S127-1</f>
        <v>0.71808510638297873</v>
      </c>
      <c r="U127" s="4"/>
      <c r="X127" t="s">
        <v>136</v>
      </c>
      <c r="Y127">
        <v>1.2E-2</v>
      </c>
      <c r="Z127">
        <v>91</v>
      </c>
      <c r="AA127">
        <v>4.5999999999999999E-2</v>
      </c>
      <c r="AB127">
        <v>404</v>
      </c>
      <c r="AC127">
        <v>0.03</v>
      </c>
      <c r="AD127">
        <v>495</v>
      </c>
    </row>
    <row r="128" spans="1:30" hidden="1" x14ac:dyDescent="0.3">
      <c r="A128" t="s">
        <v>126</v>
      </c>
      <c r="C128">
        <v>1.4E-2</v>
      </c>
      <c r="D128">
        <v>123</v>
      </c>
      <c r="E128">
        <v>1.7999999999999999E-2</v>
      </c>
      <c r="F128">
        <v>189</v>
      </c>
      <c r="G128">
        <v>1.6E-2</v>
      </c>
      <c r="H128">
        <v>312</v>
      </c>
      <c r="N128">
        <f>+VLOOKUP(A128,$X$3:$AD$188,2,FALSE)</f>
        <v>1.0999999999999999E-2</v>
      </c>
      <c r="O128">
        <f>+VLOOKUP($A128,$X$3:$AD$188,3,FALSE)</f>
        <v>85</v>
      </c>
      <c r="P128">
        <f>+VLOOKUP($A128,$X$3:$AD$188,4,FALSE)</f>
        <v>1.0999999999999999E-2</v>
      </c>
      <c r="Q128">
        <f>+VLOOKUP($A128,$X$3:$AD$188,5,FALSE)</f>
        <v>94</v>
      </c>
      <c r="R128">
        <f>+VLOOKUP($A128,$X$3:$AD$188,6,FALSE)</f>
        <v>1.0999999999999999E-2</v>
      </c>
      <c r="S128">
        <f>+VLOOKUP($A128,$X$3:$AD$188,7,FALSE)</f>
        <v>179</v>
      </c>
      <c r="T128" s="7">
        <f>+H128/S128-1</f>
        <v>0.74301675977653625</v>
      </c>
      <c r="U128" s="4"/>
      <c r="X128" t="s">
        <v>138</v>
      </c>
      <c r="Y128">
        <v>0.36699999999999999</v>
      </c>
      <c r="Z128">
        <v>2841</v>
      </c>
      <c r="AA128">
        <v>1.0680000000000001</v>
      </c>
      <c r="AB128">
        <v>9327</v>
      </c>
      <c r="AC128">
        <v>0.73899999999999999</v>
      </c>
      <c r="AD128">
        <v>12168</v>
      </c>
    </row>
    <row r="129" spans="1:30" hidden="1" x14ac:dyDescent="0.3">
      <c r="A129" t="s">
        <v>96</v>
      </c>
      <c r="C129">
        <v>3.5000000000000003E-2</v>
      </c>
      <c r="D129">
        <v>304</v>
      </c>
      <c r="E129">
        <v>0.05</v>
      </c>
      <c r="F129">
        <v>513</v>
      </c>
      <c r="G129">
        <v>4.2999999999999997E-2</v>
      </c>
      <c r="H129">
        <v>817</v>
      </c>
      <c r="N129">
        <f>+VLOOKUP(A129,$X$3:$AD$188,2,FALSE)</f>
        <v>2.9000000000000001E-2</v>
      </c>
      <c r="O129">
        <f>+VLOOKUP($A129,$X$3:$AD$188,3,FALSE)</f>
        <v>223</v>
      </c>
      <c r="P129">
        <f>+VLOOKUP($A129,$X$3:$AD$188,4,FALSE)</f>
        <v>2.7E-2</v>
      </c>
      <c r="Q129">
        <f>+VLOOKUP($A129,$X$3:$AD$188,5,FALSE)</f>
        <v>240</v>
      </c>
      <c r="R129">
        <f>+VLOOKUP($A129,$X$3:$AD$188,6,FALSE)</f>
        <v>2.8000000000000001E-2</v>
      </c>
      <c r="S129">
        <f>+VLOOKUP($A129,$X$3:$AD$188,7,FALSE)</f>
        <v>463</v>
      </c>
      <c r="T129" s="7">
        <f>+H129/S129-1</f>
        <v>0.76457883369330459</v>
      </c>
      <c r="U129" s="4"/>
      <c r="X129" t="s">
        <v>139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hidden="1" x14ac:dyDescent="0.3">
      <c r="A130" t="s">
        <v>58</v>
      </c>
      <c r="C130">
        <v>0.29699999999999999</v>
      </c>
      <c r="D130">
        <v>2549</v>
      </c>
      <c r="E130">
        <v>0.432</v>
      </c>
      <c r="F130">
        <v>4472</v>
      </c>
      <c r="G130">
        <v>0.371</v>
      </c>
      <c r="H130">
        <v>7021</v>
      </c>
      <c r="N130">
        <f>+VLOOKUP(A130,$X$3:$AD$188,2,FALSE)</f>
        <v>0.27</v>
      </c>
      <c r="O130">
        <f>+VLOOKUP($A130,$X$3:$AD$188,3,FALSE)</f>
        <v>2093</v>
      </c>
      <c r="P130">
        <f>+VLOOKUP($A130,$X$3:$AD$188,4,FALSE)</f>
        <v>0.214</v>
      </c>
      <c r="Q130">
        <f>+VLOOKUP($A130,$X$3:$AD$188,5,FALSE)</f>
        <v>1869</v>
      </c>
      <c r="R130">
        <f>+VLOOKUP($A130,$X$3:$AD$188,6,FALSE)</f>
        <v>0.24</v>
      </c>
      <c r="S130">
        <f>+VLOOKUP($A130,$X$3:$AD$188,7,FALSE)</f>
        <v>3962</v>
      </c>
      <c r="T130" s="7">
        <f>+H130/S130-1</f>
        <v>0.77208480565371018</v>
      </c>
      <c r="U130" s="4"/>
      <c r="X130" t="s">
        <v>140</v>
      </c>
      <c r="Y130">
        <v>1.8120000000000001</v>
      </c>
      <c r="Z130">
        <v>14022</v>
      </c>
      <c r="AA130">
        <v>1.2729999999999999</v>
      </c>
      <c r="AB130">
        <v>11119</v>
      </c>
      <c r="AC130">
        <v>1.526</v>
      </c>
      <c r="AD130">
        <v>25141</v>
      </c>
    </row>
    <row r="131" spans="1:30" hidden="1" x14ac:dyDescent="0.3">
      <c r="A131" t="s">
        <v>83</v>
      </c>
      <c r="C131">
        <v>8.3000000000000004E-2</v>
      </c>
      <c r="D131">
        <v>713</v>
      </c>
      <c r="E131">
        <v>0.10100000000000001</v>
      </c>
      <c r="F131">
        <v>1047</v>
      </c>
      <c r="G131">
        <v>9.2999999999999999E-2</v>
      </c>
      <c r="H131">
        <v>1760</v>
      </c>
      <c r="N131">
        <f>+VLOOKUP(A131,$X$3:$AD$188,2,FALSE)</f>
        <v>6.0999999999999999E-2</v>
      </c>
      <c r="O131">
        <f>+VLOOKUP($A131,$X$3:$AD$188,3,FALSE)</f>
        <v>473</v>
      </c>
      <c r="P131">
        <f>+VLOOKUP($A131,$X$3:$AD$188,4,FALSE)</f>
        <v>5.8999999999999997E-2</v>
      </c>
      <c r="Q131">
        <f>+VLOOKUP($A131,$X$3:$AD$188,5,FALSE)</f>
        <v>517</v>
      </c>
      <c r="R131">
        <f>+VLOOKUP($A131,$X$3:$AD$188,6,FALSE)</f>
        <v>0.06</v>
      </c>
      <c r="S131">
        <f>+VLOOKUP($A131,$X$3:$AD$188,7,FALSE)</f>
        <v>990</v>
      </c>
      <c r="T131" s="7">
        <f>+H131/S131-1</f>
        <v>0.77777777777777768</v>
      </c>
      <c r="U131" s="4"/>
      <c r="X131" t="s">
        <v>141</v>
      </c>
      <c r="Y131">
        <v>7.1999999999999995E-2</v>
      </c>
      <c r="Z131">
        <v>561</v>
      </c>
      <c r="AA131">
        <v>7.1999999999999995E-2</v>
      </c>
      <c r="AB131">
        <v>626</v>
      </c>
      <c r="AC131">
        <v>7.1999999999999995E-2</v>
      </c>
      <c r="AD131">
        <v>1187</v>
      </c>
    </row>
    <row r="132" spans="1:30" hidden="1" x14ac:dyDescent="0.3">
      <c r="A132" t="s">
        <v>14</v>
      </c>
      <c r="C132">
        <v>9.8000000000000004E-2</v>
      </c>
      <c r="D132">
        <v>841</v>
      </c>
      <c r="E132">
        <v>0.13300000000000001</v>
      </c>
      <c r="F132">
        <v>1381</v>
      </c>
      <c r="G132">
        <v>0.11700000000000001</v>
      </c>
      <c r="H132">
        <v>2222</v>
      </c>
      <c r="N132">
        <f>+VLOOKUP(A132,$X$3:$AD$188,2,FALSE)</f>
        <v>8.6999999999999994E-2</v>
      </c>
      <c r="O132">
        <f>+VLOOKUP($A132,$X$3:$AD$188,3,FALSE)</f>
        <v>670</v>
      </c>
      <c r="P132">
        <f>+VLOOKUP($A132,$X$3:$AD$188,4,FALSE)</f>
        <v>6.5000000000000002E-2</v>
      </c>
      <c r="Q132">
        <f>+VLOOKUP($A132,$X$3:$AD$188,5,FALSE)</f>
        <v>571</v>
      </c>
      <c r="R132">
        <f>+VLOOKUP($A132,$X$3:$AD$188,6,FALSE)</f>
        <v>7.4999999999999997E-2</v>
      </c>
      <c r="S132">
        <f>+VLOOKUP($A132,$X$3:$AD$188,7,FALSE)</f>
        <v>1241</v>
      </c>
      <c r="T132" s="7">
        <f>+H132/S132-1</f>
        <v>0.79049153908138603</v>
      </c>
      <c r="U132" s="4"/>
      <c r="X132" t="s">
        <v>142</v>
      </c>
      <c r="Y132">
        <v>5.2999999999999999E-2</v>
      </c>
      <c r="Z132">
        <v>414</v>
      </c>
      <c r="AA132">
        <v>5.0999999999999997E-2</v>
      </c>
      <c r="AB132">
        <v>449</v>
      </c>
      <c r="AC132">
        <v>5.1999999999999998E-2</v>
      </c>
      <c r="AD132">
        <v>863</v>
      </c>
    </row>
    <row r="133" spans="1:30" x14ac:dyDescent="0.3">
      <c r="A133" t="s">
        <v>145</v>
      </c>
      <c r="C133">
        <v>2.8069999999999999</v>
      </c>
      <c r="D133">
        <v>24070</v>
      </c>
      <c r="E133">
        <v>0.69099999999999995</v>
      </c>
      <c r="F133">
        <v>7152</v>
      </c>
      <c r="G133">
        <v>1.65</v>
      </c>
      <c r="H133">
        <v>31222</v>
      </c>
      <c r="N133">
        <f>+VLOOKUP(A133,$X$3:$AD$188,2,FALSE)</f>
        <v>3.306</v>
      </c>
      <c r="O133">
        <f>+VLOOKUP($A133,$X$3:$AD$188,3,FALSE)</f>
        <v>25586</v>
      </c>
      <c r="P133">
        <f>+VLOOKUP($A133,$X$3:$AD$188,4,FALSE)</f>
        <v>0.75600000000000001</v>
      </c>
      <c r="Q133">
        <f>+VLOOKUP($A133,$X$3:$AD$188,5,FALSE)</f>
        <v>6603</v>
      </c>
      <c r="R133">
        <f>+VLOOKUP($A133,$X$3:$AD$188,6,FALSE)</f>
        <v>1.954</v>
      </c>
      <c r="S133">
        <f>+VLOOKUP($A133,$X$3:$AD$188,7,FALSE)</f>
        <v>32189</v>
      </c>
      <c r="T133" s="7">
        <f>+H133/S133-1</f>
        <v>-3.004131846282887E-2</v>
      </c>
      <c r="U133" s="4"/>
      <c r="X133" t="s">
        <v>143</v>
      </c>
      <c r="Y133">
        <v>0.14399999999999999</v>
      </c>
      <c r="Z133">
        <v>1113</v>
      </c>
      <c r="AA133">
        <v>0.19600000000000001</v>
      </c>
      <c r="AB133">
        <v>1711</v>
      </c>
      <c r="AC133">
        <v>0.17100000000000001</v>
      </c>
      <c r="AD133">
        <v>2824</v>
      </c>
    </row>
    <row r="134" spans="1:30" hidden="1" x14ac:dyDescent="0.3">
      <c r="A134" t="s">
        <v>205</v>
      </c>
      <c r="C134">
        <v>2.3839999999999999</v>
      </c>
      <c r="D134">
        <v>20442</v>
      </c>
      <c r="E134">
        <v>3.7810000000000001</v>
      </c>
      <c r="F134">
        <v>39144</v>
      </c>
      <c r="G134">
        <v>3.1480000000000001</v>
      </c>
      <c r="H134">
        <v>59586</v>
      </c>
      <c r="N134" t="e">
        <f>+VLOOKUP(A134,$X$3:$AD$188,2,FALSE)</f>
        <v>#N/A</v>
      </c>
      <c r="O134" t="e">
        <f>+VLOOKUP($A134,$X$3:$AD$188,3,FALSE)</f>
        <v>#N/A</v>
      </c>
      <c r="P134" t="e">
        <f>+VLOOKUP($A134,$X$3:$AD$188,4,FALSE)</f>
        <v>#N/A</v>
      </c>
      <c r="Q134" t="e">
        <f>+VLOOKUP($A134,$X$3:$AD$188,5,FALSE)</f>
        <v>#N/A</v>
      </c>
      <c r="R134" t="e">
        <f>+VLOOKUP($A134,$X$3:$AD$188,6,FALSE)</f>
        <v>#N/A</v>
      </c>
      <c r="S134" t="e">
        <f>+VLOOKUP($A134,$X$3:$AD$188,7,FALSE)</f>
        <v>#N/A</v>
      </c>
      <c r="T134" s="7" t="e">
        <f>+H134/S134-1</f>
        <v>#N/A</v>
      </c>
      <c r="U134" s="4"/>
      <c r="X134" t="s">
        <v>144</v>
      </c>
      <c r="Y134">
        <v>9.3680000000000003</v>
      </c>
      <c r="Z134">
        <v>72500</v>
      </c>
      <c r="AA134">
        <v>16.37</v>
      </c>
      <c r="AB134">
        <v>143000</v>
      </c>
      <c r="AC134">
        <v>13.08</v>
      </c>
      <c r="AD134">
        <v>215500</v>
      </c>
    </row>
    <row r="135" spans="1:30" hidden="1" x14ac:dyDescent="0.3">
      <c r="A135" t="s">
        <v>151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N135" t="e">
        <f>+VLOOKUP(A135,$X$3:$AD$188,2,FALSE)</f>
        <v>#N/A</v>
      </c>
      <c r="O135" t="e">
        <f>+VLOOKUP($A135,$X$3:$AD$188,3,FALSE)</f>
        <v>#N/A</v>
      </c>
      <c r="P135" t="e">
        <f>+VLOOKUP($A135,$X$3:$AD$188,4,FALSE)</f>
        <v>#N/A</v>
      </c>
      <c r="Q135" t="e">
        <f>+VLOOKUP($A135,$X$3:$AD$188,5,FALSE)</f>
        <v>#N/A</v>
      </c>
      <c r="R135" t="e">
        <f>+VLOOKUP($A135,$X$3:$AD$188,6,FALSE)</f>
        <v>#N/A</v>
      </c>
      <c r="S135" t="e">
        <f>+VLOOKUP($A135,$X$3:$AD$188,7,FALSE)</f>
        <v>#N/A</v>
      </c>
      <c r="T135" s="7" t="e">
        <f>+H135/S135-1</f>
        <v>#N/A</v>
      </c>
      <c r="U135" s="4"/>
      <c r="X135" t="s">
        <v>145</v>
      </c>
      <c r="Y135">
        <v>3.306</v>
      </c>
      <c r="Z135">
        <v>25586</v>
      </c>
      <c r="AA135">
        <v>0.75600000000000001</v>
      </c>
      <c r="AB135">
        <v>6603</v>
      </c>
      <c r="AC135">
        <v>1.954</v>
      </c>
      <c r="AD135">
        <v>32189</v>
      </c>
    </row>
    <row r="136" spans="1:30" hidden="1" x14ac:dyDescent="0.3">
      <c r="A136" t="s">
        <v>152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N136">
        <f>+VLOOKUP(A136,$X$3:$AD$188,2,FALSE)</f>
        <v>0</v>
      </c>
      <c r="O136">
        <f>+VLOOKUP($A136,$X$3:$AD$188,3,FALSE)</f>
        <v>0</v>
      </c>
      <c r="P136">
        <f>+VLOOKUP($A136,$X$3:$AD$188,4,FALSE)</f>
        <v>0</v>
      </c>
      <c r="Q136">
        <f>+VLOOKUP($A136,$X$3:$AD$188,5,FALSE)</f>
        <v>0</v>
      </c>
      <c r="R136">
        <f>+VLOOKUP($A136,$X$3:$AD$188,6,FALSE)</f>
        <v>0</v>
      </c>
      <c r="S136">
        <f>+VLOOKUP($A136,$X$3:$AD$188,7,FALSE)</f>
        <v>0</v>
      </c>
      <c r="T136" s="7" t="e">
        <f>+H136/S136-1</f>
        <v>#DIV/0!</v>
      </c>
      <c r="U136" s="4"/>
      <c r="X136" t="s">
        <v>146</v>
      </c>
      <c r="Y136">
        <v>0.11</v>
      </c>
      <c r="Z136">
        <v>851</v>
      </c>
      <c r="AA136">
        <v>6.8000000000000005E-2</v>
      </c>
      <c r="AB136">
        <v>590</v>
      </c>
      <c r="AC136">
        <v>8.6999999999999994E-2</v>
      </c>
      <c r="AD136">
        <v>1441</v>
      </c>
    </row>
    <row r="137" spans="1:30" hidden="1" x14ac:dyDescent="0.3">
      <c r="A137" t="s">
        <v>205</v>
      </c>
      <c r="C137">
        <v>2.3839999999999999</v>
      </c>
      <c r="D137">
        <v>20442</v>
      </c>
      <c r="E137">
        <v>3.7810000000000001</v>
      </c>
      <c r="F137">
        <v>39144</v>
      </c>
      <c r="G137">
        <v>3.1480000000000001</v>
      </c>
      <c r="H137">
        <v>59586</v>
      </c>
      <c r="N137" t="e">
        <f>+VLOOKUP(A137,$X$3:$AD$188,2,FALSE)</f>
        <v>#N/A</v>
      </c>
      <c r="O137" t="e">
        <f>+VLOOKUP($A137,$X$3:$AD$188,3,FALSE)</f>
        <v>#N/A</v>
      </c>
      <c r="P137" t="e">
        <f>+VLOOKUP($A137,$X$3:$AD$188,4,FALSE)</f>
        <v>#N/A</v>
      </c>
      <c r="Q137" t="e">
        <f>+VLOOKUP($A137,$X$3:$AD$188,5,FALSE)</f>
        <v>#N/A</v>
      </c>
      <c r="R137" t="e">
        <f>+VLOOKUP($A137,$X$3:$AD$188,6,FALSE)</f>
        <v>#N/A</v>
      </c>
      <c r="S137" t="e">
        <f>+VLOOKUP($A137,$X$3:$AD$188,7,FALSE)</f>
        <v>#N/A</v>
      </c>
      <c r="T137" s="7" t="e">
        <f>+H137/S137-1</f>
        <v>#N/A</v>
      </c>
      <c r="U137" s="4"/>
      <c r="X137" t="s">
        <v>147</v>
      </c>
      <c r="Y137">
        <v>0</v>
      </c>
      <c r="Z137">
        <v>0</v>
      </c>
      <c r="AA137">
        <v>8.4000000000000005E-2</v>
      </c>
      <c r="AB137">
        <v>730</v>
      </c>
      <c r="AC137">
        <v>4.3999999999999997E-2</v>
      </c>
      <c r="AD137">
        <v>730</v>
      </c>
    </row>
    <row r="138" spans="1:30" hidden="1" x14ac:dyDescent="0.3">
      <c r="A138" t="s">
        <v>154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N138" t="e">
        <f>+VLOOKUP(A138,$X$3:$AD$188,2,FALSE)</f>
        <v>#N/A</v>
      </c>
      <c r="O138" t="e">
        <f>+VLOOKUP($A138,$X$3:$AD$188,3,FALSE)</f>
        <v>#N/A</v>
      </c>
      <c r="P138" t="e">
        <f>+VLOOKUP($A138,$X$3:$AD$188,4,FALSE)</f>
        <v>#N/A</v>
      </c>
      <c r="Q138" t="e">
        <f>+VLOOKUP($A138,$X$3:$AD$188,5,FALSE)</f>
        <v>#N/A</v>
      </c>
      <c r="R138" t="e">
        <f>+VLOOKUP($A138,$X$3:$AD$188,6,FALSE)</f>
        <v>#N/A</v>
      </c>
      <c r="S138" t="e">
        <f>+VLOOKUP($A138,$X$3:$AD$188,7,FALSE)</f>
        <v>#N/A</v>
      </c>
      <c r="T138" s="7" t="e">
        <f>+H138/S138-1</f>
        <v>#N/A</v>
      </c>
      <c r="U138" s="4"/>
      <c r="X138" t="s">
        <v>148</v>
      </c>
      <c r="Y138">
        <v>1.421</v>
      </c>
      <c r="Z138">
        <v>11000</v>
      </c>
      <c r="AA138">
        <v>0.57199999999999995</v>
      </c>
      <c r="AB138">
        <v>5000</v>
      </c>
      <c r="AC138">
        <v>0.97099999999999997</v>
      </c>
      <c r="AD138">
        <v>16000</v>
      </c>
    </row>
    <row r="139" spans="1:30" hidden="1" x14ac:dyDescent="0.3">
      <c r="A139" t="s">
        <v>180</v>
      </c>
      <c r="C139">
        <v>8.8999999999999996E-2</v>
      </c>
      <c r="D139">
        <v>760</v>
      </c>
      <c r="E139">
        <v>0.14899999999999999</v>
      </c>
      <c r="F139">
        <v>1545</v>
      </c>
      <c r="G139">
        <v>0.122</v>
      </c>
      <c r="H139">
        <v>2305</v>
      </c>
      <c r="N139">
        <f>+VLOOKUP(A139,$X$3:$AD$188,2,FALSE)</f>
        <v>8.8999999999999996E-2</v>
      </c>
      <c r="O139">
        <f>+VLOOKUP($A139,$X$3:$AD$188,3,FALSE)</f>
        <v>686</v>
      </c>
      <c r="P139">
        <f>+VLOOKUP($A139,$X$3:$AD$188,4,FALSE)</f>
        <v>6.6000000000000003E-2</v>
      </c>
      <c r="Q139">
        <f>+VLOOKUP($A139,$X$3:$AD$188,5,FALSE)</f>
        <v>579</v>
      </c>
      <c r="R139">
        <f>+VLOOKUP($A139,$X$3:$AD$188,6,FALSE)</f>
        <v>7.6999999999999999E-2</v>
      </c>
      <c r="S139">
        <f>+VLOOKUP($A139,$X$3:$AD$188,7,FALSE)</f>
        <v>1265</v>
      </c>
      <c r="T139" s="7">
        <f>+H139/S139-1</f>
        <v>0.82213438735177857</v>
      </c>
      <c r="U139" s="4"/>
      <c r="X139" t="s">
        <v>149</v>
      </c>
      <c r="Y139">
        <v>6.1980000000000004</v>
      </c>
      <c r="Z139">
        <v>47972</v>
      </c>
      <c r="AA139">
        <v>5.62</v>
      </c>
      <c r="AB139">
        <v>49089</v>
      </c>
      <c r="AC139">
        <v>5.891</v>
      </c>
      <c r="AD139">
        <v>97061</v>
      </c>
    </row>
    <row r="140" spans="1:30" hidden="1" x14ac:dyDescent="0.3">
      <c r="A140" t="s">
        <v>156</v>
      </c>
      <c r="C140">
        <v>0.28699999999999998</v>
      </c>
      <c r="D140">
        <v>2461</v>
      </c>
      <c r="E140">
        <v>0.38600000000000001</v>
      </c>
      <c r="F140">
        <v>3995</v>
      </c>
      <c r="G140">
        <v>0.34100000000000003</v>
      </c>
      <c r="H140">
        <v>6456</v>
      </c>
      <c r="N140">
        <f>+VLOOKUP(A140,$X$3:$AD$188,2,FALSE)</f>
        <v>0</v>
      </c>
      <c r="O140">
        <f>+VLOOKUP($A140,$X$3:$AD$188,3,FALSE)</f>
        <v>0</v>
      </c>
      <c r="P140">
        <f>+VLOOKUP($A140,$X$3:$AD$188,4,FALSE)</f>
        <v>0</v>
      </c>
      <c r="Q140">
        <f>+VLOOKUP($A140,$X$3:$AD$188,5,FALSE)</f>
        <v>0</v>
      </c>
      <c r="R140">
        <f>+VLOOKUP($A140,$X$3:$AD$188,6,FALSE)</f>
        <v>0</v>
      </c>
      <c r="S140">
        <f>+VLOOKUP($A140,$X$3:$AD$188,7,FALSE)</f>
        <v>0</v>
      </c>
      <c r="T140" s="7" t="e">
        <f>+H140/S140-1</f>
        <v>#DIV/0!</v>
      </c>
      <c r="U140" s="4"/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hidden="1" x14ac:dyDescent="0.3">
      <c r="A141" t="s">
        <v>60</v>
      </c>
      <c r="C141">
        <v>2.9000000000000001E-2</v>
      </c>
      <c r="D141">
        <v>250</v>
      </c>
      <c r="E141">
        <v>3.9E-2</v>
      </c>
      <c r="F141">
        <v>400</v>
      </c>
      <c r="G141">
        <v>3.4000000000000002E-2</v>
      </c>
      <c r="H141">
        <v>650</v>
      </c>
      <c r="N141">
        <f>+VLOOKUP(A141,$X$3:$AD$188,2,FALSE)</f>
        <v>2.1999999999999999E-2</v>
      </c>
      <c r="O141">
        <f>+VLOOKUP($A141,$X$3:$AD$188,3,FALSE)</f>
        <v>168</v>
      </c>
      <c r="P141">
        <f>+VLOOKUP($A141,$X$3:$AD$188,4,FALSE)</f>
        <v>2.1000000000000001E-2</v>
      </c>
      <c r="Q141">
        <f>+VLOOKUP($A141,$X$3:$AD$188,5,FALSE)</f>
        <v>187</v>
      </c>
      <c r="R141">
        <f>+VLOOKUP($A141,$X$3:$AD$188,6,FALSE)</f>
        <v>2.1999999999999999E-2</v>
      </c>
      <c r="S141">
        <f>+VLOOKUP($A141,$X$3:$AD$188,7,FALSE)</f>
        <v>355</v>
      </c>
      <c r="T141" s="7">
        <f>+H141/S141-1</f>
        <v>0.83098591549295775</v>
      </c>
      <c r="U141" s="4"/>
      <c r="X141" t="s">
        <v>150</v>
      </c>
      <c r="Y141">
        <v>0</v>
      </c>
      <c r="Z141">
        <v>0</v>
      </c>
      <c r="AA141">
        <v>0.216</v>
      </c>
      <c r="AB141">
        <v>1889</v>
      </c>
      <c r="AC141">
        <v>0.115</v>
      </c>
      <c r="AD141">
        <v>1889</v>
      </c>
    </row>
    <row r="142" spans="1:30" hidden="1" x14ac:dyDescent="0.3">
      <c r="A142" t="s">
        <v>159</v>
      </c>
      <c r="C142">
        <v>2E-3</v>
      </c>
      <c r="D142">
        <v>16</v>
      </c>
      <c r="E142">
        <v>0</v>
      </c>
      <c r="F142">
        <v>1</v>
      </c>
      <c r="G142">
        <v>1E-3</v>
      </c>
      <c r="H142">
        <v>17</v>
      </c>
      <c r="N142" t="e">
        <f>+VLOOKUP(A142,$X$3:$AD$188,2,FALSE)</f>
        <v>#N/A</v>
      </c>
      <c r="O142" t="e">
        <f>+VLOOKUP($A142,$X$3:$AD$188,3,FALSE)</f>
        <v>#N/A</v>
      </c>
      <c r="P142" t="e">
        <f>+VLOOKUP($A142,$X$3:$AD$188,4,FALSE)</f>
        <v>#N/A</v>
      </c>
      <c r="Q142" t="e">
        <f>+VLOOKUP($A142,$X$3:$AD$188,5,FALSE)</f>
        <v>#N/A</v>
      </c>
      <c r="R142" t="e">
        <f>+VLOOKUP($A142,$X$3:$AD$188,6,FALSE)</f>
        <v>#N/A</v>
      </c>
      <c r="S142" t="e">
        <f>+VLOOKUP($A142,$X$3:$AD$188,7,FALSE)</f>
        <v>#N/A</v>
      </c>
      <c r="T142" s="7" t="e">
        <f>+H142/S142-1</f>
        <v>#N/A</v>
      </c>
      <c r="U142" s="4"/>
      <c r="X142" t="s">
        <v>152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hidden="1" x14ac:dyDescent="0.3">
      <c r="A143" t="s">
        <v>158</v>
      </c>
      <c r="C143">
        <v>2.1999999999999999E-2</v>
      </c>
      <c r="D143">
        <v>189</v>
      </c>
      <c r="E143">
        <v>2.9000000000000001E-2</v>
      </c>
      <c r="F143">
        <v>300</v>
      </c>
      <c r="G143">
        <v>2.5999999999999999E-2</v>
      </c>
      <c r="H143">
        <v>489</v>
      </c>
      <c r="N143">
        <f>+VLOOKUP(A143,$X$3:$AD$188,2,FALSE)</f>
        <v>1.6E-2</v>
      </c>
      <c r="O143">
        <f>+VLOOKUP($A143,$X$3:$AD$188,3,FALSE)</f>
        <v>123</v>
      </c>
      <c r="P143">
        <f>+VLOOKUP($A143,$X$3:$AD$188,4,FALSE)</f>
        <v>1.6E-2</v>
      </c>
      <c r="Q143">
        <f>+VLOOKUP($A143,$X$3:$AD$188,5,FALSE)</f>
        <v>143</v>
      </c>
      <c r="R143">
        <f>+VLOOKUP($A143,$X$3:$AD$188,6,FALSE)</f>
        <v>1.6E-2</v>
      </c>
      <c r="S143">
        <f>+VLOOKUP($A143,$X$3:$AD$188,7,FALSE)</f>
        <v>266</v>
      </c>
      <c r="T143" s="7">
        <f>+H143/S143-1</f>
        <v>0.83834586466165417</v>
      </c>
      <c r="U143" s="4"/>
      <c r="X143" t="s">
        <v>153</v>
      </c>
      <c r="Y143">
        <v>1.2999999999999999E-2</v>
      </c>
      <c r="Z143">
        <v>100</v>
      </c>
      <c r="AA143">
        <v>1.2999999999999999E-2</v>
      </c>
      <c r="AB143">
        <v>113</v>
      </c>
      <c r="AC143">
        <v>1.2999999999999999E-2</v>
      </c>
      <c r="AD143">
        <v>213</v>
      </c>
    </row>
    <row r="144" spans="1:30" hidden="1" x14ac:dyDescent="0.3">
      <c r="A144" t="s">
        <v>128</v>
      </c>
      <c r="C144">
        <v>4.0000000000000001E-3</v>
      </c>
      <c r="D144">
        <v>33</v>
      </c>
      <c r="E144">
        <v>5.0000000000000001E-3</v>
      </c>
      <c r="F144">
        <v>56</v>
      </c>
      <c r="G144">
        <v>5.0000000000000001E-3</v>
      </c>
      <c r="H144">
        <v>89</v>
      </c>
      <c r="N144">
        <f>+VLOOKUP(A144,$X$3:$AD$188,2,FALSE)</f>
        <v>3.0000000000000001E-3</v>
      </c>
      <c r="O144">
        <f>+VLOOKUP($A144,$X$3:$AD$188,3,FALSE)</f>
        <v>26</v>
      </c>
      <c r="P144">
        <f>+VLOOKUP($A144,$X$3:$AD$188,4,FALSE)</f>
        <v>3.0000000000000001E-3</v>
      </c>
      <c r="Q144">
        <f>+VLOOKUP($A144,$X$3:$AD$188,5,FALSE)</f>
        <v>22</v>
      </c>
      <c r="R144">
        <f>+VLOOKUP($A144,$X$3:$AD$188,6,FALSE)</f>
        <v>3.0000000000000001E-3</v>
      </c>
      <c r="S144">
        <f>+VLOOKUP($A144,$X$3:$AD$188,7,FALSE)</f>
        <v>48</v>
      </c>
      <c r="T144" s="7">
        <f>+H144/S144-1</f>
        <v>0.85416666666666674</v>
      </c>
      <c r="U144" s="4"/>
      <c r="X144" t="s">
        <v>155</v>
      </c>
      <c r="Y144">
        <v>2.7E-2</v>
      </c>
      <c r="Z144">
        <v>209</v>
      </c>
      <c r="AA144">
        <v>2.5000000000000001E-2</v>
      </c>
      <c r="AB144">
        <v>222</v>
      </c>
      <c r="AC144">
        <v>2.5999999999999999E-2</v>
      </c>
      <c r="AD144">
        <v>431</v>
      </c>
    </row>
    <row r="145" spans="1:30" hidden="1" x14ac:dyDescent="0.3">
      <c r="A145" t="s">
        <v>98</v>
      </c>
      <c r="C145">
        <v>3.4000000000000002E-2</v>
      </c>
      <c r="D145">
        <v>293</v>
      </c>
      <c r="E145">
        <v>5.1999999999999998E-2</v>
      </c>
      <c r="F145">
        <v>538</v>
      </c>
      <c r="G145">
        <v>4.3999999999999997E-2</v>
      </c>
      <c r="H145">
        <v>831</v>
      </c>
      <c r="N145">
        <f>+VLOOKUP(A145,$X$3:$AD$188,2,FALSE)</f>
        <v>2.7E-2</v>
      </c>
      <c r="O145">
        <f>+VLOOKUP($A145,$X$3:$AD$188,3,FALSE)</f>
        <v>209</v>
      </c>
      <c r="P145">
        <f>+VLOOKUP($A145,$X$3:$AD$188,4,FALSE)</f>
        <v>2.5999999999999999E-2</v>
      </c>
      <c r="Q145">
        <f>+VLOOKUP($A145,$X$3:$AD$188,5,FALSE)</f>
        <v>230</v>
      </c>
      <c r="R145">
        <f>+VLOOKUP($A145,$X$3:$AD$188,6,FALSE)</f>
        <v>2.7E-2</v>
      </c>
      <c r="S145">
        <f>+VLOOKUP($A145,$X$3:$AD$188,7,FALSE)</f>
        <v>439</v>
      </c>
      <c r="T145" s="7">
        <f>+H145/S145-1</f>
        <v>0.8929384965831435</v>
      </c>
      <c r="U145" s="4"/>
      <c r="X145" t="s">
        <v>156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hidden="1" x14ac:dyDescent="0.3">
      <c r="A146" t="s">
        <v>163</v>
      </c>
      <c r="C146">
        <v>0.01</v>
      </c>
      <c r="D146">
        <v>85</v>
      </c>
      <c r="E146">
        <v>3.0000000000000001E-3</v>
      </c>
      <c r="F146">
        <v>27</v>
      </c>
      <c r="G146">
        <v>6.0000000000000001E-3</v>
      </c>
      <c r="H146">
        <v>112</v>
      </c>
      <c r="N146">
        <f>+VLOOKUP(A146,$X$3:$AD$188,2,FALSE)</f>
        <v>0</v>
      </c>
      <c r="O146">
        <f>+VLOOKUP($A146,$X$3:$AD$188,3,FALSE)</f>
        <v>0</v>
      </c>
      <c r="P146">
        <f>+VLOOKUP($A146,$X$3:$AD$188,4,FALSE)</f>
        <v>0</v>
      </c>
      <c r="Q146">
        <f>+VLOOKUP($A146,$X$3:$AD$188,5,FALSE)</f>
        <v>0</v>
      </c>
      <c r="R146">
        <f>+VLOOKUP($A146,$X$3:$AD$188,6,FALSE)</f>
        <v>0</v>
      </c>
      <c r="S146">
        <f>+VLOOKUP($A146,$X$3:$AD$188,7,FALSE)</f>
        <v>0</v>
      </c>
      <c r="T146" s="7" t="e">
        <f>+H146/S146-1</f>
        <v>#DIV/0!</v>
      </c>
      <c r="U146" s="4"/>
      <c r="X146" t="s">
        <v>158</v>
      </c>
      <c r="Y146">
        <v>1.6E-2</v>
      </c>
      <c r="Z146">
        <v>123</v>
      </c>
      <c r="AA146">
        <v>1.6E-2</v>
      </c>
      <c r="AB146">
        <v>143</v>
      </c>
      <c r="AC146">
        <v>1.6E-2</v>
      </c>
      <c r="AD146">
        <v>266</v>
      </c>
    </row>
    <row r="147" spans="1:30" hidden="1" x14ac:dyDescent="0.3">
      <c r="A147" t="s">
        <v>82</v>
      </c>
      <c r="C147">
        <v>0.01</v>
      </c>
      <c r="D147">
        <v>83</v>
      </c>
      <c r="E147">
        <v>1.0999999999999999E-2</v>
      </c>
      <c r="F147">
        <v>113</v>
      </c>
      <c r="G147">
        <v>0.01</v>
      </c>
      <c r="H147">
        <v>196</v>
      </c>
      <c r="N147">
        <f>+VLOOKUP(A147,$X$3:$AD$188,2,FALSE)</f>
        <v>6.0000000000000001E-3</v>
      </c>
      <c r="O147">
        <f>+VLOOKUP($A147,$X$3:$AD$188,3,FALSE)</f>
        <v>48</v>
      </c>
      <c r="P147">
        <f>+VLOOKUP($A147,$X$3:$AD$188,4,FALSE)</f>
        <v>6.0000000000000001E-3</v>
      </c>
      <c r="Q147">
        <f>+VLOOKUP($A147,$X$3:$AD$188,5,FALSE)</f>
        <v>55</v>
      </c>
      <c r="R147">
        <f>+VLOOKUP($A147,$X$3:$AD$188,6,FALSE)</f>
        <v>6.0000000000000001E-3</v>
      </c>
      <c r="S147">
        <f>+VLOOKUP($A147,$X$3:$AD$188,7,FALSE)</f>
        <v>103</v>
      </c>
      <c r="T147" s="7">
        <f>+H147/S147-1</f>
        <v>0.90291262135922334</v>
      </c>
      <c r="U147" s="4"/>
      <c r="X147" t="s">
        <v>160</v>
      </c>
      <c r="Y147">
        <v>8.9999999999999993E-3</v>
      </c>
      <c r="Z147">
        <v>68</v>
      </c>
      <c r="AA147">
        <v>1.4999999999999999E-2</v>
      </c>
      <c r="AB147">
        <v>134</v>
      </c>
      <c r="AC147">
        <v>1.2E-2</v>
      </c>
      <c r="AD147">
        <v>202</v>
      </c>
    </row>
    <row r="148" spans="1:30" hidden="1" x14ac:dyDescent="0.3">
      <c r="A148" t="s">
        <v>130</v>
      </c>
      <c r="C148">
        <v>1.127</v>
      </c>
      <c r="D148">
        <v>9667</v>
      </c>
      <c r="E148">
        <v>0</v>
      </c>
      <c r="F148">
        <v>0</v>
      </c>
      <c r="G148">
        <v>0.51100000000000001</v>
      </c>
      <c r="H148">
        <v>9667</v>
      </c>
      <c r="N148">
        <f>+VLOOKUP(A148,$X$3:$AD$188,2,FALSE)</f>
        <v>0.60799999999999998</v>
      </c>
      <c r="O148">
        <f>+VLOOKUP($A148,$X$3:$AD$188,3,FALSE)</f>
        <v>4708</v>
      </c>
      <c r="P148">
        <f>+VLOOKUP($A148,$X$3:$AD$188,4,FALSE)</f>
        <v>0.04</v>
      </c>
      <c r="Q148">
        <f>+VLOOKUP($A148,$X$3:$AD$188,5,FALSE)</f>
        <v>348</v>
      </c>
      <c r="R148">
        <f>+VLOOKUP($A148,$X$3:$AD$188,6,FALSE)</f>
        <v>0.307</v>
      </c>
      <c r="S148">
        <f>+VLOOKUP($A148,$X$3:$AD$188,7,FALSE)</f>
        <v>5056</v>
      </c>
      <c r="T148" s="7">
        <f>+H148/S148-1</f>
        <v>0.91198575949367089</v>
      </c>
      <c r="U148" s="4"/>
      <c r="X148" t="s">
        <v>161</v>
      </c>
      <c r="Y148">
        <v>0.20100000000000001</v>
      </c>
      <c r="Z148">
        <v>1552</v>
      </c>
      <c r="AA148">
        <v>0.34799999999999998</v>
      </c>
      <c r="AB148">
        <v>3042</v>
      </c>
      <c r="AC148">
        <v>0.27900000000000003</v>
      </c>
      <c r="AD148">
        <v>4594</v>
      </c>
    </row>
    <row r="149" spans="1:30" hidden="1" x14ac:dyDescent="0.3">
      <c r="A149" t="s">
        <v>75</v>
      </c>
      <c r="C149">
        <v>0.81499999999999995</v>
      </c>
      <c r="D149">
        <v>6990</v>
      </c>
      <c r="E149">
        <v>0.50700000000000001</v>
      </c>
      <c r="F149">
        <v>5244</v>
      </c>
      <c r="G149">
        <v>0.64600000000000002</v>
      </c>
      <c r="H149">
        <v>12234</v>
      </c>
      <c r="N149">
        <f>+VLOOKUP(A149,$X$3:$AD$188,2,FALSE)</f>
        <v>0.47899999999999998</v>
      </c>
      <c r="O149">
        <f>+VLOOKUP($A149,$X$3:$AD$188,3,FALSE)</f>
        <v>3708</v>
      </c>
      <c r="P149">
        <f>+VLOOKUP($A149,$X$3:$AD$188,4,FALSE)</f>
        <v>0.28899999999999998</v>
      </c>
      <c r="Q149">
        <f>+VLOOKUP($A149,$X$3:$AD$188,5,FALSE)</f>
        <v>2527</v>
      </c>
      <c r="R149">
        <f>+VLOOKUP($A149,$X$3:$AD$188,6,FALSE)</f>
        <v>0.378</v>
      </c>
      <c r="S149">
        <f>+VLOOKUP($A149,$X$3:$AD$188,7,FALSE)</f>
        <v>6235</v>
      </c>
      <c r="T149" s="7">
        <f>+H149/S149-1</f>
        <v>0.9621491579791499</v>
      </c>
      <c r="U149" s="4"/>
      <c r="X149" t="s">
        <v>162</v>
      </c>
      <c r="Y149">
        <v>0.90700000000000003</v>
      </c>
      <c r="Z149">
        <v>7023</v>
      </c>
      <c r="AA149">
        <v>0.13200000000000001</v>
      </c>
      <c r="AB149">
        <v>1150</v>
      </c>
      <c r="AC149">
        <v>0.496</v>
      </c>
      <c r="AD149">
        <v>8173</v>
      </c>
    </row>
    <row r="150" spans="1:30" hidden="1" x14ac:dyDescent="0.3">
      <c r="A150" t="s">
        <v>134</v>
      </c>
      <c r="C150">
        <v>0.02</v>
      </c>
      <c r="D150">
        <v>175</v>
      </c>
      <c r="E150">
        <v>2.5000000000000001E-2</v>
      </c>
      <c r="F150">
        <v>259</v>
      </c>
      <c r="G150">
        <v>2.3E-2</v>
      </c>
      <c r="H150">
        <v>434</v>
      </c>
      <c r="N150">
        <f>+VLOOKUP(A150,$X$3:$AD$188,2,FALSE)</f>
        <v>0</v>
      </c>
      <c r="O150">
        <f>+VLOOKUP($A150,$X$3:$AD$188,3,FALSE)</f>
        <v>0</v>
      </c>
      <c r="P150">
        <f>+VLOOKUP($A150,$X$3:$AD$188,4,FALSE)</f>
        <v>2.5000000000000001E-2</v>
      </c>
      <c r="Q150">
        <f>+VLOOKUP($A150,$X$3:$AD$188,5,FALSE)</f>
        <v>215</v>
      </c>
      <c r="R150">
        <f>+VLOOKUP($A150,$X$3:$AD$188,6,FALSE)</f>
        <v>1.2999999999999999E-2</v>
      </c>
      <c r="S150">
        <f>+VLOOKUP($A150,$X$3:$AD$188,7,FALSE)</f>
        <v>215</v>
      </c>
      <c r="T150" s="7">
        <f>+H150/S150-1</f>
        <v>1.0186046511627906</v>
      </c>
      <c r="U150" s="4"/>
      <c r="X150" t="s">
        <v>163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hidden="1" x14ac:dyDescent="0.3">
      <c r="A151" t="s">
        <v>205</v>
      </c>
      <c r="C151">
        <v>2.3839999999999999</v>
      </c>
      <c r="D151">
        <v>20442</v>
      </c>
      <c r="E151">
        <v>3.7810000000000001</v>
      </c>
      <c r="F151">
        <v>39144</v>
      </c>
      <c r="G151">
        <v>3.1480000000000001</v>
      </c>
      <c r="H151">
        <v>59586</v>
      </c>
      <c r="N151" t="e">
        <f>+VLOOKUP(A151,$X$3:$AD$188,2,FALSE)</f>
        <v>#N/A</v>
      </c>
      <c r="O151" t="e">
        <f>+VLOOKUP($A151,$X$3:$AD$188,3,FALSE)</f>
        <v>#N/A</v>
      </c>
      <c r="P151" t="e">
        <f>+VLOOKUP($A151,$X$3:$AD$188,4,FALSE)</f>
        <v>#N/A</v>
      </c>
      <c r="Q151" t="e">
        <f>+VLOOKUP($A151,$X$3:$AD$188,5,FALSE)</f>
        <v>#N/A</v>
      </c>
      <c r="R151" t="e">
        <f>+VLOOKUP($A151,$X$3:$AD$188,6,FALSE)</f>
        <v>#N/A</v>
      </c>
      <c r="S151" t="e">
        <f>+VLOOKUP($A151,$X$3:$AD$188,7,FALSE)</f>
        <v>#N/A</v>
      </c>
      <c r="T151" s="7" t="e">
        <f>+H151/S151-1</f>
        <v>#N/A</v>
      </c>
      <c r="U151" s="4"/>
      <c r="X151" t="s">
        <v>164</v>
      </c>
      <c r="Y151">
        <v>7.0000000000000007E-2</v>
      </c>
      <c r="Z151">
        <v>544</v>
      </c>
      <c r="AA151">
        <v>1.0999999999999999E-2</v>
      </c>
      <c r="AB151">
        <v>100</v>
      </c>
      <c r="AC151">
        <v>3.9E-2</v>
      </c>
      <c r="AD151">
        <v>644</v>
      </c>
    </row>
    <row r="152" spans="1:30" hidden="1" x14ac:dyDescent="0.3">
      <c r="A152" t="s">
        <v>47</v>
      </c>
      <c r="C152">
        <v>5.0000000000000001E-3</v>
      </c>
      <c r="D152">
        <v>40</v>
      </c>
      <c r="E152">
        <v>6.0000000000000001E-3</v>
      </c>
      <c r="F152">
        <v>58</v>
      </c>
      <c r="G152">
        <v>5.0000000000000001E-3</v>
      </c>
      <c r="H152">
        <v>98</v>
      </c>
      <c r="N152">
        <f>+VLOOKUP(A152,$X$3:$AD$188,2,FALSE)</f>
        <v>3.0000000000000001E-3</v>
      </c>
      <c r="O152">
        <f>+VLOOKUP($A152,$X$3:$AD$188,3,FALSE)</f>
        <v>24</v>
      </c>
      <c r="P152">
        <f>+VLOOKUP($A152,$X$3:$AD$188,4,FALSE)</f>
        <v>3.0000000000000001E-3</v>
      </c>
      <c r="Q152">
        <f>+VLOOKUP($A152,$X$3:$AD$188,5,FALSE)</f>
        <v>23</v>
      </c>
      <c r="R152">
        <f>+VLOOKUP($A152,$X$3:$AD$188,6,FALSE)</f>
        <v>3.0000000000000001E-3</v>
      </c>
      <c r="S152">
        <f>+VLOOKUP($A152,$X$3:$AD$188,7,FALSE)</f>
        <v>47</v>
      </c>
      <c r="T152" s="7">
        <f>+H152/S152-1</f>
        <v>1.0851063829787235</v>
      </c>
      <c r="U152" s="4"/>
      <c r="X152" t="s">
        <v>165</v>
      </c>
      <c r="Y152">
        <v>2.7E-2</v>
      </c>
      <c r="Z152">
        <v>208</v>
      </c>
      <c r="AA152">
        <v>0.14799999999999999</v>
      </c>
      <c r="AB152">
        <v>1294</v>
      </c>
      <c r="AC152">
        <v>9.0999999999999998E-2</v>
      </c>
      <c r="AD152">
        <v>1502</v>
      </c>
    </row>
    <row r="153" spans="1:30" hidden="1" x14ac:dyDescent="0.3">
      <c r="A153" t="s">
        <v>161</v>
      </c>
      <c r="C153">
        <v>0.46100000000000002</v>
      </c>
      <c r="D153">
        <v>3953</v>
      </c>
      <c r="E153">
        <v>0.54400000000000004</v>
      </c>
      <c r="F153">
        <v>5633</v>
      </c>
      <c r="G153">
        <v>0.50600000000000001</v>
      </c>
      <c r="H153">
        <v>9586</v>
      </c>
      <c r="N153">
        <f>+VLOOKUP(A153,$X$3:$AD$188,2,FALSE)</f>
        <v>0.20100000000000001</v>
      </c>
      <c r="O153">
        <f>+VLOOKUP($A153,$X$3:$AD$188,3,FALSE)</f>
        <v>1552</v>
      </c>
      <c r="P153">
        <f>+VLOOKUP($A153,$X$3:$AD$188,4,FALSE)</f>
        <v>0.34799999999999998</v>
      </c>
      <c r="Q153">
        <f>+VLOOKUP($A153,$X$3:$AD$188,5,FALSE)</f>
        <v>3042</v>
      </c>
      <c r="R153">
        <f>+VLOOKUP($A153,$X$3:$AD$188,6,FALSE)</f>
        <v>0.27900000000000003</v>
      </c>
      <c r="S153">
        <f>+VLOOKUP($A153,$X$3:$AD$188,7,FALSE)</f>
        <v>4594</v>
      </c>
      <c r="T153" s="7">
        <f>+H153/S153-1</f>
        <v>1.0866347409664781</v>
      </c>
      <c r="U153" s="4"/>
      <c r="X153" t="s">
        <v>166</v>
      </c>
      <c r="Y153">
        <v>7.0000000000000001E-3</v>
      </c>
      <c r="Z153">
        <v>51</v>
      </c>
      <c r="AA153">
        <v>6.0000000000000001E-3</v>
      </c>
      <c r="AB153">
        <v>56</v>
      </c>
      <c r="AC153">
        <v>6.0000000000000001E-3</v>
      </c>
      <c r="AD153">
        <v>107</v>
      </c>
    </row>
    <row r="154" spans="1:30" hidden="1" x14ac:dyDescent="0.3">
      <c r="A154" t="s">
        <v>176</v>
      </c>
      <c r="C154">
        <v>0.20200000000000001</v>
      </c>
      <c r="D154">
        <v>1728</v>
      </c>
      <c r="E154">
        <v>0.255</v>
      </c>
      <c r="F154">
        <v>2637</v>
      </c>
      <c r="G154">
        <v>0.23100000000000001</v>
      </c>
      <c r="H154">
        <v>4365</v>
      </c>
      <c r="N154">
        <f>+VLOOKUP(A154,$X$3:$AD$188,2,FALSE)</f>
        <v>4.3999999999999997E-2</v>
      </c>
      <c r="O154">
        <f>+VLOOKUP($A154,$X$3:$AD$188,3,FALSE)</f>
        <v>339</v>
      </c>
      <c r="P154">
        <f>+VLOOKUP($A154,$X$3:$AD$188,4,FALSE)</f>
        <v>0.19</v>
      </c>
      <c r="Q154">
        <f>+VLOOKUP($A154,$X$3:$AD$188,5,FALSE)</f>
        <v>1659</v>
      </c>
      <c r="R154">
        <f>+VLOOKUP($A154,$X$3:$AD$188,6,FALSE)</f>
        <v>0.121</v>
      </c>
      <c r="S154">
        <f>+VLOOKUP($A154,$X$3:$AD$188,7,FALSE)</f>
        <v>1998</v>
      </c>
      <c r="T154" s="7">
        <f>+H154/S154-1</f>
        <v>1.1846846846846848</v>
      </c>
      <c r="U154" s="4"/>
      <c r="X154" t="s">
        <v>167</v>
      </c>
      <c r="Y154">
        <v>0.25700000000000001</v>
      </c>
      <c r="Z154">
        <v>1986</v>
      </c>
      <c r="AA154">
        <v>0.12</v>
      </c>
      <c r="AB154">
        <v>1044</v>
      </c>
      <c r="AC154">
        <v>0.184</v>
      </c>
      <c r="AD154">
        <v>3030</v>
      </c>
    </row>
    <row r="155" spans="1:30" hidden="1" x14ac:dyDescent="0.3">
      <c r="A155" t="s">
        <v>64</v>
      </c>
      <c r="C155">
        <v>5.0999999999999997E-2</v>
      </c>
      <c r="D155">
        <v>436</v>
      </c>
      <c r="E155">
        <v>7.5999999999999998E-2</v>
      </c>
      <c r="F155">
        <v>785</v>
      </c>
      <c r="G155">
        <v>6.5000000000000002E-2</v>
      </c>
      <c r="H155">
        <v>1221</v>
      </c>
      <c r="N155">
        <f>+VLOOKUP(A155,$X$3:$AD$188,2,FALSE)</f>
        <v>3.2000000000000001E-2</v>
      </c>
      <c r="O155">
        <f>+VLOOKUP($A155,$X$3:$AD$188,3,FALSE)</f>
        <v>249</v>
      </c>
      <c r="P155">
        <f>+VLOOKUP($A155,$X$3:$AD$188,4,FALSE)</f>
        <v>3.4000000000000002E-2</v>
      </c>
      <c r="Q155">
        <f>+VLOOKUP($A155,$X$3:$AD$188,5,FALSE)</f>
        <v>301</v>
      </c>
      <c r="R155">
        <f>+VLOOKUP($A155,$X$3:$AD$188,6,FALSE)</f>
        <v>3.3000000000000002E-2</v>
      </c>
      <c r="S155">
        <f>+VLOOKUP($A155,$X$3:$AD$188,7,FALSE)</f>
        <v>550</v>
      </c>
      <c r="T155" s="7">
        <f>+H155/S155-1</f>
        <v>1.2200000000000002</v>
      </c>
      <c r="U155" s="4"/>
      <c r="X155" t="s">
        <v>168</v>
      </c>
      <c r="Y155">
        <v>0.2</v>
      </c>
      <c r="Z155">
        <v>1546</v>
      </c>
      <c r="AA155">
        <v>9.6000000000000002E-2</v>
      </c>
      <c r="AB155">
        <v>842</v>
      </c>
      <c r="AC155">
        <v>0.14499999999999999</v>
      </c>
      <c r="AD155">
        <v>2388</v>
      </c>
    </row>
    <row r="156" spans="1:30" x14ac:dyDescent="0.3">
      <c r="A156" t="s">
        <v>168</v>
      </c>
      <c r="C156">
        <v>1.4410000000000001</v>
      </c>
      <c r="D156">
        <v>12355</v>
      </c>
      <c r="E156">
        <v>1.1719999999999999</v>
      </c>
      <c r="F156">
        <v>12132</v>
      </c>
      <c r="G156">
        <v>1.294</v>
      </c>
      <c r="H156">
        <v>24487</v>
      </c>
      <c r="N156">
        <f>+VLOOKUP(A156,$X$3:$AD$188,2,FALSE)</f>
        <v>0.2</v>
      </c>
      <c r="O156">
        <f>+VLOOKUP($A156,$X$3:$AD$188,3,FALSE)</f>
        <v>1546</v>
      </c>
      <c r="P156">
        <f>+VLOOKUP($A156,$X$3:$AD$188,4,FALSE)</f>
        <v>9.6000000000000002E-2</v>
      </c>
      <c r="Q156">
        <f>+VLOOKUP($A156,$X$3:$AD$188,5,FALSE)</f>
        <v>842</v>
      </c>
      <c r="R156">
        <f>+VLOOKUP($A156,$X$3:$AD$188,6,FALSE)</f>
        <v>0.14499999999999999</v>
      </c>
      <c r="S156">
        <f>+VLOOKUP($A156,$X$3:$AD$188,7,FALSE)</f>
        <v>2388</v>
      </c>
      <c r="T156" s="7">
        <f>+H156/S156-1</f>
        <v>9.2541876046901166</v>
      </c>
      <c r="U156" s="4"/>
      <c r="X156" t="s">
        <v>169</v>
      </c>
      <c r="Y156">
        <v>0.29499999999999998</v>
      </c>
      <c r="Z156">
        <v>2282</v>
      </c>
      <c r="AA156">
        <v>2.234</v>
      </c>
      <c r="AB156">
        <v>19511</v>
      </c>
      <c r="AC156">
        <v>1.323</v>
      </c>
      <c r="AD156">
        <v>21793</v>
      </c>
    </row>
    <row r="157" spans="1:30" x14ac:dyDescent="0.3">
      <c r="A157" t="s">
        <v>169</v>
      </c>
      <c r="C157">
        <v>0.26600000000000001</v>
      </c>
      <c r="D157">
        <v>2282</v>
      </c>
      <c r="E157">
        <v>1.885</v>
      </c>
      <c r="F157">
        <v>19511</v>
      </c>
      <c r="G157">
        <v>1.151</v>
      </c>
      <c r="H157">
        <v>21793</v>
      </c>
      <c r="N157">
        <f>+VLOOKUP(A157,$X$3:$AD$188,2,FALSE)</f>
        <v>0.29499999999999998</v>
      </c>
      <c r="O157">
        <f>+VLOOKUP($A157,$X$3:$AD$188,3,FALSE)</f>
        <v>2282</v>
      </c>
      <c r="P157">
        <f>+VLOOKUP($A157,$X$3:$AD$188,4,FALSE)</f>
        <v>2.234</v>
      </c>
      <c r="Q157">
        <f>+VLOOKUP($A157,$X$3:$AD$188,5,FALSE)</f>
        <v>19511</v>
      </c>
      <c r="R157">
        <f>+VLOOKUP($A157,$X$3:$AD$188,6,FALSE)</f>
        <v>1.323</v>
      </c>
      <c r="S157">
        <f>+VLOOKUP($A157,$X$3:$AD$188,7,FALSE)</f>
        <v>21793</v>
      </c>
      <c r="T157" s="7">
        <f>+H157/S157-1</f>
        <v>0</v>
      </c>
      <c r="U157" s="4"/>
      <c r="X157" t="s">
        <v>170</v>
      </c>
      <c r="Y157">
        <v>6.0000000000000001E-3</v>
      </c>
      <c r="Z157">
        <v>45</v>
      </c>
      <c r="AA157">
        <v>5.0000000000000001E-3</v>
      </c>
      <c r="AB157">
        <v>44</v>
      </c>
      <c r="AC157">
        <v>5.0000000000000001E-3</v>
      </c>
      <c r="AD157">
        <v>89</v>
      </c>
    </row>
    <row r="158" spans="1:30" hidden="1" x14ac:dyDescent="0.3">
      <c r="A158" t="s">
        <v>184</v>
      </c>
      <c r="C158">
        <v>6.9000000000000006E-2</v>
      </c>
      <c r="D158">
        <v>594</v>
      </c>
      <c r="E158">
        <v>0.104</v>
      </c>
      <c r="F158">
        <v>1072</v>
      </c>
      <c r="G158">
        <v>8.7999999999999995E-2</v>
      </c>
      <c r="H158">
        <v>1666</v>
      </c>
      <c r="N158">
        <f>+VLOOKUP(A158,$X$3:$AD$188,2,FALSE)</f>
        <v>3.6999999999999998E-2</v>
      </c>
      <c r="O158">
        <f>+VLOOKUP($A158,$X$3:$AD$188,3,FALSE)</f>
        <v>286</v>
      </c>
      <c r="P158">
        <f>+VLOOKUP($A158,$X$3:$AD$188,4,FALSE)</f>
        <v>4.9000000000000002E-2</v>
      </c>
      <c r="Q158">
        <f>+VLOOKUP($A158,$X$3:$AD$188,5,FALSE)</f>
        <v>430</v>
      </c>
      <c r="R158">
        <f>+VLOOKUP($A158,$X$3:$AD$188,6,FALSE)</f>
        <v>4.2999999999999997E-2</v>
      </c>
      <c r="S158">
        <f>+VLOOKUP($A158,$X$3:$AD$188,7,FALSE)</f>
        <v>716</v>
      </c>
      <c r="T158" s="7">
        <f>+H158/S158-1</f>
        <v>1.3268156424581004</v>
      </c>
      <c r="U158" s="4"/>
      <c r="X158" t="s">
        <v>171</v>
      </c>
      <c r="Y158">
        <v>7.0000000000000001E-3</v>
      </c>
      <c r="Z158">
        <v>52</v>
      </c>
      <c r="AA158">
        <v>5.0000000000000001E-3</v>
      </c>
      <c r="AB158">
        <v>46</v>
      </c>
      <c r="AC158">
        <v>6.0000000000000001E-3</v>
      </c>
      <c r="AD158">
        <v>98</v>
      </c>
    </row>
    <row r="159" spans="1:30" hidden="1" x14ac:dyDescent="0.3">
      <c r="A159" t="s">
        <v>150</v>
      </c>
      <c r="C159">
        <v>0.19600000000000001</v>
      </c>
      <c r="D159">
        <v>1678</v>
      </c>
      <c r="E159">
        <v>0.27100000000000002</v>
      </c>
      <c r="F159">
        <v>2805</v>
      </c>
      <c r="G159">
        <v>0.23699999999999999</v>
      </c>
      <c r="H159">
        <v>4483</v>
      </c>
      <c r="N159">
        <f>+VLOOKUP(A159,$X$3:$AD$188,2,FALSE)</f>
        <v>0</v>
      </c>
      <c r="O159">
        <f>+VLOOKUP($A159,$X$3:$AD$188,3,FALSE)</f>
        <v>0</v>
      </c>
      <c r="P159">
        <f>+VLOOKUP($A159,$X$3:$AD$188,4,FALSE)</f>
        <v>0.216</v>
      </c>
      <c r="Q159">
        <f>+VLOOKUP($A159,$X$3:$AD$188,5,FALSE)</f>
        <v>1889</v>
      </c>
      <c r="R159">
        <f>+VLOOKUP($A159,$X$3:$AD$188,6,FALSE)</f>
        <v>0.115</v>
      </c>
      <c r="S159">
        <f>+VLOOKUP($A159,$X$3:$AD$188,7,FALSE)</f>
        <v>1889</v>
      </c>
      <c r="T159" s="7">
        <f>+H159/S159-1</f>
        <v>1.3732133403917417</v>
      </c>
      <c r="U159" s="4"/>
      <c r="X159" t="s">
        <v>172</v>
      </c>
      <c r="Y159">
        <v>0.55100000000000005</v>
      </c>
      <c r="Z159">
        <v>4266</v>
      </c>
      <c r="AA159">
        <v>0.45500000000000002</v>
      </c>
      <c r="AB159">
        <v>3972</v>
      </c>
      <c r="AC159">
        <v>0.5</v>
      </c>
      <c r="AD159">
        <v>8238</v>
      </c>
    </row>
    <row r="160" spans="1:30" hidden="1" x14ac:dyDescent="0.3">
      <c r="A160" t="s">
        <v>56</v>
      </c>
      <c r="C160">
        <v>8.9999999999999993E-3</v>
      </c>
      <c r="D160">
        <v>76</v>
      </c>
      <c r="E160">
        <v>1.0999999999999999E-2</v>
      </c>
      <c r="F160">
        <v>116</v>
      </c>
      <c r="G160">
        <v>0.01</v>
      </c>
      <c r="H160">
        <v>192</v>
      </c>
      <c r="N160">
        <f>+VLOOKUP(A160,$X$3:$AD$188,2,FALSE)</f>
        <v>5.0000000000000001E-3</v>
      </c>
      <c r="O160">
        <f>+VLOOKUP($A160,$X$3:$AD$188,3,FALSE)</f>
        <v>40</v>
      </c>
      <c r="P160">
        <f>+VLOOKUP($A160,$X$3:$AD$188,4,FALSE)</f>
        <v>5.0000000000000001E-3</v>
      </c>
      <c r="Q160">
        <f>+VLOOKUP($A160,$X$3:$AD$188,5,FALSE)</f>
        <v>40</v>
      </c>
      <c r="R160">
        <f>+VLOOKUP($A160,$X$3:$AD$188,6,FALSE)</f>
        <v>5.0000000000000001E-3</v>
      </c>
      <c r="S160">
        <f>+VLOOKUP($A160,$X$3:$AD$188,7,FALSE)</f>
        <v>80</v>
      </c>
      <c r="T160" s="7">
        <f>+H160/S160-1</f>
        <v>1.4</v>
      </c>
      <c r="U160" s="4"/>
      <c r="X160" t="s">
        <v>173</v>
      </c>
      <c r="Y160">
        <v>1E-3</v>
      </c>
      <c r="Z160">
        <v>4</v>
      </c>
      <c r="AA160">
        <v>0</v>
      </c>
      <c r="AB160">
        <v>2</v>
      </c>
      <c r="AC160">
        <v>0</v>
      </c>
      <c r="AD160">
        <v>6</v>
      </c>
    </row>
    <row r="161" spans="1:30" hidden="1" x14ac:dyDescent="0.3">
      <c r="A161" t="s">
        <v>160</v>
      </c>
      <c r="C161">
        <v>2.1000000000000001E-2</v>
      </c>
      <c r="D161">
        <v>179</v>
      </c>
      <c r="E161">
        <v>3.2000000000000001E-2</v>
      </c>
      <c r="F161">
        <v>333</v>
      </c>
      <c r="G161">
        <v>2.7E-2</v>
      </c>
      <c r="H161">
        <v>512</v>
      </c>
      <c r="N161">
        <f>+VLOOKUP(A161,$X$3:$AD$188,2,FALSE)</f>
        <v>8.9999999999999993E-3</v>
      </c>
      <c r="O161">
        <f>+VLOOKUP($A161,$X$3:$AD$188,3,FALSE)</f>
        <v>68</v>
      </c>
      <c r="P161">
        <f>+VLOOKUP($A161,$X$3:$AD$188,4,FALSE)</f>
        <v>1.4999999999999999E-2</v>
      </c>
      <c r="Q161">
        <f>+VLOOKUP($A161,$X$3:$AD$188,5,FALSE)</f>
        <v>134</v>
      </c>
      <c r="R161">
        <f>+VLOOKUP($A161,$X$3:$AD$188,6,FALSE)</f>
        <v>1.2E-2</v>
      </c>
      <c r="S161">
        <f>+VLOOKUP($A161,$X$3:$AD$188,7,FALSE)</f>
        <v>202</v>
      </c>
      <c r="T161" s="7">
        <f>+H161/S161-1</f>
        <v>1.5346534653465347</v>
      </c>
      <c r="U161" s="4"/>
      <c r="X161" t="s">
        <v>174</v>
      </c>
      <c r="Y161">
        <v>1E-3</v>
      </c>
      <c r="Z161">
        <v>4</v>
      </c>
      <c r="AA161">
        <v>0</v>
      </c>
      <c r="AB161">
        <v>2</v>
      </c>
      <c r="AC161">
        <v>0</v>
      </c>
      <c r="AD161">
        <v>6</v>
      </c>
    </row>
    <row r="162" spans="1:30" hidden="1" x14ac:dyDescent="0.3">
      <c r="A162" t="s">
        <v>45</v>
      </c>
      <c r="C162">
        <v>8.4000000000000005E-2</v>
      </c>
      <c r="D162">
        <v>718</v>
      </c>
      <c r="E162">
        <v>0.111</v>
      </c>
      <c r="F162">
        <v>1144</v>
      </c>
      <c r="G162">
        <v>9.8000000000000004E-2</v>
      </c>
      <c r="H162">
        <v>1862</v>
      </c>
      <c r="N162">
        <f>+VLOOKUP(A162,$X$3:$AD$188,2,FALSE)</f>
        <v>3.7999999999999999E-2</v>
      </c>
      <c r="O162">
        <f>+VLOOKUP($A162,$X$3:$AD$188,3,FALSE)</f>
        <v>297</v>
      </c>
      <c r="P162">
        <f>+VLOOKUP($A162,$X$3:$AD$188,4,FALSE)</f>
        <v>4.7E-2</v>
      </c>
      <c r="Q162">
        <f>+VLOOKUP($A162,$X$3:$AD$188,5,FALSE)</f>
        <v>408</v>
      </c>
      <c r="R162">
        <f>+VLOOKUP($A162,$X$3:$AD$188,6,FALSE)</f>
        <v>4.2999999999999997E-2</v>
      </c>
      <c r="S162">
        <f>+VLOOKUP($A162,$X$3:$AD$188,7,FALSE)</f>
        <v>705</v>
      </c>
      <c r="T162" s="7">
        <f>+H162/S162-1</f>
        <v>1.6411347517730497</v>
      </c>
      <c r="U162" s="4"/>
      <c r="X162" t="s">
        <v>175</v>
      </c>
      <c r="Y162">
        <v>1.2E-2</v>
      </c>
      <c r="Z162">
        <v>92</v>
      </c>
      <c r="AA162">
        <v>1.0999999999999999E-2</v>
      </c>
      <c r="AB162">
        <v>96</v>
      </c>
      <c r="AC162">
        <v>1.0999999999999999E-2</v>
      </c>
      <c r="AD162">
        <v>188</v>
      </c>
    </row>
    <row r="163" spans="1:30" hidden="1" x14ac:dyDescent="0.3">
      <c r="A163" t="s">
        <v>99</v>
      </c>
      <c r="C163">
        <v>6.0999999999999999E-2</v>
      </c>
      <c r="D163">
        <v>524</v>
      </c>
      <c r="E163">
        <v>9.2999999999999999E-2</v>
      </c>
      <c r="F163">
        <v>958</v>
      </c>
      <c r="G163">
        <v>7.8E-2</v>
      </c>
      <c r="H163">
        <v>1482</v>
      </c>
      <c r="N163">
        <f>+VLOOKUP(A163,$X$3:$AD$188,2,FALSE)</f>
        <v>0</v>
      </c>
      <c r="O163">
        <f>+VLOOKUP($A163,$X$3:$AD$188,3,FALSE)</f>
        <v>0</v>
      </c>
      <c r="P163">
        <f>+VLOOKUP($A163,$X$3:$AD$188,4,FALSE)</f>
        <v>6.3E-2</v>
      </c>
      <c r="Q163">
        <f>+VLOOKUP($A163,$X$3:$AD$188,5,FALSE)</f>
        <v>547</v>
      </c>
      <c r="R163">
        <f>+VLOOKUP($A163,$X$3:$AD$188,6,FALSE)</f>
        <v>3.3000000000000002E-2</v>
      </c>
      <c r="S163">
        <f>+VLOOKUP($A163,$X$3:$AD$188,7,FALSE)</f>
        <v>547</v>
      </c>
      <c r="T163" s="7">
        <f>+H163/S163-1</f>
        <v>1.709323583180987</v>
      </c>
      <c r="U163" s="4"/>
      <c r="X163" t="s">
        <v>176</v>
      </c>
      <c r="Y163">
        <v>4.3999999999999997E-2</v>
      </c>
      <c r="Z163">
        <v>339</v>
      </c>
      <c r="AA163">
        <v>0.19</v>
      </c>
      <c r="AB163">
        <v>1659</v>
      </c>
      <c r="AC163">
        <v>0.121</v>
      </c>
      <c r="AD163">
        <v>1998</v>
      </c>
    </row>
    <row r="164" spans="1:30" hidden="1" x14ac:dyDescent="0.3">
      <c r="A164" t="s">
        <v>124</v>
      </c>
      <c r="C164">
        <v>2.5999999999999999E-2</v>
      </c>
      <c r="D164">
        <v>224</v>
      </c>
      <c r="E164">
        <v>4.1000000000000002E-2</v>
      </c>
      <c r="F164">
        <v>425</v>
      </c>
      <c r="G164">
        <v>3.4000000000000002E-2</v>
      </c>
      <c r="H164">
        <v>649</v>
      </c>
      <c r="N164">
        <f>+VLOOKUP(A164,$X$3:$AD$188,2,FALSE)</f>
        <v>1.4E-2</v>
      </c>
      <c r="O164">
        <f>+VLOOKUP($A164,$X$3:$AD$188,3,FALSE)</f>
        <v>110</v>
      </c>
      <c r="P164">
        <f>+VLOOKUP($A164,$X$3:$AD$188,4,FALSE)</f>
        <v>1.2999999999999999E-2</v>
      </c>
      <c r="Q164">
        <f>+VLOOKUP($A164,$X$3:$AD$188,5,FALSE)</f>
        <v>116</v>
      </c>
      <c r="R164">
        <f>+VLOOKUP($A164,$X$3:$AD$188,6,FALSE)</f>
        <v>1.4E-2</v>
      </c>
      <c r="S164">
        <f>+VLOOKUP($A164,$X$3:$AD$188,7,FALSE)</f>
        <v>226</v>
      </c>
      <c r="T164" s="7">
        <f>+H164/S164-1</f>
        <v>1.8716814159292037</v>
      </c>
      <c r="U164" s="4"/>
      <c r="X164" t="s">
        <v>177</v>
      </c>
      <c r="Y164">
        <v>0.84799999999999998</v>
      </c>
      <c r="Z164">
        <v>6560</v>
      </c>
      <c r="AA164">
        <v>0.67500000000000004</v>
      </c>
      <c r="AB164">
        <v>5894</v>
      </c>
      <c r="AC164">
        <v>0.75600000000000001</v>
      </c>
      <c r="AD164">
        <v>12454</v>
      </c>
    </row>
    <row r="165" spans="1:30" hidden="1" x14ac:dyDescent="0.3">
      <c r="A165" t="s">
        <v>85</v>
      </c>
      <c r="C165">
        <v>5.0000000000000001E-3</v>
      </c>
      <c r="D165">
        <v>42</v>
      </c>
      <c r="E165">
        <v>5.0000000000000001E-3</v>
      </c>
      <c r="F165">
        <v>56</v>
      </c>
      <c r="G165">
        <v>5.0000000000000001E-3</v>
      </c>
      <c r="H165">
        <v>98</v>
      </c>
      <c r="N165">
        <f>+VLOOKUP(A165,$X$3:$AD$188,2,FALSE)</f>
        <v>2E-3</v>
      </c>
      <c r="O165">
        <f>+VLOOKUP($A165,$X$3:$AD$188,3,FALSE)</f>
        <v>16</v>
      </c>
      <c r="P165">
        <f>+VLOOKUP($A165,$X$3:$AD$188,4,FALSE)</f>
        <v>2E-3</v>
      </c>
      <c r="Q165">
        <f>+VLOOKUP($A165,$X$3:$AD$188,5,FALSE)</f>
        <v>18</v>
      </c>
      <c r="R165">
        <f>+VLOOKUP($A165,$X$3:$AD$188,6,FALSE)</f>
        <v>2E-3</v>
      </c>
      <c r="S165">
        <f>+VLOOKUP($A165,$X$3:$AD$188,7,FALSE)</f>
        <v>34</v>
      </c>
      <c r="T165" s="7">
        <f>+H165/S165-1</f>
        <v>1.8823529411764706</v>
      </c>
      <c r="U165" s="4"/>
      <c r="X165" t="s">
        <v>183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hidden="1" x14ac:dyDescent="0.3">
      <c r="A166" t="s">
        <v>67</v>
      </c>
      <c r="C166">
        <v>1.5740000000000001</v>
      </c>
      <c r="D166">
        <v>13495</v>
      </c>
      <c r="E166">
        <v>0.23400000000000001</v>
      </c>
      <c r="F166">
        <v>2419</v>
      </c>
      <c r="G166">
        <v>0.84099999999999997</v>
      </c>
      <c r="H166">
        <v>15914</v>
      </c>
      <c r="N166">
        <f>+VLOOKUP(A166,$X$3:$AD$188,2,FALSE)</f>
        <v>0.377</v>
      </c>
      <c r="O166">
        <f>+VLOOKUP($A166,$X$3:$AD$188,3,FALSE)</f>
        <v>2915</v>
      </c>
      <c r="P166">
        <f>+VLOOKUP($A166,$X$3:$AD$188,4,FALSE)</f>
        <v>0.28000000000000003</v>
      </c>
      <c r="Q166">
        <f>+VLOOKUP($A166,$X$3:$AD$188,5,FALSE)</f>
        <v>2446</v>
      </c>
      <c r="R166">
        <f>+VLOOKUP($A166,$X$3:$AD$188,6,FALSE)</f>
        <v>0.32500000000000001</v>
      </c>
      <c r="S166">
        <f>+VLOOKUP($A166,$X$3:$AD$188,7,FALSE)</f>
        <v>5361</v>
      </c>
      <c r="T166" s="7">
        <f>+H166/S166-1</f>
        <v>1.9684760305913076</v>
      </c>
      <c r="U166" s="4"/>
      <c r="X166" t="s">
        <v>178</v>
      </c>
      <c r="Y166">
        <v>4.4999999999999998E-2</v>
      </c>
      <c r="Z166">
        <v>350</v>
      </c>
      <c r="AA166">
        <v>5.5E-2</v>
      </c>
      <c r="AB166">
        <v>478</v>
      </c>
      <c r="AC166">
        <v>0.05</v>
      </c>
      <c r="AD166">
        <v>828</v>
      </c>
    </row>
    <row r="167" spans="1:30" hidden="1" x14ac:dyDescent="0.3">
      <c r="A167" t="s">
        <v>68</v>
      </c>
      <c r="C167">
        <v>1.5740000000000001</v>
      </c>
      <c r="D167">
        <v>13495</v>
      </c>
      <c r="E167">
        <v>0.23400000000000001</v>
      </c>
      <c r="F167">
        <v>2419</v>
      </c>
      <c r="G167">
        <v>0.84099999999999997</v>
      </c>
      <c r="H167">
        <v>15914</v>
      </c>
      <c r="N167">
        <f>+VLOOKUP(A167,$X$3:$AD$188,2,FALSE)</f>
        <v>0.36199999999999999</v>
      </c>
      <c r="O167">
        <f>+VLOOKUP($A167,$X$3:$AD$188,3,FALSE)</f>
        <v>2801</v>
      </c>
      <c r="P167">
        <f>+VLOOKUP($A167,$X$3:$AD$188,4,FALSE)</f>
        <v>0.25800000000000001</v>
      </c>
      <c r="Q167">
        <f>+VLOOKUP($A167,$X$3:$AD$188,5,FALSE)</f>
        <v>2258</v>
      </c>
      <c r="R167">
        <f>+VLOOKUP($A167,$X$3:$AD$188,6,FALSE)</f>
        <v>0.307</v>
      </c>
      <c r="S167">
        <f>+VLOOKUP($A167,$X$3:$AD$188,7,FALSE)</f>
        <v>5059</v>
      </c>
      <c r="T167" s="7">
        <f>+H167/S167-1</f>
        <v>2.1456809646175135</v>
      </c>
      <c r="U167" s="4"/>
      <c r="X167" t="s">
        <v>179</v>
      </c>
      <c r="Y167">
        <v>2.3E-2</v>
      </c>
      <c r="Z167">
        <v>178</v>
      </c>
      <c r="AA167">
        <v>2.1999999999999999E-2</v>
      </c>
      <c r="AB167">
        <v>193</v>
      </c>
      <c r="AC167">
        <v>2.3E-2</v>
      </c>
      <c r="AD167">
        <v>371</v>
      </c>
    </row>
    <row r="168" spans="1:30" hidden="1" x14ac:dyDescent="0.3">
      <c r="A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N168">
        <f>+VLOOKUP(A168,$X$3:$AD$188,2,FALSE)</f>
        <v>0</v>
      </c>
      <c r="O168">
        <f>+VLOOKUP($A168,$X$3:$AD$188,3,FALSE)</f>
        <v>0</v>
      </c>
      <c r="P168">
        <f>+VLOOKUP($A168,$X$3:$AD$188,4,FALSE)</f>
        <v>0</v>
      </c>
      <c r="Q168">
        <f>+VLOOKUP($A168,$X$3:$AD$188,5,FALSE)</f>
        <v>0</v>
      </c>
      <c r="R168">
        <f>+VLOOKUP($A168,$X$3:$AD$188,6,FALSE)</f>
        <v>0</v>
      </c>
      <c r="S168">
        <f>+VLOOKUP($A168,$X$3:$AD$188,7,FALSE)</f>
        <v>0</v>
      </c>
      <c r="T168" s="7" t="e">
        <f>+H168/S168-1</f>
        <v>#DIV/0!</v>
      </c>
      <c r="U168" s="4"/>
      <c r="X168" t="s">
        <v>180</v>
      </c>
      <c r="Y168">
        <v>8.8999999999999996E-2</v>
      </c>
      <c r="Z168">
        <v>686</v>
      </c>
      <c r="AA168">
        <v>6.6000000000000003E-2</v>
      </c>
      <c r="AB168">
        <v>579</v>
      </c>
      <c r="AC168">
        <v>7.6999999999999999E-2</v>
      </c>
      <c r="AD168">
        <v>1265</v>
      </c>
    </row>
    <row r="169" spans="1:30" hidden="1" x14ac:dyDescent="0.3">
      <c r="A169" t="s">
        <v>57</v>
      </c>
      <c r="C169">
        <v>0.32900000000000001</v>
      </c>
      <c r="D169">
        <v>2820</v>
      </c>
      <c r="E169">
        <v>0.59099999999999997</v>
      </c>
      <c r="F169">
        <v>6122</v>
      </c>
      <c r="G169">
        <v>0.47199999999999998</v>
      </c>
      <c r="H169">
        <v>8942</v>
      </c>
      <c r="N169">
        <f>+VLOOKUP(A169,$X$3:$AD$188,2,FALSE)</f>
        <v>0.16300000000000001</v>
      </c>
      <c r="O169">
        <f>+VLOOKUP($A169,$X$3:$AD$188,3,FALSE)</f>
        <v>1260</v>
      </c>
      <c r="P169">
        <f>+VLOOKUP($A169,$X$3:$AD$188,4,FALSE)</f>
        <v>0.17799999999999999</v>
      </c>
      <c r="Q169">
        <f>+VLOOKUP($A169,$X$3:$AD$188,5,FALSE)</f>
        <v>1557</v>
      </c>
      <c r="R169">
        <f>+VLOOKUP($A169,$X$3:$AD$188,6,FALSE)</f>
        <v>0.17100000000000001</v>
      </c>
      <c r="S169">
        <f>+VLOOKUP($A169,$X$3:$AD$188,7,FALSE)</f>
        <v>2817</v>
      </c>
      <c r="T169" s="7">
        <f>+H169/S169-1</f>
        <v>2.174298899538516</v>
      </c>
      <c r="U169" s="4"/>
      <c r="X169" t="s">
        <v>181</v>
      </c>
      <c r="Y169">
        <v>4.1000000000000002E-2</v>
      </c>
      <c r="Z169">
        <v>317</v>
      </c>
      <c r="AA169">
        <v>3.5999999999999997E-2</v>
      </c>
      <c r="AB169">
        <v>318</v>
      </c>
      <c r="AC169">
        <v>3.9E-2</v>
      </c>
      <c r="AD169">
        <v>635</v>
      </c>
    </row>
    <row r="170" spans="1:30" x14ac:dyDescent="0.3">
      <c r="A170" t="s">
        <v>182</v>
      </c>
      <c r="C170">
        <v>1.23</v>
      </c>
      <c r="D170">
        <v>10551</v>
      </c>
      <c r="E170">
        <v>1.742</v>
      </c>
      <c r="F170">
        <v>18036</v>
      </c>
      <c r="G170">
        <v>1.51</v>
      </c>
      <c r="H170">
        <v>28587</v>
      </c>
      <c r="N170">
        <f>+VLOOKUP(A170,$X$3:$AD$188,2,FALSE)</f>
        <v>2.399</v>
      </c>
      <c r="O170">
        <f>+VLOOKUP($A170,$X$3:$AD$188,3,FALSE)</f>
        <v>18568</v>
      </c>
      <c r="P170">
        <f>+VLOOKUP($A170,$X$3:$AD$188,4,FALSE)</f>
        <v>2.3370000000000002</v>
      </c>
      <c r="Q170">
        <f>+VLOOKUP($A170,$X$3:$AD$188,5,FALSE)</f>
        <v>20417</v>
      </c>
      <c r="R170">
        <f>+VLOOKUP($A170,$X$3:$AD$188,6,FALSE)</f>
        <v>2.3660000000000001</v>
      </c>
      <c r="S170">
        <f>+VLOOKUP($A170,$X$3:$AD$188,7,FALSE)</f>
        <v>38985</v>
      </c>
      <c r="T170" s="7">
        <f>+H170/S170-1</f>
        <v>-0.26671796844940365</v>
      </c>
      <c r="U170" s="4"/>
      <c r="X170" t="s">
        <v>182</v>
      </c>
      <c r="Y170">
        <v>2.399</v>
      </c>
      <c r="Z170">
        <v>18568</v>
      </c>
      <c r="AA170">
        <v>2.3370000000000002</v>
      </c>
      <c r="AB170">
        <v>20417</v>
      </c>
      <c r="AC170">
        <v>2.3660000000000001</v>
      </c>
      <c r="AD170">
        <v>38985</v>
      </c>
    </row>
    <row r="171" spans="1:30" hidden="1" x14ac:dyDescent="0.3">
      <c r="A171" t="s">
        <v>185</v>
      </c>
      <c r="C171">
        <v>0.14299999999999999</v>
      </c>
      <c r="D171">
        <v>1226</v>
      </c>
      <c r="E171">
        <v>0.20799999999999999</v>
      </c>
      <c r="F171">
        <v>2158</v>
      </c>
      <c r="G171">
        <v>0.17899999999999999</v>
      </c>
      <c r="H171">
        <v>3384</v>
      </c>
      <c r="N171">
        <f>+VLOOKUP(A171,$X$3:$AD$188,2,FALSE)</f>
        <v>3.1E-2</v>
      </c>
      <c r="O171">
        <f>+VLOOKUP($A171,$X$3:$AD$188,3,FALSE)</f>
        <v>242</v>
      </c>
      <c r="P171">
        <f>+VLOOKUP($A171,$X$3:$AD$188,4,FALSE)</f>
        <v>8.7999999999999995E-2</v>
      </c>
      <c r="Q171">
        <f>+VLOOKUP($A171,$X$3:$AD$188,5,FALSE)</f>
        <v>773</v>
      </c>
      <c r="R171">
        <f>+VLOOKUP($A171,$X$3:$AD$188,6,FALSE)</f>
        <v>6.2E-2</v>
      </c>
      <c r="S171">
        <f>+VLOOKUP($A171,$X$3:$AD$188,7,FALSE)</f>
        <v>1015</v>
      </c>
      <c r="T171" s="7">
        <f>+H171/S171-1</f>
        <v>2.3339901477832514</v>
      </c>
      <c r="U171" s="4"/>
      <c r="X171" t="s">
        <v>184</v>
      </c>
      <c r="Y171">
        <v>3.6999999999999998E-2</v>
      </c>
      <c r="Z171">
        <v>286</v>
      </c>
      <c r="AA171">
        <v>4.9000000000000002E-2</v>
      </c>
      <c r="AB171">
        <v>430</v>
      </c>
      <c r="AC171">
        <v>4.2999999999999997E-2</v>
      </c>
      <c r="AD171">
        <v>716</v>
      </c>
    </row>
    <row r="172" spans="1:30" hidden="1" x14ac:dyDescent="0.3">
      <c r="A172" t="s">
        <v>41</v>
      </c>
      <c r="C172">
        <v>0.13500000000000001</v>
      </c>
      <c r="D172">
        <v>1161</v>
      </c>
      <c r="E172">
        <v>0.184</v>
      </c>
      <c r="F172">
        <v>1900</v>
      </c>
      <c r="G172">
        <v>0.16200000000000001</v>
      </c>
      <c r="H172">
        <v>3061</v>
      </c>
      <c r="N172">
        <f>+VLOOKUP(A172,$X$3:$AD$188,2,FALSE)</f>
        <v>5.8999999999999997E-2</v>
      </c>
      <c r="O172">
        <f>+VLOOKUP($A172,$X$3:$AD$188,3,FALSE)</f>
        <v>460</v>
      </c>
      <c r="P172">
        <f>+VLOOKUP($A172,$X$3:$AD$188,4,FALSE)</f>
        <v>5.1999999999999998E-2</v>
      </c>
      <c r="Q172">
        <f>+VLOOKUP($A172,$X$3:$AD$188,5,FALSE)</f>
        <v>457</v>
      </c>
      <c r="R172">
        <f>+VLOOKUP($A172,$X$3:$AD$188,6,FALSE)</f>
        <v>5.6000000000000001E-2</v>
      </c>
      <c r="S172">
        <f>+VLOOKUP($A172,$X$3:$AD$188,7,FALSE)</f>
        <v>917</v>
      </c>
      <c r="T172" s="7">
        <f>+H172/S172-1</f>
        <v>2.3380588876772084</v>
      </c>
      <c r="U172" s="4"/>
      <c r="X172" t="s">
        <v>191</v>
      </c>
      <c r="Y172">
        <v>5.0000000000000001E-3</v>
      </c>
      <c r="Z172">
        <v>36</v>
      </c>
      <c r="AA172">
        <v>4.0000000000000001E-3</v>
      </c>
      <c r="AB172">
        <v>39</v>
      </c>
      <c r="AC172">
        <v>5.0000000000000001E-3</v>
      </c>
      <c r="AD172">
        <v>75</v>
      </c>
    </row>
    <row r="173" spans="1:30" x14ac:dyDescent="0.3">
      <c r="A173" t="s">
        <v>187</v>
      </c>
      <c r="C173">
        <v>5.4880000000000004</v>
      </c>
      <c r="D173">
        <v>47059</v>
      </c>
      <c r="E173">
        <v>2.8380000000000001</v>
      </c>
      <c r="F173">
        <v>29383</v>
      </c>
      <c r="G173">
        <v>4.0389999999999997</v>
      </c>
      <c r="H173">
        <v>76442</v>
      </c>
      <c r="N173">
        <f>+VLOOKUP(A173,$X$3:$AD$188,2,FALSE)</f>
        <v>5.0389999999999997</v>
      </c>
      <c r="O173">
        <f>+VLOOKUP($A173,$X$3:$AD$188,3,FALSE)</f>
        <v>39000</v>
      </c>
      <c r="P173">
        <f>+VLOOKUP($A173,$X$3:$AD$188,4,FALSE)</f>
        <v>3.4340000000000002</v>
      </c>
      <c r="Q173">
        <f>+VLOOKUP($A173,$X$3:$AD$188,5,FALSE)</f>
        <v>30000</v>
      </c>
      <c r="R173">
        <f>+VLOOKUP($A173,$X$3:$AD$188,6,FALSE)</f>
        <v>4.1879999999999997</v>
      </c>
      <c r="S173">
        <f>+VLOOKUP($A173,$X$3:$AD$188,7,FALSE)</f>
        <v>69000</v>
      </c>
      <c r="T173" s="7">
        <f>+H173/S173-1</f>
        <v>0.10785507246376813</v>
      </c>
      <c r="U173" s="4"/>
      <c r="X173" t="s">
        <v>185</v>
      </c>
      <c r="Y173">
        <v>3.1E-2</v>
      </c>
      <c r="Z173">
        <v>242</v>
      </c>
      <c r="AA173">
        <v>8.7999999999999995E-2</v>
      </c>
      <c r="AB173">
        <v>773</v>
      </c>
      <c r="AC173">
        <v>6.2E-2</v>
      </c>
      <c r="AD173">
        <v>1015</v>
      </c>
    </row>
    <row r="174" spans="1:30" hidden="1" x14ac:dyDescent="0.3">
      <c r="A174" t="s">
        <v>147</v>
      </c>
      <c r="C174">
        <v>0.105</v>
      </c>
      <c r="D174">
        <v>902</v>
      </c>
      <c r="E174">
        <v>0.16300000000000001</v>
      </c>
      <c r="F174">
        <v>1689</v>
      </c>
      <c r="G174">
        <v>0.13700000000000001</v>
      </c>
      <c r="H174">
        <v>2591</v>
      </c>
      <c r="N174">
        <f>+VLOOKUP(A174,$X$3:$AD$188,2,FALSE)</f>
        <v>0</v>
      </c>
      <c r="O174">
        <f>+VLOOKUP($A174,$X$3:$AD$188,3,FALSE)</f>
        <v>0</v>
      </c>
      <c r="P174">
        <f>+VLOOKUP($A174,$X$3:$AD$188,4,FALSE)</f>
        <v>8.4000000000000005E-2</v>
      </c>
      <c r="Q174">
        <f>+VLOOKUP($A174,$X$3:$AD$188,5,FALSE)</f>
        <v>730</v>
      </c>
      <c r="R174">
        <f>+VLOOKUP($A174,$X$3:$AD$188,6,FALSE)</f>
        <v>4.3999999999999997E-2</v>
      </c>
      <c r="S174">
        <f>+VLOOKUP($A174,$X$3:$AD$188,7,FALSE)</f>
        <v>730</v>
      </c>
      <c r="T174" s="7">
        <f>+H174/S174-1</f>
        <v>2.5493150684931507</v>
      </c>
      <c r="U174" s="4"/>
      <c r="X174" t="s">
        <v>186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hidden="1" x14ac:dyDescent="0.3">
      <c r="A175" t="s">
        <v>70</v>
      </c>
      <c r="C175">
        <v>6.5000000000000002E-2</v>
      </c>
      <c r="D175">
        <v>560</v>
      </c>
      <c r="E175">
        <v>8.7999999999999995E-2</v>
      </c>
      <c r="F175">
        <v>910</v>
      </c>
      <c r="G175">
        <v>7.8E-2</v>
      </c>
      <c r="H175">
        <v>1470</v>
      </c>
      <c r="N175">
        <f>+VLOOKUP(A175,$X$3:$AD$188,2,FALSE)</f>
        <v>0.02</v>
      </c>
      <c r="O175">
        <f>+VLOOKUP($A175,$X$3:$AD$188,3,FALSE)</f>
        <v>157</v>
      </c>
      <c r="P175">
        <f>+VLOOKUP($A175,$X$3:$AD$188,4,FALSE)</f>
        <v>2.1000000000000001E-2</v>
      </c>
      <c r="Q175">
        <f>+VLOOKUP($A175,$X$3:$AD$188,5,FALSE)</f>
        <v>186</v>
      </c>
      <c r="R175">
        <f>+VLOOKUP($A175,$X$3:$AD$188,6,FALSE)</f>
        <v>2.1000000000000001E-2</v>
      </c>
      <c r="S175">
        <f>+VLOOKUP($A175,$X$3:$AD$188,7,FALSE)</f>
        <v>343</v>
      </c>
      <c r="T175" s="7">
        <f>+H175/S175-1</f>
        <v>3.2857142857142856</v>
      </c>
      <c r="U175" s="4"/>
      <c r="X175" t="s">
        <v>187</v>
      </c>
      <c r="Y175">
        <v>5.0389999999999997</v>
      </c>
      <c r="Z175">
        <v>39000</v>
      </c>
      <c r="AA175">
        <v>3.4340000000000002</v>
      </c>
      <c r="AB175">
        <v>30000</v>
      </c>
      <c r="AC175">
        <v>4.1879999999999997</v>
      </c>
      <c r="AD175">
        <v>69000</v>
      </c>
    </row>
    <row r="176" spans="1:30" hidden="1" x14ac:dyDescent="0.3">
      <c r="A176" t="s">
        <v>207</v>
      </c>
      <c r="C176">
        <v>8.3550000000000004</v>
      </c>
      <c r="D176">
        <v>71652</v>
      </c>
      <c r="E176">
        <v>12.217000000000001</v>
      </c>
      <c r="F176">
        <v>126471</v>
      </c>
      <c r="G176">
        <v>10.468</v>
      </c>
      <c r="H176">
        <v>198123</v>
      </c>
      <c r="N176" t="e">
        <f>+VLOOKUP(A176,$X$3:$AD$188,2,FALSE)</f>
        <v>#N/A</v>
      </c>
      <c r="O176" t="e">
        <f>+VLOOKUP($A176,$X$3:$AD$188,3,FALSE)</f>
        <v>#N/A</v>
      </c>
      <c r="P176" t="e">
        <f>+VLOOKUP($A176,$X$3:$AD$188,4,FALSE)</f>
        <v>#N/A</v>
      </c>
      <c r="Q176" t="e">
        <f>+VLOOKUP($A176,$X$3:$AD$188,5,FALSE)</f>
        <v>#N/A</v>
      </c>
      <c r="R176" t="e">
        <f>+VLOOKUP($A176,$X$3:$AD$188,6,FALSE)</f>
        <v>#N/A</v>
      </c>
      <c r="S176" t="e">
        <f>+VLOOKUP($A176,$X$3:$AD$188,7,FALSE)</f>
        <v>#N/A</v>
      </c>
      <c r="T176" s="7" t="e">
        <f>+H176/S176-1</f>
        <v>#N/A</v>
      </c>
      <c r="U176" s="4"/>
      <c r="X176" t="s">
        <v>188</v>
      </c>
      <c r="Y176">
        <v>0</v>
      </c>
      <c r="Z176">
        <v>0</v>
      </c>
      <c r="AA176">
        <v>0.124</v>
      </c>
      <c r="AB176">
        <v>1083</v>
      </c>
      <c r="AC176">
        <v>6.6000000000000003E-2</v>
      </c>
      <c r="AD176">
        <v>1083</v>
      </c>
    </row>
    <row r="177" spans="1:30" hidden="1" x14ac:dyDescent="0.3">
      <c r="A177" t="s">
        <v>54</v>
      </c>
      <c r="C177">
        <v>2.5999999999999999E-2</v>
      </c>
      <c r="D177">
        <v>226</v>
      </c>
      <c r="E177">
        <v>3.5000000000000003E-2</v>
      </c>
      <c r="F177">
        <v>360</v>
      </c>
      <c r="G177">
        <v>3.1E-2</v>
      </c>
      <c r="H177">
        <v>586</v>
      </c>
      <c r="N177">
        <f>+VLOOKUP(A177,$X$3:$AD$188,2,FALSE)</f>
        <v>5.0000000000000001E-3</v>
      </c>
      <c r="O177">
        <f>+VLOOKUP($A177,$X$3:$AD$188,3,FALSE)</f>
        <v>42</v>
      </c>
      <c r="P177">
        <f>+VLOOKUP($A177,$X$3:$AD$188,4,FALSE)</f>
        <v>5.0000000000000001E-3</v>
      </c>
      <c r="Q177">
        <f>+VLOOKUP($A177,$X$3:$AD$188,5,FALSE)</f>
        <v>45</v>
      </c>
      <c r="R177">
        <f>+VLOOKUP($A177,$X$3:$AD$188,6,FALSE)</f>
        <v>5.0000000000000001E-3</v>
      </c>
      <c r="S177">
        <f>+VLOOKUP($A177,$X$3:$AD$188,7,FALSE)</f>
        <v>87</v>
      </c>
      <c r="T177" s="7">
        <f>+H177/S177-1</f>
        <v>5.735632183908046</v>
      </c>
      <c r="U177" s="4"/>
      <c r="X177" t="s">
        <v>189</v>
      </c>
      <c r="Y177">
        <v>1.423</v>
      </c>
      <c r="Z177">
        <v>11010</v>
      </c>
      <c r="AA177">
        <v>0.45200000000000001</v>
      </c>
      <c r="AB177">
        <v>3945</v>
      </c>
      <c r="AC177">
        <v>0.90800000000000003</v>
      </c>
      <c r="AD177">
        <v>14955</v>
      </c>
    </row>
    <row r="178" spans="1:30" hidden="1" x14ac:dyDescent="0.3">
      <c r="A178" t="s">
        <v>188</v>
      </c>
      <c r="C178">
        <v>0.32600000000000001</v>
      </c>
      <c r="D178">
        <v>2799</v>
      </c>
      <c r="E178">
        <v>0.501</v>
      </c>
      <c r="F178">
        <v>5188</v>
      </c>
      <c r="G178">
        <v>0.42199999999999999</v>
      </c>
      <c r="H178">
        <v>7987</v>
      </c>
      <c r="N178">
        <f>+VLOOKUP(A178,$X$3:$AD$188,2,FALSE)</f>
        <v>0</v>
      </c>
      <c r="O178">
        <f>+VLOOKUP($A178,$X$3:$AD$188,3,FALSE)</f>
        <v>0</v>
      </c>
      <c r="P178">
        <f>+VLOOKUP($A178,$X$3:$AD$188,4,FALSE)</f>
        <v>0.124</v>
      </c>
      <c r="Q178">
        <f>+VLOOKUP($A178,$X$3:$AD$188,5,FALSE)</f>
        <v>1083</v>
      </c>
      <c r="R178">
        <f>+VLOOKUP($A178,$X$3:$AD$188,6,FALSE)</f>
        <v>6.6000000000000003E-2</v>
      </c>
      <c r="S178">
        <f>+VLOOKUP($A178,$X$3:$AD$188,7,FALSE)</f>
        <v>1083</v>
      </c>
      <c r="T178" s="7">
        <f>+H178/S178-1</f>
        <v>6.3748845798707299</v>
      </c>
      <c r="U178" s="4"/>
      <c r="X178" t="s">
        <v>198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199</v>
      </c>
      <c r="C179">
        <v>1.62</v>
      </c>
      <c r="D179">
        <v>13890</v>
      </c>
      <c r="E179">
        <v>2</v>
      </c>
      <c r="F179">
        <v>20700</v>
      </c>
      <c r="G179">
        <v>1.8280000000000001</v>
      </c>
      <c r="H179">
        <v>34590</v>
      </c>
      <c r="N179">
        <f>+VLOOKUP(A179,$X$3:$AD$188,2,FALSE)</f>
        <v>2.536</v>
      </c>
      <c r="O179">
        <f>+VLOOKUP($A179,$X$3:$AD$188,3,FALSE)</f>
        <v>19630</v>
      </c>
      <c r="P179">
        <f>+VLOOKUP($A179,$X$3:$AD$188,4,FALSE)</f>
        <v>1.4670000000000001</v>
      </c>
      <c r="Q179">
        <f>+VLOOKUP($A179,$X$3:$AD$188,5,FALSE)</f>
        <v>12815</v>
      </c>
      <c r="R179">
        <f>+VLOOKUP($A179,$X$3:$AD$188,6,FALSE)</f>
        <v>1.9690000000000001</v>
      </c>
      <c r="S179">
        <f>+VLOOKUP($A179,$X$3:$AD$188,7,FALSE)</f>
        <v>32445</v>
      </c>
      <c r="T179" s="7">
        <f>+H179/S179-1</f>
        <v>6.6111881645862125E-2</v>
      </c>
      <c r="U179" s="4"/>
      <c r="X179" t="s">
        <v>200</v>
      </c>
      <c r="Y179">
        <v>1.2999999999999999E-2</v>
      </c>
      <c r="Z179">
        <v>100</v>
      </c>
      <c r="AA179">
        <v>8.9999999999999993E-3</v>
      </c>
      <c r="AB179">
        <v>75</v>
      </c>
      <c r="AC179">
        <v>1.0999999999999999E-2</v>
      </c>
      <c r="AD179">
        <v>175</v>
      </c>
    </row>
    <row r="180" spans="1:30" hidden="1" x14ac:dyDescent="0.3">
      <c r="A180" t="s">
        <v>34</v>
      </c>
      <c r="C180">
        <v>0.10299999999999999</v>
      </c>
      <c r="D180">
        <v>883</v>
      </c>
      <c r="E180">
        <v>0.127</v>
      </c>
      <c r="F180">
        <v>1310</v>
      </c>
      <c r="G180">
        <v>0.11600000000000001</v>
      </c>
      <c r="H180">
        <v>2193</v>
      </c>
      <c r="N180">
        <f>+VLOOKUP(A180,$X$3:$AD$188,2,FALSE)</f>
        <v>1.2999999999999999E-2</v>
      </c>
      <c r="O180">
        <f>+VLOOKUP($A180,$X$3:$AD$188,3,FALSE)</f>
        <v>97</v>
      </c>
      <c r="P180">
        <f>+VLOOKUP($A180,$X$3:$AD$188,4,FALSE)</f>
        <v>8.9999999999999993E-3</v>
      </c>
      <c r="Q180">
        <f>+VLOOKUP($A180,$X$3:$AD$188,5,FALSE)</f>
        <v>77</v>
      </c>
      <c r="R180">
        <f>+VLOOKUP($A180,$X$3:$AD$188,6,FALSE)</f>
        <v>1.0999999999999999E-2</v>
      </c>
      <c r="S180">
        <f>+VLOOKUP($A180,$X$3:$AD$188,7,FALSE)</f>
        <v>174</v>
      </c>
      <c r="T180" s="7">
        <f>+H180/S180-1</f>
        <v>11.603448275862069</v>
      </c>
      <c r="U180" s="4"/>
      <c r="X180" t="s">
        <v>190</v>
      </c>
      <c r="Y180">
        <v>1.41</v>
      </c>
      <c r="Z180">
        <v>10910</v>
      </c>
      <c r="AA180">
        <v>0.443</v>
      </c>
      <c r="AB180">
        <v>3870</v>
      </c>
      <c r="AC180">
        <v>0.89700000000000002</v>
      </c>
      <c r="AD180">
        <v>14780</v>
      </c>
    </row>
    <row r="181" spans="1:30" hidden="1" x14ac:dyDescent="0.3">
      <c r="A181" t="s">
        <v>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N181" t="e">
        <f>+VLOOKUP(A181,$X$3:$AD$188,2,FALSE)</f>
        <v>#N/A</v>
      </c>
      <c r="O181" t="e">
        <f>+VLOOKUP($A181,$X$3:$AD$188,3,FALSE)</f>
        <v>#N/A</v>
      </c>
      <c r="P181" t="e">
        <f>+VLOOKUP($A181,$X$3:$AD$188,4,FALSE)</f>
        <v>#N/A</v>
      </c>
      <c r="Q181" t="e">
        <f>+VLOOKUP($A181,$X$3:$AD$188,5,FALSE)</f>
        <v>#N/A</v>
      </c>
      <c r="R181" t="e">
        <f>+VLOOKUP($A181,$X$3:$AD$188,6,FALSE)</f>
        <v>#N/A</v>
      </c>
      <c r="S181" t="e">
        <f>+VLOOKUP($A181,$X$3:$AD$188,7,FALSE)</f>
        <v>#N/A</v>
      </c>
      <c r="T181" s="7" t="e">
        <f>+H181/S181-1</f>
        <v>#N/A</v>
      </c>
      <c r="U181" s="4"/>
      <c r="X181" t="s">
        <v>192</v>
      </c>
      <c r="Y181">
        <v>2.3679999999999999</v>
      </c>
      <c r="Z181">
        <v>18330</v>
      </c>
      <c r="AA181">
        <v>1.704</v>
      </c>
      <c r="AB181">
        <v>14888</v>
      </c>
      <c r="AC181">
        <v>2.016</v>
      </c>
      <c r="AD181">
        <v>33218</v>
      </c>
    </row>
    <row r="182" spans="1:30" hidden="1" x14ac:dyDescent="0.3">
      <c r="A182" t="s">
        <v>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N182" t="e">
        <f>+VLOOKUP(A182,$X$3:$AD$188,2,FALSE)</f>
        <v>#N/A</v>
      </c>
      <c r="O182" t="e">
        <f>+VLOOKUP($A182,$X$3:$AD$188,3,FALSE)</f>
        <v>#N/A</v>
      </c>
      <c r="P182" t="e">
        <f>+VLOOKUP($A182,$X$3:$AD$188,4,FALSE)</f>
        <v>#N/A</v>
      </c>
      <c r="Q182" t="e">
        <f>+VLOOKUP($A182,$X$3:$AD$188,5,FALSE)</f>
        <v>#N/A</v>
      </c>
      <c r="R182" t="e">
        <f>+VLOOKUP($A182,$X$3:$AD$188,6,FALSE)</f>
        <v>#N/A</v>
      </c>
      <c r="S182" t="e">
        <f>+VLOOKUP($A182,$X$3:$AD$188,7,FALSE)</f>
        <v>#N/A</v>
      </c>
      <c r="T182" s="7" t="e">
        <f>+H182/S182-1</f>
        <v>#N/A</v>
      </c>
      <c r="U182" s="4"/>
      <c r="X182" t="s">
        <v>193</v>
      </c>
      <c r="Y182">
        <v>2.3679999999999999</v>
      </c>
      <c r="Z182">
        <v>18330</v>
      </c>
      <c r="AA182">
        <v>1.704</v>
      </c>
      <c r="AB182">
        <v>14888</v>
      </c>
      <c r="AC182">
        <v>2.016</v>
      </c>
      <c r="AD182">
        <v>33218</v>
      </c>
    </row>
    <row r="183" spans="1:30" hidden="1" x14ac:dyDescent="0.3">
      <c r="D183">
        <v>936632</v>
      </c>
      <c r="X183" t="s">
        <v>194</v>
      </c>
      <c r="Y183">
        <v>2.3679999999999999</v>
      </c>
      <c r="Z183">
        <v>18330</v>
      </c>
      <c r="AA183">
        <v>1.704</v>
      </c>
      <c r="AB183">
        <v>14888</v>
      </c>
      <c r="AC183">
        <v>2.016</v>
      </c>
      <c r="AD183">
        <v>33218</v>
      </c>
    </row>
    <row r="184" spans="1:30" x14ac:dyDescent="0.3">
      <c r="X184" t="s">
        <v>195</v>
      </c>
      <c r="Y184">
        <v>4.7E-2</v>
      </c>
      <c r="Z184">
        <v>365</v>
      </c>
      <c r="AA184">
        <v>4.2999999999999997E-2</v>
      </c>
      <c r="AB184">
        <v>374</v>
      </c>
      <c r="AC184">
        <v>4.4999999999999998E-2</v>
      </c>
      <c r="AD184">
        <v>739</v>
      </c>
    </row>
    <row r="185" spans="1:30" x14ac:dyDescent="0.3">
      <c r="X185" t="s">
        <v>196</v>
      </c>
      <c r="Y185">
        <v>3.4000000000000002E-2</v>
      </c>
      <c r="Z185">
        <v>266</v>
      </c>
      <c r="AA185">
        <v>0.06</v>
      </c>
      <c r="AB185">
        <v>520</v>
      </c>
      <c r="AC185">
        <v>4.8000000000000001E-2</v>
      </c>
      <c r="AD185">
        <v>786</v>
      </c>
    </row>
    <row r="186" spans="1:30" x14ac:dyDescent="0.3">
      <c r="X186" t="s">
        <v>197</v>
      </c>
      <c r="Y186">
        <v>0.17699999999999999</v>
      </c>
      <c r="Z186">
        <v>1372</v>
      </c>
      <c r="AA186">
        <v>0.38500000000000001</v>
      </c>
      <c r="AB186">
        <v>3363</v>
      </c>
      <c r="AC186">
        <v>0.28699999999999998</v>
      </c>
      <c r="AD186">
        <v>4735</v>
      </c>
    </row>
    <row r="187" spans="1:30" x14ac:dyDescent="0.3">
      <c r="X187" t="s">
        <v>199</v>
      </c>
      <c r="Y187">
        <v>2.536</v>
      </c>
      <c r="Z187">
        <v>19630</v>
      </c>
      <c r="AA187">
        <v>1.4670000000000001</v>
      </c>
      <c r="AB187">
        <v>12815</v>
      </c>
      <c r="AC187">
        <v>1.9690000000000001</v>
      </c>
      <c r="AD187">
        <v>32445</v>
      </c>
    </row>
    <row r="188" spans="1:30" x14ac:dyDescent="0.3">
      <c r="X188" t="s">
        <v>201</v>
      </c>
      <c r="Y188">
        <v>1.2E-2</v>
      </c>
      <c r="Z188">
        <v>95</v>
      </c>
      <c r="AA188">
        <v>0.01</v>
      </c>
      <c r="AB188">
        <v>91</v>
      </c>
      <c r="AC188">
        <v>1.0999999999999999E-2</v>
      </c>
      <c r="AD188">
        <v>186</v>
      </c>
    </row>
  </sheetData>
  <autoFilter ref="A3:T183" xr:uid="{030064FC-1C79-4E05-9132-237515DB0514}">
    <filterColumn colId="0">
      <filters>
        <filter val="Brazil"/>
        <filter val="Bulgaria"/>
        <filter val="Cambodia"/>
        <filter val="China"/>
        <filter val="Croatia"/>
        <filter val="Denmark"/>
        <filter val="Greece"/>
        <filter val="India"/>
        <filter val="Indonesia"/>
        <filter val="Japan"/>
        <filter val="Korea, Republic of"/>
        <filter val="Malaysia"/>
        <filter val="Myanmar"/>
        <filter val="Nigeria"/>
        <filter val="Norway"/>
        <filter val="Panama"/>
        <filter val="Philippines"/>
        <filter val="Poland"/>
        <filter val="Russia"/>
        <filter val="Spain"/>
        <filter val="Sri Lanka"/>
        <filter val="Turkiye"/>
        <filter val="UK"/>
        <filter val="Ukraine"/>
        <filter val="US"/>
        <filter val="Viet Nam"/>
      </filters>
    </filterColumn>
    <filterColumn colId="6">
      <customFilters>
        <customFilter operator="greaterThan" val="1"/>
      </customFilters>
    </filterColumn>
    <filterColumn colId="19">
      <filters>
        <filter val="0.0%"/>
        <filter val="-0.5%"/>
        <filter val="-0.9%"/>
        <filter val="1.1%"/>
        <filter val="-1.1%"/>
        <filter val="10.7%"/>
        <filter val="10.8%"/>
        <filter val="101.9%"/>
        <filter val="104.1%"/>
        <filter val="108.5%"/>
        <filter val="108.7%"/>
        <filter val="11.2%"/>
        <filter val="1160.3%"/>
        <filter val="118.5%"/>
        <filter val="122.0%"/>
        <filter val="125.6%"/>
        <filter val="128.3%"/>
        <filter val="-13.3%"/>
        <filter val="13.8%"/>
        <filter val="132.7%"/>
        <filter val="137.3%"/>
        <filter val="-14.1%"/>
        <filter val="-14.5%"/>
        <filter val="14.9%"/>
        <filter val="140.0%"/>
        <filter val="-15.7%"/>
        <filter val="153.5%"/>
        <filter val="16.5%"/>
        <filter val="164.1%"/>
        <filter val="17.1%"/>
        <filter val="170.9%"/>
        <filter val="187.2%"/>
        <filter val="188.2%"/>
        <filter val="19.4%"/>
        <filter val="196.8%"/>
        <filter val="2.5%"/>
        <filter val="-2.5%"/>
        <filter val="-21.4%"/>
        <filter val="214.6%"/>
        <filter val="217.4%"/>
        <filter val="227.2%"/>
        <filter val="23.1%"/>
        <filter val="233.4%"/>
        <filter val="233.8%"/>
        <filter val="-24.8%"/>
        <filter val="-25.3%"/>
        <filter val="25.9%"/>
        <filter val="250.8%"/>
        <filter val="254.9%"/>
        <filter val="26.1%"/>
        <filter val="-26.6%"/>
        <filter val="-26.7%"/>
        <filter val="27.7%"/>
        <filter val="27.8%"/>
        <filter val="29.2%"/>
        <filter val="-3.0%"/>
        <filter val="-31.6%"/>
        <filter val="31.8%"/>
        <filter val="-32.1%"/>
        <filter val="-32.4%"/>
        <filter val="328.6%"/>
        <filter val="-34.1%"/>
        <filter val="344.6%"/>
        <filter val="4.0%"/>
        <filter val="4.6%"/>
        <filter val="-4.7%"/>
        <filter val="41.0%"/>
        <filter val="-41.1%"/>
        <filter val="-41.9%"/>
        <filter val="42.2%"/>
        <filter val="-42.7%"/>
        <filter val="43.5%"/>
        <filter val="-44.9%"/>
        <filter val="-45.3%"/>
        <filter val="-46.0%"/>
        <filter val="-47.2%"/>
        <filter val="-47.7%"/>
        <filter val="-5.1%"/>
        <filter val="51.3%"/>
        <filter val="52.1%"/>
        <filter val="52.4%"/>
        <filter val="52.7%"/>
        <filter val="-55.6%"/>
        <filter val="56.2%"/>
        <filter val="573.6%"/>
        <filter val="59.1%"/>
        <filter val="-59.9%"/>
        <filter val="6.6%"/>
        <filter val="60.2%"/>
        <filter val="61.0%"/>
        <filter val="63.8%"/>
        <filter val="637.5%"/>
        <filter val="-64.4%"/>
        <filter val="66.1%"/>
        <filter val="66.9%"/>
        <filter val="68.3%"/>
        <filter val="7.0%"/>
        <filter val="-7.4%"/>
        <filter val="71.8%"/>
        <filter val="74.3%"/>
        <filter val="76.5%"/>
        <filter val="-77.0%"/>
        <filter val="77.2%"/>
        <filter val="77.8%"/>
        <filter val="79.0%"/>
        <filter val="79.4%"/>
        <filter val="8.2%"/>
        <filter val="-81.4%"/>
        <filter val="-82.1%"/>
        <filter val="82.2%"/>
        <filter val="83.1%"/>
        <filter val="-83.3%"/>
        <filter val="83.8%"/>
        <filter val="85.4%"/>
        <filter val="89.3%"/>
        <filter val="-89.6%"/>
        <filter val="90.3%"/>
        <filter val="91.2%"/>
        <filter val="925.4%"/>
        <filter val="96.2%"/>
      </filters>
    </filterColumn>
    <sortState xmlns:xlrd2="http://schemas.microsoft.com/office/spreadsheetml/2017/richdata2" ref="A25:T179">
      <sortCondition ref="A3:A183"/>
    </sortState>
  </autoFilter>
  <mergeCells count="2">
    <mergeCell ref="A2:H2"/>
    <mergeCell ref="M2:S2"/>
  </mergeCells>
  <conditionalFormatting sqref="T4:T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1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A7C8-6829-40F2-A678-1E3A27E8DE78}">
  <dimension ref="A1:AC185"/>
  <sheetViews>
    <sheetView tabSelected="1" topLeftCell="A40" workbookViewId="0">
      <selection sqref="A1:XFD1048576"/>
    </sheetView>
  </sheetViews>
  <sheetFormatPr defaultRowHeight="14.4" x14ac:dyDescent="0.3"/>
  <cols>
    <col min="2" max="2" width="20.5546875" customWidth="1"/>
    <col min="8" max="8" width="23.6640625" customWidth="1"/>
    <col min="10" max="10" width="14.33203125" bestFit="1" customWidth="1"/>
    <col min="11" max="11" width="16.21875" bestFit="1" customWidth="1"/>
    <col min="12" max="12" width="10.6640625" customWidth="1"/>
  </cols>
  <sheetData>
    <row r="1" spans="1:29" x14ac:dyDescent="0.3">
      <c r="A1" t="s">
        <v>0</v>
      </c>
      <c r="W1" t="s">
        <v>1</v>
      </c>
    </row>
    <row r="2" spans="1:29" x14ac:dyDescent="0.3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210</v>
      </c>
      <c r="I2" t="s">
        <v>211</v>
      </c>
      <c r="J2" s="5" t="s">
        <v>212</v>
      </c>
      <c r="K2" s="5" t="s">
        <v>209</v>
      </c>
      <c r="L2" s="5" t="s">
        <v>213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3">
      <c r="A3" t="s">
        <v>34</v>
      </c>
      <c r="B3">
        <v>0.102968477</v>
      </c>
      <c r="C3">
        <v>0.10299999999999999</v>
      </c>
      <c r="D3">
        <v>883</v>
      </c>
      <c r="E3">
        <v>0.127</v>
      </c>
      <c r="F3">
        <v>1310</v>
      </c>
      <c r="G3">
        <v>0.11600000000000001</v>
      </c>
      <c r="H3">
        <v>2193</v>
      </c>
      <c r="I3">
        <f>+VLOOKUP(A3,$W$3:$AC$185,7,FALSE)</f>
        <v>174</v>
      </c>
      <c r="J3">
        <f>H3</f>
        <v>2193</v>
      </c>
      <c r="K3" s="7">
        <f>+H3/I3-1</f>
        <v>11.603448275862069</v>
      </c>
      <c r="L3" t="str">
        <f>+A3</f>
        <v>Cameroon</v>
      </c>
      <c r="W3" t="s">
        <v>9</v>
      </c>
      <c r="X3">
        <v>100</v>
      </c>
      <c r="Y3">
        <v>773949</v>
      </c>
      <c r="Z3">
        <v>100</v>
      </c>
      <c r="AA3">
        <v>873545</v>
      </c>
      <c r="AB3">
        <v>100</v>
      </c>
      <c r="AC3">
        <v>1647494</v>
      </c>
    </row>
    <row r="4" spans="1:29" x14ac:dyDescent="0.3">
      <c r="A4" t="s">
        <v>168</v>
      </c>
      <c r="B4">
        <v>1.4407423989999999</v>
      </c>
      <c r="C4">
        <v>1.4410000000000001</v>
      </c>
      <c r="D4">
        <v>12355</v>
      </c>
      <c r="E4">
        <v>1.1719999999999999</v>
      </c>
      <c r="F4">
        <v>12132</v>
      </c>
      <c r="G4">
        <v>1.294</v>
      </c>
      <c r="H4">
        <v>24487</v>
      </c>
      <c r="I4">
        <f>+VLOOKUP(A4,$W$3:$AC$185,7,FALSE)</f>
        <v>2388</v>
      </c>
      <c r="J4">
        <f t="shared" ref="J4:J67" si="0">H4</f>
        <v>24487</v>
      </c>
      <c r="K4" s="7">
        <f>+H4/I4-1</f>
        <v>9.2541876046901166</v>
      </c>
      <c r="L4" t="str">
        <f t="shared" ref="L4:L6" si="1">+A4</f>
        <v>Spain</v>
      </c>
      <c r="W4" t="s">
        <v>10</v>
      </c>
      <c r="X4">
        <v>5.7000000000000002E-2</v>
      </c>
      <c r="Y4">
        <v>445</v>
      </c>
      <c r="Z4">
        <v>5.8999999999999997E-2</v>
      </c>
      <c r="AA4">
        <v>519</v>
      </c>
      <c r="AB4">
        <v>5.8999999999999997E-2</v>
      </c>
      <c r="AC4">
        <v>964</v>
      </c>
    </row>
    <row r="5" spans="1:29" x14ac:dyDescent="0.3">
      <c r="A5" t="s">
        <v>188</v>
      </c>
      <c r="B5">
        <v>0.32639724599999997</v>
      </c>
      <c r="C5">
        <v>0.32600000000000001</v>
      </c>
      <c r="D5">
        <v>2799</v>
      </c>
      <c r="E5">
        <v>0.501</v>
      </c>
      <c r="F5">
        <v>5188</v>
      </c>
      <c r="G5">
        <v>0.42199999999999999</v>
      </c>
      <c r="H5">
        <v>7987</v>
      </c>
      <c r="I5">
        <f>+VLOOKUP(A5,$W$3:$AC$185,7,FALSE)</f>
        <v>1083</v>
      </c>
      <c r="J5">
        <f t="shared" si="0"/>
        <v>7987</v>
      </c>
      <c r="K5" s="7">
        <f>+H5/I5-1</f>
        <v>6.3748845798707299</v>
      </c>
      <c r="L5" t="str">
        <f t="shared" si="1"/>
        <v>United Arab Emirates</v>
      </c>
      <c r="W5" t="s">
        <v>11</v>
      </c>
      <c r="X5">
        <v>7.0999999999999994E-2</v>
      </c>
      <c r="Y5">
        <v>548</v>
      </c>
      <c r="Z5">
        <v>6.7000000000000004E-2</v>
      </c>
      <c r="AA5">
        <v>589</v>
      </c>
      <c r="AB5">
        <v>6.9000000000000006E-2</v>
      </c>
      <c r="AC5">
        <v>1137</v>
      </c>
    </row>
    <row r="6" spans="1:29" x14ac:dyDescent="0.3">
      <c r="A6" t="s">
        <v>54</v>
      </c>
      <c r="B6">
        <v>2.6354333000000001E-2</v>
      </c>
      <c r="C6">
        <v>2.5999999999999999E-2</v>
      </c>
      <c r="D6">
        <v>226</v>
      </c>
      <c r="E6">
        <v>3.5000000000000003E-2</v>
      </c>
      <c r="F6">
        <v>360</v>
      </c>
      <c r="G6">
        <v>3.1E-2</v>
      </c>
      <c r="H6">
        <v>586</v>
      </c>
      <c r="I6">
        <f>+VLOOKUP(A6,$W$3:$AC$185,7,FALSE)</f>
        <v>87</v>
      </c>
      <c r="J6">
        <f t="shared" si="0"/>
        <v>586</v>
      </c>
      <c r="K6" s="7">
        <f>+H6/I6-1</f>
        <v>5.735632183908046</v>
      </c>
      <c r="L6" t="str">
        <f t="shared" si="1"/>
        <v>Djibouti</v>
      </c>
      <c r="W6" t="s">
        <v>12</v>
      </c>
      <c r="X6">
        <v>4.1000000000000002E-2</v>
      </c>
      <c r="Y6">
        <v>317</v>
      </c>
      <c r="Z6">
        <v>0.04</v>
      </c>
      <c r="AA6">
        <v>346</v>
      </c>
      <c r="AB6">
        <v>0.04</v>
      </c>
      <c r="AC6">
        <v>663</v>
      </c>
    </row>
    <row r="7" spans="1:29" x14ac:dyDescent="0.3">
      <c r="A7" t="s">
        <v>13</v>
      </c>
      <c r="B7">
        <v>0.76497532499999998</v>
      </c>
      <c r="C7">
        <v>0.76500000000000001</v>
      </c>
      <c r="D7">
        <v>6560</v>
      </c>
      <c r="E7">
        <v>0.879</v>
      </c>
      <c r="F7">
        <v>9103</v>
      </c>
      <c r="G7">
        <v>0.82799999999999996</v>
      </c>
      <c r="H7">
        <v>15663</v>
      </c>
      <c r="I7">
        <f>+VLOOKUP(A7,W7:AC189,7,FALSE)</f>
        <v>0</v>
      </c>
      <c r="J7">
        <f t="shared" si="0"/>
        <v>15663</v>
      </c>
      <c r="K7" s="7" t="e">
        <f>+H7/I7-1</f>
        <v>#DIV/0!</v>
      </c>
    </row>
    <row r="8" spans="1:29" x14ac:dyDescent="0.3">
      <c r="A8" t="s">
        <v>133</v>
      </c>
      <c r="B8">
        <v>1.044028062</v>
      </c>
      <c r="C8">
        <v>1.044</v>
      </c>
      <c r="D8">
        <v>8953</v>
      </c>
      <c r="E8">
        <v>1.609</v>
      </c>
      <c r="F8">
        <v>16657</v>
      </c>
      <c r="G8">
        <v>1.353</v>
      </c>
      <c r="H8">
        <v>25610</v>
      </c>
      <c r="I8">
        <f>+VLOOKUP(A8,$W$3:$AC$185,7,FALSE)</f>
        <v>5760</v>
      </c>
      <c r="J8">
        <f t="shared" si="0"/>
        <v>25610</v>
      </c>
      <c r="K8" s="7">
        <f>+H8/I8-1</f>
        <v>3.4461805555555554</v>
      </c>
      <c r="L8" t="str">
        <f t="shared" ref="L8:L9" si="2">+A8</f>
        <v>Nigeria</v>
      </c>
      <c r="W8" t="s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70</v>
      </c>
      <c r="B9">
        <v>6.5302771999999995E-2</v>
      </c>
      <c r="C9">
        <v>6.5000000000000002E-2</v>
      </c>
      <c r="D9">
        <v>560</v>
      </c>
      <c r="E9">
        <v>8.7999999999999995E-2</v>
      </c>
      <c r="F9">
        <v>910</v>
      </c>
      <c r="G9">
        <v>7.8E-2</v>
      </c>
      <c r="H9">
        <v>1470</v>
      </c>
      <c r="I9">
        <f>+VLOOKUP(A9,$W$3:$AC$185,7,FALSE)</f>
        <v>343</v>
      </c>
      <c r="J9">
        <f t="shared" si="0"/>
        <v>1470</v>
      </c>
      <c r="K9" s="7">
        <f>+H9/I9-1</f>
        <v>3.2857142857142856</v>
      </c>
      <c r="L9" t="str">
        <f t="shared" si="2"/>
        <v>Gabon</v>
      </c>
      <c r="W9" t="s">
        <v>14</v>
      </c>
      <c r="X9">
        <v>8.6999999999999994E-2</v>
      </c>
      <c r="Y9">
        <v>670</v>
      </c>
      <c r="Z9">
        <v>6.5000000000000002E-2</v>
      </c>
      <c r="AA9">
        <v>571</v>
      </c>
      <c r="AB9">
        <v>7.4999999999999997E-2</v>
      </c>
      <c r="AC9">
        <v>1241</v>
      </c>
    </row>
    <row r="10" spans="1:29" x14ac:dyDescent="0.3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e">
        <f>+VLOOKUP(A10,W10:AC192,7,FALSE)</f>
        <v>#N/A</v>
      </c>
      <c r="J10">
        <f t="shared" si="0"/>
        <v>0</v>
      </c>
      <c r="K10" s="7" t="e">
        <f>+H10/I10-1</f>
        <v>#N/A</v>
      </c>
      <c r="W10" t="s">
        <v>15</v>
      </c>
      <c r="X10">
        <v>0.61699999999999999</v>
      </c>
      <c r="Y10">
        <v>4779</v>
      </c>
      <c r="Z10">
        <v>0.33500000000000002</v>
      </c>
      <c r="AA10">
        <v>2925</v>
      </c>
      <c r="AB10">
        <v>0.46800000000000003</v>
      </c>
      <c r="AC10">
        <v>7704</v>
      </c>
    </row>
    <row r="11" spans="1:29" x14ac:dyDescent="0.3">
      <c r="A11" t="s">
        <v>147</v>
      </c>
      <c r="B11">
        <v>0.105184107</v>
      </c>
      <c r="C11">
        <v>0.105</v>
      </c>
      <c r="D11">
        <v>902</v>
      </c>
      <c r="E11">
        <v>0.16300000000000001</v>
      </c>
      <c r="F11">
        <v>1689</v>
      </c>
      <c r="G11">
        <v>0.13700000000000001</v>
      </c>
      <c r="H11">
        <v>2591</v>
      </c>
      <c r="I11">
        <f>+VLOOKUP(A11,$W$3:$AC$185,7,FALSE)</f>
        <v>730</v>
      </c>
      <c r="J11">
        <f t="shared" si="0"/>
        <v>2591</v>
      </c>
      <c r="K11" s="7">
        <f>+H11/I11-1</f>
        <v>2.5493150684931507</v>
      </c>
      <c r="L11" t="str">
        <f t="shared" ref="L11:L12" si="3">+A11</f>
        <v>Qatar</v>
      </c>
      <c r="W11" t="s">
        <v>17</v>
      </c>
      <c r="X11">
        <v>0.09</v>
      </c>
      <c r="Y11">
        <v>693</v>
      </c>
      <c r="Z11">
        <v>3.2000000000000001E-2</v>
      </c>
      <c r="AA11">
        <v>282</v>
      </c>
      <c r="AB11">
        <v>5.8999999999999997E-2</v>
      </c>
      <c r="AC11">
        <v>975</v>
      </c>
    </row>
    <row r="12" spans="1:29" x14ac:dyDescent="0.3">
      <c r="A12" t="s">
        <v>52</v>
      </c>
      <c r="B12">
        <v>0.85604936899999995</v>
      </c>
      <c r="C12">
        <v>0.85599999999999998</v>
      </c>
      <c r="D12">
        <v>7341</v>
      </c>
      <c r="E12">
        <v>1.8180000000000001</v>
      </c>
      <c r="F12">
        <v>18818</v>
      </c>
      <c r="G12">
        <v>1.3819999999999999</v>
      </c>
      <c r="H12">
        <v>26159</v>
      </c>
      <c r="I12">
        <f>+VLOOKUP(A12,$W$3:$AC$185,7,FALSE)</f>
        <v>7458</v>
      </c>
      <c r="J12">
        <f t="shared" si="0"/>
        <v>26159</v>
      </c>
      <c r="K12" s="7">
        <f>+H12/I12-1</f>
        <v>2.5075087154733171</v>
      </c>
      <c r="L12" t="str">
        <f t="shared" si="3"/>
        <v>Denmark</v>
      </c>
      <c r="W12" t="s">
        <v>18</v>
      </c>
      <c r="X12">
        <v>1.6E-2</v>
      </c>
      <c r="Y12">
        <v>124</v>
      </c>
      <c r="Z12">
        <v>0</v>
      </c>
      <c r="AA12">
        <v>0</v>
      </c>
      <c r="AB12">
        <v>8.0000000000000002E-3</v>
      </c>
      <c r="AC12">
        <v>124</v>
      </c>
    </row>
    <row r="13" spans="1:29" x14ac:dyDescent="0.3">
      <c r="A13" t="s">
        <v>19</v>
      </c>
      <c r="B13">
        <v>0.13375407</v>
      </c>
      <c r="C13">
        <v>0.13400000000000001</v>
      </c>
      <c r="D13">
        <v>1147</v>
      </c>
      <c r="E13">
        <v>0.21099999999999999</v>
      </c>
      <c r="F13">
        <v>2183</v>
      </c>
      <c r="G13">
        <v>0.17599999999999999</v>
      </c>
      <c r="H13">
        <v>3330</v>
      </c>
      <c r="I13">
        <f>+VLOOKUP(A13,W13:AC195,7,FALSE)</f>
        <v>0</v>
      </c>
      <c r="J13">
        <f t="shared" si="0"/>
        <v>3330</v>
      </c>
      <c r="K13" s="7" t="e">
        <f>+H13/I13-1</f>
        <v>#DIV/0!</v>
      </c>
      <c r="W13" t="s">
        <v>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0.135386639</v>
      </c>
      <c r="C14">
        <v>0.13500000000000001</v>
      </c>
      <c r="D14">
        <v>1161</v>
      </c>
      <c r="E14">
        <v>0.184</v>
      </c>
      <c r="F14">
        <v>1900</v>
      </c>
      <c r="G14">
        <v>0.16200000000000001</v>
      </c>
      <c r="H14">
        <v>3061</v>
      </c>
      <c r="I14">
        <f>+VLOOKUP(A14,$W$3:$AC$185,7,FALSE)</f>
        <v>917</v>
      </c>
      <c r="J14">
        <f t="shared" si="0"/>
        <v>3061</v>
      </c>
      <c r="K14" s="7">
        <f>+H14/I14-1</f>
        <v>2.3380588876772084</v>
      </c>
      <c r="L14" t="str">
        <f>+A14</f>
        <v>Colombia</v>
      </c>
      <c r="W14" t="s">
        <v>20</v>
      </c>
      <c r="X14">
        <v>0.48399999999999999</v>
      </c>
      <c r="Y14">
        <v>3746</v>
      </c>
      <c r="Z14">
        <v>0.16</v>
      </c>
      <c r="AA14">
        <v>1401</v>
      </c>
      <c r="AB14">
        <v>0.312</v>
      </c>
      <c r="AC14">
        <v>5147</v>
      </c>
    </row>
    <row r="15" spans="1:29" x14ac:dyDescent="0.3">
      <c r="A15" t="s">
        <v>21</v>
      </c>
      <c r="B15">
        <v>0.18996109799999999</v>
      </c>
      <c r="C15">
        <v>0.19</v>
      </c>
      <c r="D15">
        <v>1629</v>
      </c>
      <c r="E15">
        <v>0.224</v>
      </c>
      <c r="F15">
        <v>2317</v>
      </c>
      <c r="G15">
        <v>0.20799999999999999</v>
      </c>
      <c r="H15">
        <v>3946</v>
      </c>
      <c r="I15">
        <f>+VLOOKUP(A15,W15:AC197,7,FALSE)</f>
        <v>0</v>
      </c>
      <c r="J15">
        <f t="shared" si="0"/>
        <v>3946</v>
      </c>
      <c r="K15" s="7" t="e">
        <f>+H15/I15-1</f>
        <v>#DIV/0!</v>
      </c>
      <c r="W15" t="s">
        <v>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e">
        <f>+VLOOKUP(A16,W16:AC198,7,FALSE)</f>
        <v>#N/A</v>
      </c>
      <c r="J16">
        <f t="shared" si="0"/>
        <v>0</v>
      </c>
      <c r="K16" s="7" t="e">
        <f>+H16/I16-1</f>
        <v>#N/A</v>
      </c>
      <c r="W16" t="s">
        <v>23</v>
      </c>
      <c r="X16">
        <v>0.47399999999999998</v>
      </c>
      <c r="Y16">
        <v>3665</v>
      </c>
      <c r="Z16">
        <v>0.14399999999999999</v>
      </c>
      <c r="AA16">
        <v>1259</v>
      </c>
      <c r="AB16">
        <v>0.29899999999999999</v>
      </c>
      <c r="AC16">
        <v>4924</v>
      </c>
    </row>
    <row r="17" spans="1:29" x14ac:dyDescent="0.3">
      <c r="A17" t="s">
        <v>23</v>
      </c>
      <c r="B17">
        <v>0.39578144100000001</v>
      </c>
      <c r="C17">
        <v>0.39600000000000002</v>
      </c>
      <c r="D17">
        <v>3394</v>
      </c>
      <c r="E17">
        <v>0.153</v>
      </c>
      <c r="F17">
        <v>1586</v>
      </c>
      <c r="G17">
        <v>0.26300000000000001</v>
      </c>
      <c r="H17">
        <v>4980</v>
      </c>
      <c r="I17" t="e">
        <f>+VLOOKUP(A17,W17:AC199,7,FALSE)</f>
        <v>#N/A</v>
      </c>
      <c r="J17">
        <f t="shared" si="0"/>
        <v>4980</v>
      </c>
      <c r="K17" s="7" t="e">
        <f>+H17/I17-1</f>
        <v>#N/A</v>
      </c>
      <c r="W17" t="s">
        <v>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24</v>
      </c>
      <c r="B18">
        <v>0.51624173200000001</v>
      </c>
      <c r="C18">
        <v>0.51600000000000001</v>
      </c>
      <c r="D18">
        <v>4427</v>
      </c>
      <c r="E18">
        <v>0.64200000000000002</v>
      </c>
      <c r="F18">
        <v>6645</v>
      </c>
      <c r="G18">
        <v>0.58499999999999996</v>
      </c>
      <c r="H18">
        <v>11072</v>
      </c>
      <c r="I18" t="e">
        <f>+VLOOKUP(A18,W18:AC200,7,FALSE)</f>
        <v>#N/A</v>
      </c>
      <c r="J18">
        <f t="shared" si="0"/>
        <v>11072</v>
      </c>
      <c r="K18" s="7" t="e">
        <f>+H18/I18-1</f>
        <v>#N/A</v>
      </c>
      <c r="W18" t="s">
        <v>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25</v>
      </c>
      <c r="B19">
        <v>6.9967300000000005E-4</v>
      </c>
      <c r="C19">
        <v>1E-3</v>
      </c>
      <c r="D19">
        <v>6</v>
      </c>
      <c r="E19">
        <v>1E-3</v>
      </c>
      <c r="F19">
        <v>10</v>
      </c>
      <c r="G19">
        <v>1E-3</v>
      </c>
      <c r="H19">
        <v>16</v>
      </c>
      <c r="I19" t="e">
        <f>+VLOOKUP(A19,W19:AC201,7,FALSE)</f>
        <v>#N/A</v>
      </c>
      <c r="J19">
        <f t="shared" si="0"/>
        <v>16</v>
      </c>
      <c r="K19" s="7" t="e">
        <f>+H19/I19-1</f>
        <v>#N/A</v>
      </c>
      <c r="W19" t="s">
        <v>26</v>
      </c>
      <c r="X19">
        <v>2E-3</v>
      </c>
      <c r="Y19">
        <v>15</v>
      </c>
      <c r="Z19">
        <v>2E-3</v>
      </c>
      <c r="AA19">
        <v>15</v>
      </c>
      <c r="AB19">
        <v>2E-3</v>
      </c>
      <c r="AC19">
        <v>30</v>
      </c>
    </row>
    <row r="20" spans="1:29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f>+VLOOKUP(A20,W20:AC202,7,FALSE)</f>
        <v>0</v>
      </c>
      <c r="J20">
        <f t="shared" si="0"/>
        <v>0</v>
      </c>
      <c r="K20" s="7" t="e">
        <f>+H20/I20-1</f>
        <v>#DIV/0!</v>
      </c>
      <c r="W20" t="s">
        <v>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185</v>
      </c>
      <c r="B21">
        <v>0.14296642500000001</v>
      </c>
      <c r="C21">
        <v>0.14299999999999999</v>
      </c>
      <c r="D21">
        <v>1226</v>
      </c>
      <c r="E21">
        <v>0.20799999999999999</v>
      </c>
      <c r="F21">
        <v>2158</v>
      </c>
      <c r="G21">
        <v>0.17899999999999999</v>
      </c>
      <c r="H21">
        <v>3384</v>
      </c>
      <c r="I21">
        <f>+VLOOKUP(A21,$W$3:$AC$185,7,FALSE)</f>
        <v>1015</v>
      </c>
      <c r="J21">
        <f t="shared" si="0"/>
        <v>3384</v>
      </c>
      <c r="K21" s="7">
        <f>+H21/I21-1</f>
        <v>2.3339901477832514</v>
      </c>
      <c r="L21" t="str">
        <f t="shared" ref="L21:L41" si="4">+A21</f>
        <v>Tuvalu</v>
      </c>
      <c r="W21" t="s">
        <v>28</v>
      </c>
      <c r="X21">
        <v>1.36</v>
      </c>
      <c r="Y21">
        <v>10526</v>
      </c>
      <c r="Z21">
        <v>2.0859999999999999</v>
      </c>
      <c r="AA21">
        <v>18220</v>
      </c>
      <c r="AB21">
        <v>1.7450000000000001</v>
      </c>
      <c r="AC21">
        <v>28746</v>
      </c>
    </row>
    <row r="22" spans="1:29" x14ac:dyDescent="0.3">
      <c r="A22" t="s">
        <v>78</v>
      </c>
      <c r="B22">
        <v>3.157155784</v>
      </c>
      <c r="C22">
        <v>3.157</v>
      </c>
      <c r="D22">
        <v>27074</v>
      </c>
      <c r="E22">
        <v>0.33200000000000002</v>
      </c>
      <c r="F22">
        <v>3433</v>
      </c>
      <c r="G22">
        <v>1.6120000000000001</v>
      </c>
      <c r="H22">
        <v>30507</v>
      </c>
      <c r="I22">
        <f>+VLOOKUP(A22,$W$3:$AC$185,7,FALSE)</f>
        <v>9325</v>
      </c>
      <c r="J22">
        <f t="shared" si="0"/>
        <v>30507</v>
      </c>
      <c r="K22" s="7">
        <f>+H22/I22-1</f>
        <v>2.2715281501340483</v>
      </c>
      <c r="L22" t="str">
        <f t="shared" si="4"/>
        <v>Greece</v>
      </c>
      <c r="W22" t="s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57</v>
      </c>
      <c r="B23">
        <v>0.32884609999999997</v>
      </c>
      <c r="C23">
        <v>0.32900000000000001</v>
      </c>
      <c r="D23">
        <v>2820</v>
      </c>
      <c r="E23">
        <v>0.59099999999999997</v>
      </c>
      <c r="F23">
        <v>6122</v>
      </c>
      <c r="G23">
        <v>0.47199999999999998</v>
      </c>
      <c r="H23">
        <v>8942</v>
      </c>
      <c r="I23">
        <f>+VLOOKUP(A23,$W$3:$AC$185,7,FALSE)</f>
        <v>2817</v>
      </c>
      <c r="J23">
        <f t="shared" si="0"/>
        <v>8942</v>
      </c>
      <c r="K23" s="7">
        <f>+H23/I23-1</f>
        <v>2.174298899538516</v>
      </c>
      <c r="L23" t="str">
        <f t="shared" si="4"/>
        <v>Ecuador</v>
      </c>
      <c r="W23" t="s">
        <v>29</v>
      </c>
      <c r="X23">
        <v>6.3E-2</v>
      </c>
      <c r="Y23">
        <v>490</v>
      </c>
      <c r="Z23">
        <v>3.5999999999999997E-2</v>
      </c>
      <c r="AA23">
        <v>317</v>
      </c>
      <c r="AB23">
        <v>4.9000000000000002E-2</v>
      </c>
      <c r="AC23">
        <v>807</v>
      </c>
    </row>
    <row r="24" spans="1:29" x14ac:dyDescent="0.3">
      <c r="A24" t="s">
        <v>68</v>
      </c>
      <c r="B24">
        <v>1.5736801840000001</v>
      </c>
      <c r="C24">
        <v>1.5740000000000001</v>
      </c>
      <c r="D24">
        <v>13495</v>
      </c>
      <c r="E24">
        <v>0.23400000000000001</v>
      </c>
      <c r="F24">
        <v>2419</v>
      </c>
      <c r="G24">
        <v>0.84099999999999997</v>
      </c>
      <c r="H24">
        <v>15914</v>
      </c>
      <c r="I24">
        <f>+VLOOKUP(A24,$W$3:$AC$185,7,FALSE)</f>
        <v>5059</v>
      </c>
      <c r="J24">
        <f t="shared" si="0"/>
        <v>15914</v>
      </c>
      <c r="K24" s="7">
        <f>+H24/I24-1</f>
        <v>2.1456809646175135</v>
      </c>
      <c r="L24" t="str">
        <f t="shared" si="4"/>
        <v>France, metropolitan</v>
      </c>
      <c r="W24" t="s">
        <v>31</v>
      </c>
      <c r="X24">
        <v>1.407</v>
      </c>
      <c r="Y24">
        <v>10890</v>
      </c>
      <c r="Z24">
        <v>2.5619999999999998</v>
      </c>
      <c r="AA24">
        <v>22379</v>
      </c>
      <c r="AB24">
        <v>2.0190000000000001</v>
      </c>
      <c r="AC24">
        <v>33269</v>
      </c>
    </row>
    <row r="25" spans="1:29" x14ac:dyDescent="0.3">
      <c r="A25" t="s">
        <v>67</v>
      </c>
      <c r="B25">
        <v>1.5736801840000001</v>
      </c>
      <c r="C25">
        <v>1.5740000000000001</v>
      </c>
      <c r="D25">
        <v>13495</v>
      </c>
      <c r="E25">
        <v>0.23400000000000001</v>
      </c>
      <c r="F25">
        <v>2419</v>
      </c>
      <c r="G25">
        <v>0.84099999999999997</v>
      </c>
      <c r="H25">
        <v>15914</v>
      </c>
      <c r="I25">
        <f>+VLOOKUP(A25,$W$3:$AC$185,7,FALSE)</f>
        <v>5361</v>
      </c>
      <c r="J25">
        <f t="shared" si="0"/>
        <v>15914</v>
      </c>
      <c r="K25" s="7">
        <f>+H25/I25-1</f>
        <v>1.9684760305913076</v>
      </c>
      <c r="L25" t="str">
        <f t="shared" si="4"/>
        <v>France</v>
      </c>
      <c r="W25" t="s">
        <v>32</v>
      </c>
      <c r="X25">
        <v>3.5000000000000003E-2</v>
      </c>
      <c r="Y25">
        <v>274</v>
      </c>
      <c r="Z25">
        <v>3.6999999999999998E-2</v>
      </c>
      <c r="AA25">
        <v>320</v>
      </c>
      <c r="AB25">
        <v>3.5999999999999997E-2</v>
      </c>
      <c r="AC25">
        <v>594</v>
      </c>
    </row>
    <row r="26" spans="1:29" x14ac:dyDescent="0.3">
      <c r="A26" t="s">
        <v>85</v>
      </c>
      <c r="B26">
        <v>4.8977079999999997E-3</v>
      </c>
      <c r="C26">
        <v>5.0000000000000001E-3</v>
      </c>
      <c r="D26">
        <v>42</v>
      </c>
      <c r="E26">
        <v>5.0000000000000001E-3</v>
      </c>
      <c r="F26">
        <v>56</v>
      </c>
      <c r="G26">
        <v>5.0000000000000001E-3</v>
      </c>
      <c r="H26">
        <v>98</v>
      </c>
      <c r="I26">
        <f>+VLOOKUP(A26,$W$3:$AC$185,7,FALSE)</f>
        <v>34</v>
      </c>
      <c r="J26">
        <f t="shared" si="0"/>
        <v>98</v>
      </c>
      <c r="K26" s="7">
        <f>+H26/I26-1</f>
        <v>1.8823529411764706</v>
      </c>
      <c r="L26" t="str">
        <f t="shared" si="4"/>
        <v>Haiti</v>
      </c>
      <c r="W26" t="s">
        <v>33</v>
      </c>
      <c r="X26">
        <v>1.0409999999999999</v>
      </c>
      <c r="Y26">
        <v>8053</v>
      </c>
      <c r="Z26">
        <v>1.3740000000000001</v>
      </c>
      <c r="AA26">
        <v>12004</v>
      </c>
      <c r="AB26">
        <v>1.2170000000000001</v>
      </c>
      <c r="AC26">
        <v>20057</v>
      </c>
    </row>
    <row r="27" spans="1:29" x14ac:dyDescent="0.3">
      <c r="A27" t="s">
        <v>124</v>
      </c>
      <c r="B27">
        <v>2.6121109E-2</v>
      </c>
      <c r="C27">
        <v>2.5999999999999999E-2</v>
      </c>
      <c r="D27">
        <v>224</v>
      </c>
      <c r="E27">
        <v>4.1000000000000002E-2</v>
      </c>
      <c r="F27">
        <v>425</v>
      </c>
      <c r="G27">
        <v>3.4000000000000002E-2</v>
      </c>
      <c r="H27">
        <v>649</v>
      </c>
      <c r="I27">
        <f>+VLOOKUP(A27,$W$3:$AC$185,7,FALSE)</f>
        <v>226</v>
      </c>
      <c r="J27">
        <f t="shared" si="0"/>
        <v>649</v>
      </c>
      <c r="K27" s="7">
        <f>+H27/I27-1</f>
        <v>1.8716814159292037</v>
      </c>
      <c r="L27" t="str">
        <f t="shared" si="4"/>
        <v>Montenegro</v>
      </c>
      <c r="W27" t="s">
        <v>34</v>
      </c>
      <c r="X27">
        <v>1.2999999999999999E-2</v>
      </c>
      <c r="Y27">
        <v>97</v>
      </c>
      <c r="Z27">
        <v>8.9999999999999993E-3</v>
      </c>
      <c r="AA27">
        <v>77</v>
      </c>
      <c r="AB27">
        <v>1.0999999999999999E-2</v>
      </c>
      <c r="AC27">
        <v>174</v>
      </c>
    </row>
    <row r="28" spans="1:29" x14ac:dyDescent="0.3">
      <c r="A28" t="s">
        <v>99</v>
      </c>
      <c r="B28">
        <v>6.1104736E-2</v>
      </c>
      <c r="C28">
        <v>6.0999999999999999E-2</v>
      </c>
      <c r="D28">
        <v>524</v>
      </c>
      <c r="E28">
        <v>9.2999999999999999E-2</v>
      </c>
      <c r="F28">
        <v>958</v>
      </c>
      <c r="G28">
        <v>7.8E-2</v>
      </c>
      <c r="H28">
        <v>1482</v>
      </c>
      <c r="I28">
        <f>+VLOOKUP(A28,$W$3:$AC$185,7,FALSE)</f>
        <v>547</v>
      </c>
      <c r="J28">
        <f t="shared" si="0"/>
        <v>1482</v>
      </c>
      <c r="K28" s="7">
        <f>+H28/I28-1</f>
        <v>1.709323583180987</v>
      </c>
      <c r="L28" t="str">
        <f t="shared" si="4"/>
        <v>Kazakhstan</v>
      </c>
      <c r="W28" t="s">
        <v>35</v>
      </c>
      <c r="X28">
        <v>0.82199999999999995</v>
      </c>
      <c r="Y28">
        <v>6363</v>
      </c>
      <c r="Z28">
        <v>0.35499999999999998</v>
      </c>
      <c r="AA28">
        <v>3103</v>
      </c>
      <c r="AB28">
        <v>0.57499999999999996</v>
      </c>
      <c r="AC28">
        <v>9466</v>
      </c>
    </row>
    <row r="29" spans="1:29" x14ac:dyDescent="0.3">
      <c r="A29" t="s">
        <v>45</v>
      </c>
      <c r="B29">
        <v>8.3727482000000006E-2</v>
      </c>
      <c r="C29">
        <v>8.4000000000000005E-2</v>
      </c>
      <c r="D29">
        <v>718</v>
      </c>
      <c r="E29">
        <v>0.111</v>
      </c>
      <c r="F29">
        <v>1144</v>
      </c>
      <c r="G29">
        <v>9.8000000000000004E-2</v>
      </c>
      <c r="H29">
        <v>1862</v>
      </c>
      <c r="I29">
        <f>+VLOOKUP(A29,$W$3:$AC$185,7,FALSE)</f>
        <v>705</v>
      </c>
      <c r="J29">
        <f t="shared" si="0"/>
        <v>1862</v>
      </c>
      <c r="K29" s="7">
        <f>+H29/I29-1</f>
        <v>1.6411347517730497</v>
      </c>
      <c r="L29" t="str">
        <f t="shared" si="4"/>
        <v>Cook Islands</v>
      </c>
      <c r="W29" t="s">
        <v>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160</v>
      </c>
      <c r="B30">
        <v>2.0873565E-2</v>
      </c>
      <c r="C30">
        <v>2.1000000000000001E-2</v>
      </c>
      <c r="D30">
        <v>179</v>
      </c>
      <c r="E30">
        <v>3.2000000000000001E-2</v>
      </c>
      <c r="F30">
        <v>333</v>
      </c>
      <c r="G30">
        <v>2.7E-2</v>
      </c>
      <c r="H30">
        <v>512</v>
      </c>
      <c r="I30">
        <f>+VLOOKUP(A30,$W$3:$AC$185,7,FALSE)</f>
        <v>202</v>
      </c>
      <c r="J30">
        <f t="shared" si="0"/>
        <v>512</v>
      </c>
      <c r="K30" s="7">
        <f>+H30/I30-1</f>
        <v>1.5346534653465347</v>
      </c>
      <c r="L30" t="str">
        <f t="shared" si="4"/>
        <v>Seychelles</v>
      </c>
      <c r="W30" t="s">
        <v>36</v>
      </c>
      <c r="X30">
        <v>0.83899999999999997</v>
      </c>
      <c r="Y30">
        <v>6494</v>
      </c>
      <c r="Z30">
        <v>0.62</v>
      </c>
      <c r="AA30">
        <v>5417</v>
      </c>
      <c r="AB30">
        <v>0.72299999999999998</v>
      </c>
      <c r="AC30">
        <v>11911</v>
      </c>
    </row>
    <row r="31" spans="1:29" x14ac:dyDescent="0.3">
      <c r="A31" t="s">
        <v>56</v>
      </c>
      <c r="B31">
        <v>8.8625189999999993E-3</v>
      </c>
      <c r="C31">
        <v>8.9999999999999993E-3</v>
      </c>
      <c r="D31">
        <v>76</v>
      </c>
      <c r="E31">
        <v>1.0999999999999999E-2</v>
      </c>
      <c r="F31">
        <v>116</v>
      </c>
      <c r="G31">
        <v>0.01</v>
      </c>
      <c r="H31">
        <v>192</v>
      </c>
      <c r="I31">
        <f>+VLOOKUP(A31,$W$3:$AC$185,7,FALSE)</f>
        <v>80</v>
      </c>
      <c r="J31">
        <f t="shared" si="0"/>
        <v>192</v>
      </c>
      <c r="K31" s="7">
        <f>+H31/I31-1</f>
        <v>1.4</v>
      </c>
      <c r="L31" t="str">
        <f t="shared" si="4"/>
        <v>Dominican Republic</v>
      </c>
      <c r="W31" t="s">
        <v>37</v>
      </c>
      <c r="X31">
        <v>13.127000000000001</v>
      </c>
      <c r="Y31">
        <v>101600</v>
      </c>
      <c r="Z31">
        <v>16.260000000000002</v>
      </c>
      <c r="AA31">
        <v>142035</v>
      </c>
      <c r="AB31">
        <v>14.788</v>
      </c>
      <c r="AC31">
        <v>243635</v>
      </c>
    </row>
    <row r="32" spans="1:29" x14ac:dyDescent="0.3">
      <c r="A32" t="s">
        <v>150</v>
      </c>
      <c r="B32">
        <v>0.195675091</v>
      </c>
      <c r="C32">
        <v>0.19600000000000001</v>
      </c>
      <c r="D32">
        <v>1678</v>
      </c>
      <c r="E32">
        <v>0.27100000000000002</v>
      </c>
      <c r="F32">
        <v>2805</v>
      </c>
      <c r="G32">
        <v>0.23699999999999999</v>
      </c>
      <c r="H32">
        <v>4483</v>
      </c>
      <c r="I32">
        <f>+VLOOKUP(A32,$W$3:$AC$185,7,FALSE)</f>
        <v>1889</v>
      </c>
      <c r="J32">
        <f t="shared" si="0"/>
        <v>4483</v>
      </c>
      <c r="K32" s="7">
        <f>+H32/I32-1</f>
        <v>1.3732133403917417</v>
      </c>
      <c r="L32" t="str">
        <f t="shared" si="4"/>
        <v>Saint Kitts and Nevis</v>
      </c>
      <c r="W32" t="s">
        <v>39</v>
      </c>
      <c r="X32">
        <v>9.8000000000000004E-2</v>
      </c>
      <c r="Y32">
        <v>757</v>
      </c>
      <c r="Z32">
        <v>8.0000000000000002E-3</v>
      </c>
      <c r="AA32">
        <v>67</v>
      </c>
      <c r="AB32">
        <v>0.05</v>
      </c>
      <c r="AC32">
        <v>824</v>
      </c>
    </row>
    <row r="33" spans="1:29" x14ac:dyDescent="0.3">
      <c r="A33" t="s">
        <v>184</v>
      </c>
      <c r="B33">
        <v>6.9267582999999994E-2</v>
      </c>
      <c r="C33">
        <v>6.9000000000000006E-2</v>
      </c>
      <c r="D33">
        <v>594</v>
      </c>
      <c r="E33">
        <v>0.104</v>
      </c>
      <c r="F33">
        <v>1072</v>
      </c>
      <c r="G33">
        <v>8.7999999999999995E-2</v>
      </c>
      <c r="H33">
        <v>1666</v>
      </c>
      <c r="I33">
        <f>+VLOOKUP(A33,$W$3:$AC$185,7,FALSE)</f>
        <v>716</v>
      </c>
      <c r="J33">
        <f t="shared" si="0"/>
        <v>1666</v>
      </c>
      <c r="K33" s="7">
        <f>+H33/I33-1</f>
        <v>1.3268156424581004</v>
      </c>
      <c r="L33" t="str">
        <f t="shared" si="4"/>
        <v>Turkmenistan</v>
      </c>
      <c r="W33" t="s">
        <v>40</v>
      </c>
      <c r="X33">
        <v>0.33200000000000002</v>
      </c>
      <c r="Y33">
        <v>2567</v>
      </c>
      <c r="Z33">
        <v>0.29399999999999998</v>
      </c>
      <c r="AA33">
        <v>2567</v>
      </c>
      <c r="AB33">
        <v>0.312</v>
      </c>
      <c r="AC33">
        <v>5134</v>
      </c>
    </row>
    <row r="34" spans="1:29" x14ac:dyDescent="0.3">
      <c r="A34" t="s">
        <v>190</v>
      </c>
      <c r="B34">
        <v>2.8812515740000002</v>
      </c>
      <c r="C34">
        <v>2.8809999999999998</v>
      </c>
      <c r="D34">
        <v>24708</v>
      </c>
      <c r="E34">
        <v>0.873</v>
      </c>
      <c r="F34">
        <v>9035</v>
      </c>
      <c r="G34">
        <v>1.7829999999999999</v>
      </c>
      <c r="H34">
        <v>33743</v>
      </c>
      <c r="I34">
        <f>+VLOOKUP(A34,$W$3:$AC$185,7,FALSE)</f>
        <v>14780</v>
      </c>
      <c r="J34">
        <f t="shared" si="0"/>
        <v>33743</v>
      </c>
      <c r="K34" s="7">
        <f>+H34/I34-1</f>
        <v>1.283017591339648</v>
      </c>
      <c r="L34" t="str">
        <f t="shared" si="4"/>
        <v>United Kingdom excl. Channel Islands and Isle of Man</v>
      </c>
      <c r="W34" t="s">
        <v>41</v>
      </c>
      <c r="X34">
        <v>5.8999999999999997E-2</v>
      </c>
      <c r="Y34">
        <v>460</v>
      </c>
      <c r="Z34">
        <v>5.1999999999999998E-2</v>
      </c>
      <c r="AA34">
        <v>457</v>
      </c>
      <c r="AB34">
        <v>5.6000000000000001E-2</v>
      </c>
      <c r="AC34">
        <v>917</v>
      </c>
    </row>
    <row r="35" spans="1:29" x14ac:dyDescent="0.3">
      <c r="A35" t="s">
        <v>189</v>
      </c>
      <c r="B35">
        <v>2.8812515740000002</v>
      </c>
      <c r="C35">
        <v>2.8809999999999998</v>
      </c>
      <c r="D35">
        <v>24708</v>
      </c>
      <c r="E35">
        <v>0.873</v>
      </c>
      <c r="F35">
        <v>9035</v>
      </c>
      <c r="G35">
        <v>1.7829999999999999</v>
      </c>
      <c r="H35">
        <v>33743</v>
      </c>
      <c r="I35">
        <f>+VLOOKUP(A35,$W$3:$AC$185,7,FALSE)</f>
        <v>14955</v>
      </c>
      <c r="J35">
        <f t="shared" si="0"/>
        <v>33743</v>
      </c>
      <c r="K35" s="7">
        <f>+H35/I35-1</f>
        <v>1.2563022400534938</v>
      </c>
      <c r="L35" t="str">
        <f t="shared" si="4"/>
        <v>United Kingdom</v>
      </c>
      <c r="W35" t="s">
        <v>42</v>
      </c>
      <c r="X35">
        <v>0.13100000000000001</v>
      </c>
      <c r="Y35">
        <v>1012</v>
      </c>
      <c r="Z35">
        <v>0.26</v>
      </c>
      <c r="AA35">
        <v>2269</v>
      </c>
      <c r="AB35">
        <v>0.19900000000000001</v>
      </c>
      <c r="AC35">
        <v>3281</v>
      </c>
    </row>
    <row r="36" spans="1:29" x14ac:dyDescent="0.3">
      <c r="A36" t="s">
        <v>64</v>
      </c>
      <c r="B36">
        <v>5.0842871999999997E-2</v>
      </c>
      <c r="C36">
        <v>5.0999999999999997E-2</v>
      </c>
      <c r="D36">
        <v>436</v>
      </c>
      <c r="E36">
        <v>7.5999999999999998E-2</v>
      </c>
      <c r="F36">
        <v>785</v>
      </c>
      <c r="G36">
        <v>6.5000000000000002E-2</v>
      </c>
      <c r="H36">
        <v>1221</v>
      </c>
      <c r="I36">
        <f>+VLOOKUP(A36,$W$3:$AC$185,7,FALSE)</f>
        <v>550</v>
      </c>
      <c r="J36">
        <f t="shared" si="0"/>
        <v>1221</v>
      </c>
      <c r="K36" s="7">
        <f>+H36/I36-1</f>
        <v>1.2200000000000002</v>
      </c>
      <c r="L36" t="str">
        <f t="shared" si="4"/>
        <v>Fiji</v>
      </c>
      <c r="W36" t="s">
        <v>43</v>
      </c>
      <c r="X36">
        <v>1E-3</v>
      </c>
      <c r="Y36">
        <v>11</v>
      </c>
      <c r="Z36">
        <v>1E-3</v>
      </c>
      <c r="AA36">
        <v>10</v>
      </c>
      <c r="AB36">
        <v>1E-3</v>
      </c>
      <c r="AC36">
        <v>21</v>
      </c>
    </row>
    <row r="37" spans="1:29" x14ac:dyDescent="0.3">
      <c r="A37" t="s">
        <v>176</v>
      </c>
      <c r="B37">
        <v>0.20150569500000001</v>
      </c>
      <c r="C37">
        <v>0.20200000000000001</v>
      </c>
      <c r="D37">
        <v>1728</v>
      </c>
      <c r="E37">
        <v>0.255</v>
      </c>
      <c r="F37">
        <v>2637</v>
      </c>
      <c r="G37">
        <v>0.23100000000000001</v>
      </c>
      <c r="H37">
        <v>4365</v>
      </c>
      <c r="I37">
        <f>+VLOOKUP(A37,$W$3:$AC$185,7,FALSE)</f>
        <v>1998</v>
      </c>
      <c r="J37">
        <f t="shared" si="0"/>
        <v>4365</v>
      </c>
      <c r="K37" s="7">
        <f>+H37/I37-1</f>
        <v>1.1846846846846848</v>
      </c>
      <c r="L37" t="str">
        <f t="shared" si="4"/>
        <v>Tanzania, United Republic of</v>
      </c>
      <c r="W37" t="s">
        <v>44</v>
      </c>
      <c r="X37">
        <v>7.0000000000000001E-3</v>
      </c>
      <c r="Y37">
        <v>57</v>
      </c>
      <c r="Z37">
        <v>8.0000000000000002E-3</v>
      </c>
      <c r="AA37">
        <v>71</v>
      </c>
      <c r="AB37">
        <v>8.0000000000000002E-3</v>
      </c>
      <c r="AC37">
        <v>128</v>
      </c>
    </row>
    <row r="38" spans="1:29" x14ac:dyDescent="0.3">
      <c r="A38" t="s">
        <v>161</v>
      </c>
      <c r="B38">
        <v>0.46096759999999998</v>
      </c>
      <c r="C38">
        <v>0.46100000000000002</v>
      </c>
      <c r="D38">
        <v>3953</v>
      </c>
      <c r="E38">
        <v>0.54400000000000004</v>
      </c>
      <c r="F38">
        <v>5633</v>
      </c>
      <c r="G38">
        <v>0.50600000000000001</v>
      </c>
      <c r="H38">
        <v>9586</v>
      </c>
      <c r="I38">
        <f>+VLOOKUP(A38,$W$3:$AC$185,7,FALSE)</f>
        <v>4594</v>
      </c>
      <c r="J38">
        <f t="shared" si="0"/>
        <v>9586</v>
      </c>
      <c r="K38" s="7">
        <f>+H38/I38-1</f>
        <v>1.0866347409664781</v>
      </c>
      <c r="L38" t="str">
        <f t="shared" si="4"/>
        <v>Sierra Leone</v>
      </c>
      <c r="W38" t="s">
        <v>45</v>
      </c>
      <c r="X38">
        <v>3.7999999999999999E-2</v>
      </c>
      <c r="Y38">
        <v>297</v>
      </c>
      <c r="Z38">
        <v>4.7E-2</v>
      </c>
      <c r="AA38">
        <v>408</v>
      </c>
      <c r="AB38">
        <v>4.2999999999999997E-2</v>
      </c>
      <c r="AC38">
        <v>705</v>
      </c>
    </row>
    <row r="39" spans="1:29" x14ac:dyDescent="0.3">
      <c r="A39" t="s">
        <v>47</v>
      </c>
      <c r="B39">
        <v>4.664484E-3</v>
      </c>
      <c r="C39">
        <v>5.0000000000000001E-3</v>
      </c>
      <c r="D39">
        <v>40</v>
      </c>
      <c r="E39">
        <v>6.0000000000000001E-3</v>
      </c>
      <c r="F39">
        <v>58</v>
      </c>
      <c r="G39">
        <v>5.0000000000000001E-3</v>
      </c>
      <c r="H39">
        <v>98</v>
      </c>
      <c r="I39">
        <f>+VLOOKUP(A39,$W$3:$AC$185,7,FALSE)</f>
        <v>47</v>
      </c>
      <c r="J39">
        <f t="shared" si="0"/>
        <v>98</v>
      </c>
      <c r="K39" s="7">
        <f>+H39/I39-1</f>
        <v>1.0851063829787235</v>
      </c>
      <c r="L39" t="str">
        <f t="shared" si="4"/>
        <v>Cote d'Ivoire</v>
      </c>
      <c r="W39" t="s">
        <v>46</v>
      </c>
      <c r="X39">
        <v>8.0000000000000002E-3</v>
      </c>
      <c r="Y39">
        <v>64</v>
      </c>
      <c r="Z39">
        <v>1.2E-2</v>
      </c>
      <c r="AA39">
        <v>102</v>
      </c>
      <c r="AB39">
        <v>0.01</v>
      </c>
      <c r="AC39">
        <v>166</v>
      </c>
    </row>
    <row r="40" spans="1:29" x14ac:dyDescent="0.3">
      <c r="A40" t="s">
        <v>149</v>
      </c>
      <c r="B40">
        <v>8.3554896309999993</v>
      </c>
      <c r="C40">
        <v>8.3550000000000004</v>
      </c>
      <c r="D40">
        <v>71652</v>
      </c>
      <c r="E40">
        <v>12.217000000000001</v>
      </c>
      <c r="F40">
        <v>126471</v>
      </c>
      <c r="G40">
        <v>10.468</v>
      </c>
      <c r="H40">
        <v>198123</v>
      </c>
      <c r="I40">
        <f>+VLOOKUP(A40,$W$3:$AC$185,7,FALSE)</f>
        <v>97061</v>
      </c>
      <c r="J40">
        <f t="shared" si="0"/>
        <v>198123</v>
      </c>
      <c r="K40" s="7">
        <f>+H40/I40-1</f>
        <v>1.0412214998815177</v>
      </c>
      <c r="L40" t="str">
        <f t="shared" si="4"/>
        <v>Russian Federation</v>
      </c>
      <c r="W40" t="s">
        <v>47</v>
      </c>
      <c r="X40">
        <v>3.0000000000000001E-3</v>
      </c>
      <c r="Y40">
        <v>24</v>
      </c>
      <c r="Z40">
        <v>3.0000000000000001E-3</v>
      </c>
      <c r="AA40">
        <v>23</v>
      </c>
      <c r="AB40">
        <v>3.0000000000000001E-3</v>
      </c>
      <c r="AC40">
        <v>47</v>
      </c>
    </row>
    <row r="41" spans="1:29" x14ac:dyDescent="0.3">
      <c r="A41" t="s">
        <v>134</v>
      </c>
      <c r="B41">
        <v>2.0407115999999999E-2</v>
      </c>
      <c r="C41">
        <v>0.02</v>
      </c>
      <c r="D41">
        <v>175</v>
      </c>
      <c r="E41">
        <v>2.5000000000000001E-2</v>
      </c>
      <c r="F41">
        <v>259</v>
      </c>
      <c r="G41">
        <v>2.3E-2</v>
      </c>
      <c r="H41">
        <v>434</v>
      </c>
      <c r="I41">
        <f>+VLOOKUP(A41,$W$3:$AC$185,7,FALSE)</f>
        <v>215</v>
      </c>
      <c r="J41">
        <f t="shared" si="0"/>
        <v>434</v>
      </c>
      <c r="K41" s="7">
        <f>+H41/I41-1</f>
        <v>1.0186046511627906</v>
      </c>
      <c r="L41" t="str">
        <f t="shared" si="4"/>
        <v>Niue</v>
      </c>
      <c r="W41" t="s">
        <v>48</v>
      </c>
      <c r="X41">
        <v>2.2200000000000002</v>
      </c>
      <c r="Y41">
        <v>17183</v>
      </c>
      <c r="Z41">
        <v>1.1519999999999999</v>
      </c>
      <c r="AA41">
        <v>10063</v>
      </c>
      <c r="AB41">
        <v>1.6539999999999999</v>
      </c>
      <c r="AC41">
        <v>27246</v>
      </c>
    </row>
    <row r="42" spans="1:29" x14ac:dyDescent="0.3">
      <c r="A42" t="s">
        <v>51</v>
      </c>
      <c r="B42">
        <v>4.4312600000000002E-3</v>
      </c>
      <c r="C42">
        <v>4.0000000000000001E-3</v>
      </c>
      <c r="D42">
        <v>38</v>
      </c>
      <c r="E42">
        <v>0</v>
      </c>
      <c r="F42">
        <v>0</v>
      </c>
      <c r="G42">
        <v>2E-3</v>
      </c>
      <c r="H42">
        <v>38</v>
      </c>
      <c r="I42" t="e">
        <f>+VLOOKUP(A42,W42:AC224,7,FALSE)</f>
        <v>#N/A</v>
      </c>
      <c r="J42">
        <f t="shared" si="0"/>
        <v>38</v>
      </c>
      <c r="K42" s="7" t="e">
        <f>+H42/I42-1</f>
        <v>#N/A</v>
      </c>
      <c r="W42" t="s">
        <v>49</v>
      </c>
      <c r="X42">
        <v>0.29199999999999998</v>
      </c>
      <c r="Y42">
        <v>2263</v>
      </c>
      <c r="Z42">
        <v>0.35399999999999998</v>
      </c>
      <c r="AA42">
        <v>3093</v>
      </c>
      <c r="AB42">
        <v>0.32500000000000001</v>
      </c>
      <c r="AC42">
        <v>5356</v>
      </c>
    </row>
    <row r="43" spans="1:29" x14ac:dyDescent="0.3">
      <c r="A43" t="s">
        <v>75</v>
      </c>
      <c r="B43">
        <v>0.81511852500000004</v>
      </c>
      <c r="C43">
        <v>0.81499999999999995</v>
      </c>
      <c r="D43">
        <v>6990</v>
      </c>
      <c r="E43">
        <v>0.50700000000000001</v>
      </c>
      <c r="F43">
        <v>5244</v>
      </c>
      <c r="G43">
        <v>0.64600000000000002</v>
      </c>
      <c r="H43">
        <v>12234</v>
      </c>
      <c r="I43">
        <f>+VLOOKUP(A43,$W$3:$AC$185,7,FALSE)</f>
        <v>6235</v>
      </c>
      <c r="J43">
        <f t="shared" si="0"/>
        <v>12234</v>
      </c>
      <c r="K43" s="7">
        <f>+H43/I43-1</f>
        <v>0.9621491579791499</v>
      </c>
      <c r="L43" t="str">
        <f t="shared" ref="L43:L48" si="5">+A43</f>
        <v>Germany</v>
      </c>
      <c r="W43" t="s">
        <v>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t="s">
        <v>130</v>
      </c>
      <c r="B44">
        <v>1.1272890950000001</v>
      </c>
      <c r="C44">
        <v>1.127</v>
      </c>
      <c r="D44">
        <v>9667</v>
      </c>
      <c r="E44">
        <v>0</v>
      </c>
      <c r="F44">
        <v>0</v>
      </c>
      <c r="G44">
        <v>0.51100000000000001</v>
      </c>
      <c r="H44">
        <v>9667</v>
      </c>
      <c r="I44">
        <f>+VLOOKUP(A44,$W$3:$AC$185,7,FALSE)</f>
        <v>5056</v>
      </c>
      <c r="J44">
        <f t="shared" si="0"/>
        <v>9667</v>
      </c>
      <c r="K44" s="7">
        <f>+H44/I44-1</f>
        <v>0.91198575949367089</v>
      </c>
      <c r="L44" t="str">
        <f t="shared" si="5"/>
        <v>Netherlands (Kingdom of the)</v>
      </c>
      <c r="W44" t="s">
        <v>50</v>
      </c>
      <c r="X44">
        <v>0.376</v>
      </c>
      <c r="Y44">
        <v>2907</v>
      </c>
      <c r="Z44">
        <v>5.8999999999999997E-2</v>
      </c>
      <c r="AA44">
        <v>514</v>
      </c>
      <c r="AB44">
        <v>0.20799999999999999</v>
      </c>
      <c r="AC44">
        <v>3421</v>
      </c>
    </row>
    <row r="45" spans="1:29" x14ac:dyDescent="0.3">
      <c r="A45" t="s">
        <v>82</v>
      </c>
      <c r="B45">
        <v>9.6788039999999992E-3</v>
      </c>
      <c r="C45">
        <v>0.01</v>
      </c>
      <c r="D45">
        <v>83</v>
      </c>
      <c r="E45">
        <v>1.0999999999999999E-2</v>
      </c>
      <c r="F45">
        <v>113</v>
      </c>
      <c r="G45">
        <v>0.01</v>
      </c>
      <c r="H45">
        <v>196</v>
      </c>
      <c r="I45">
        <f>+VLOOKUP(A45,$W$3:$AC$185,7,FALSE)</f>
        <v>103</v>
      </c>
      <c r="J45">
        <f t="shared" si="0"/>
        <v>196</v>
      </c>
      <c r="K45" s="7">
        <f>+H45/I45-1</f>
        <v>0.90291262135922334</v>
      </c>
      <c r="L45" t="str">
        <f t="shared" si="5"/>
        <v>Guinea-Bissau</v>
      </c>
      <c r="W45" t="s">
        <v>52</v>
      </c>
      <c r="X45">
        <v>0.83099999999999996</v>
      </c>
      <c r="Y45">
        <v>6432</v>
      </c>
      <c r="Z45">
        <v>0.11700000000000001</v>
      </c>
      <c r="AA45">
        <v>1026</v>
      </c>
      <c r="AB45">
        <v>0.45300000000000001</v>
      </c>
      <c r="AC45">
        <v>7458</v>
      </c>
    </row>
    <row r="46" spans="1:29" x14ac:dyDescent="0.3">
      <c r="A46" t="s">
        <v>98</v>
      </c>
      <c r="B46">
        <v>3.4167343000000003E-2</v>
      </c>
      <c r="C46">
        <v>3.4000000000000002E-2</v>
      </c>
      <c r="D46">
        <v>293</v>
      </c>
      <c r="E46">
        <v>5.1999999999999998E-2</v>
      </c>
      <c r="F46">
        <v>538</v>
      </c>
      <c r="G46">
        <v>4.3999999999999997E-2</v>
      </c>
      <c r="H46">
        <v>831</v>
      </c>
      <c r="I46">
        <f>+VLOOKUP(A46,$W$3:$AC$185,7,FALSE)</f>
        <v>439</v>
      </c>
      <c r="J46">
        <f t="shared" si="0"/>
        <v>831</v>
      </c>
      <c r="K46" s="7">
        <f>+H46/I46-1</f>
        <v>0.8929384965831435</v>
      </c>
      <c r="L46" t="str">
        <f t="shared" si="5"/>
        <v>Jordan</v>
      </c>
      <c r="W46" t="s">
        <v>54</v>
      </c>
      <c r="X46">
        <v>5.0000000000000001E-3</v>
      </c>
      <c r="Y46">
        <v>42</v>
      </c>
      <c r="Z46">
        <v>5.0000000000000001E-3</v>
      </c>
      <c r="AA46">
        <v>45</v>
      </c>
      <c r="AB46">
        <v>5.0000000000000001E-3</v>
      </c>
      <c r="AC46">
        <v>87</v>
      </c>
    </row>
    <row r="47" spans="1:29" x14ac:dyDescent="0.3">
      <c r="A47" t="s">
        <v>128</v>
      </c>
      <c r="B47">
        <v>3.8481990000000001E-3</v>
      </c>
      <c r="C47">
        <v>4.0000000000000001E-3</v>
      </c>
      <c r="D47">
        <v>33</v>
      </c>
      <c r="E47">
        <v>5.0000000000000001E-3</v>
      </c>
      <c r="F47">
        <v>56</v>
      </c>
      <c r="G47">
        <v>5.0000000000000001E-3</v>
      </c>
      <c r="H47">
        <v>89</v>
      </c>
      <c r="I47">
        <f>+VLOOKUP(A47,$W$3:$AC$185,7,FALSE)</f>
        <v>48</v>
      </c>
      <c r="J47">
        <f t="shared" si="0"/>
        <v>89</v>
      </c>
      <c r="K47" s="7">
        <f>+H47/I47-1</f>
        <v>0.85416666666666674</v>
      </c>
      <c r="L47" t="str">
        <f t="shared" si="5"/>
        <v>Namibia</v>
      </c>
      <c r="W47" t="s">
        <v>55</v>
      </c>
      <c r="X47">
        <v>5.0999999999999997E-2</v>
      </c>
      <c r="Y47">
        <v>397</v>
      </c>
      <c r="Z47">
        <v>3.7999999999999999E-2</v>
      </c>
      <c r="AA47">
        <v>332</v>
      </c>
      <c r="AB47">
        <v>4.3999999999999997E-2</v>
      </c>
      <c r="AC47">
        <v>729</v>
      </c>
    </row>
    <row r="48" spans="1:29" x14ac:dyDescent="0.3">
      <c r="A48" t="s">
        <v>158</v>
      </c>
      <c r="B48">
        <v>2.2039685E-2</v>
      </c>
      <c r="C48">
        <v>2.1999999999999999E-2</v>
      </c>
      <c r="D48">
        <v>189</v>
      </c>
      <c r="E48">
        <v>2.9000000000000001E-2</v>
      </c>
      <c r="F48">
        <v>300</v>
      </c>
      <c r="G48">
        <v>2.5999999999999999E-2</v>
      </c>
      <c r="H48">
        <v>489</v>
      </c>
      <c r="I48">
        <f>+VLOOKUP(A48,$W$3:$AC$185,7,FALSE)</f>
        <v>266</v>
      </c>
      <c r="J48">
        <f t="shared" si="0"/>
        <v>489</v>
      </c>
      <c r="K48" s="7">
        <f>+H48/I48-1</f>
        <v>0.83834586466165417</v>
      </c>
      <c r="L48" t="str">
        <f t="shared" si="5"/>
        <v>Senegal</v>
      </c>
      <c r="W48" t="s">
        <v>56</v>
      </c>
      <c r="X48">
        <v>5.0000000000000001E-3</v>
      </c>
      <c r="Y48">
        <v>40</v>
      </c>
      <c r="Z48">
        <v>5.0000000000000001E-3</v>
      </c>
      <c r="AA48">
        <v>40</v>
      </c>
      <c r="AB48">
        <v>5.0000000000000001E-3</v>
      </c>
      <c r="AC48">
        <v>80</v>
      </c>
    </row>
    <row r="49" spans="1:29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e">
        <f>+VLOOKUP(A49,W49:AC231,7,FALSE)</f>
        <v>#N/A</v>
      </c>
      <c r="J49">
        <f t="shared" si="0"/>
        <v>0</v>
      </c>
      <c r="K49" s="7" t="e">
        <f>+H49/I49-1</f>
        <v>#N/A</v>
      </c>
      <c r="W49" t="s">
        <v>57</v>
      </c>
      <c r="X49">
        <v>0.16300000000000001</v>
      </c>
      <c r="Y49">
        <v>1260</v>
      </c>
      <c r="Z49">
        <v>0.17799999999999999</v>
      </c>
      <c r="AA49">
        <v>1557</v>
      </c>
      <c r="AB49">
        <v>0.17100000000000001</v>
      </c>
      <c r="AC49">
        <v>2817</v>
      </c>
    </row>
    <row r="50" spans="1:29" x14ac:dyDescent="0.3">
      <c r="A50" t="s">
        <v>60</v>
      </c>
      <c r="B50">
        <v>2.9153023E-2</v>
      </c>
      <c r="C50">
        <v>2.9000000000000001E-2</v>
      </c>
      <c r="D50">
        <v>250</v>
      </c>
      <c r="E50">
        <v>3.9E-2</v>
      </c>
      <c r="F50">
        <v>400</v>
      </c>
      <c r="G50">
        <v>3.4000000000000002E-2</v>
      </c>
      <c r="H50">
        <v>650</v>
      </c>
      <c r="I50">
        <f>+VLOOKUP(A50,$W$3:$AC$185,7,FALSE)</f>
        <v>355</v>
      </c>
      <c r="J50">
        <f t="shared" si="0"/>
        <v>650</v>
      </c>
      <c r="K50" s="7">
        <f>+H50/I50-1</f>
        <v>0.83098591549295775</v>
      </c>
      <c r="L50" t="str">
        <f>+A50</f>
        <v>Equatorial Guinea</v>
      </c>
      <c r="W50" t="s">
        <v>58</v>
      </c>
      <c r="X50">
        <v>0.27</v>
      </c>
      <c r="Y50">
        <v>2093</v>
      </c>
      <c r="Z50">
        <v>0.214</v>
      </c>
      <c r="AA50">
        <v>1869</v>
      </c>
      <c r="AB50">
        <v>0.24</v>
      </c>
      <c r="AC50">
        <v>3962</v>
      </c>
    </row>
    <row r="51" spans="1:29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f>+VLOOKUP(A51,W51:AC233,7,FALSE)</f>
        <v>92</v>
      </c>
      <c r="J51">
        <f t="shared" si="0"/>
        <v>0</v>
      </c>
      <c r="K51" s="7">
        <f>+H51/I51-1</f>
        <v>-1</v>
      </c>
      <c r="W51" t="s">
        <v>60</v>
      </c>
      <c r="X51">
        <v>2.1999999999999999E-2</v>
      </c>
      <c r="Y51">
        <v>168</v>
      </c>
      <c r="Z51">
        <v>2.1000000000000001E-2</v>
      </c>
      <c r="AA51">
        <v>187</v>
      </c>
      <c r="AB51">
        <v>2.1999999999999999E-2</v>
      </c>
      <c r="AC51">
        <v>355</v>
      </c>
    </row>
    <row r="52" spans="1:29" x14ac:dyDescent="0.3">
      <c r="A52" t="s">
        <v>180</v>
      </c>
      <c r="B52">
        <v>8.8625190000000006E-2</v>
      </c>
      <c r="C52">
        <v>8.8999999999999996E-2</v>
      </c>
      <c r="D52">
        <v>760</v>
      </c>
      <c r="E52">
        <v>0.14899999999999999</v>
      </c>
      <c r="F52">
        <v>1545</v>
      </c>
      <c r="G52">
        <v>0.122</v>
      </c>
      <c r="H52">
        <v>2305</v>
      </c>
      <c r="I52">
        <f>+VLOOKUP(A52,$W$3:$AC$185,7,FALSE)</f>
        <v>1265</v>
      </c>
      <c r="J52">
        <f t="shared" si="0"/>
        <v>2305</v>
      </c>
      <c r="K52" s="7">
        <f>+H52/I52-1</f>
        <v>0.82213438735177857</v>
      </c>
      <c r="L52" t="str">
        <f t="shared" ref="L52:L57" si="6">+A52</f>
        <v>Trinidad and Tobago</v>
      </c>
      <c r="W52" t="s">
        <v>61</v>
      </c>
      <c r="X52">
        <v>6.0000000000000001E-3</v>
      </c>
      <c r="Y52">
        <v>45</v>
      </c>
      <c r="Z52">
        <v>5.0000000000000001E-3</v>
      </c>
      <c r="AA52">
        <v>47</v>
      </c>
      <c r="AB52">
        <v>6.0000000000000001E-3</v>
      </c>
      <c r="AC52">
        <v>92</v>
      </c>
    </row>
    <row r="53" spans="1:29" x14ac:dyDescent="0.3">
      <c r="A53" t="s">
        <v>192</v>
      </c>
      <c r="B53">
        <v>2.3837843890000001</v>
      </c>
      <c r="C53">
        <v>2.3839999999999999</v>
      </c>
      <c r="D53">
        <v>20442</v>
      </c>
      <c r="E53">
        <v>3.7810000000000001</v>
      </c>
      <c r="F53">
        <v>39144</v>
      </c>
      <c r="G53">
        <v>3.1480000000000001</v>
      </c>
      <c r="H53">
        <v>59586</v>
      </c>
      <c r="I53">
        <f>+VLOOKUP(A53,$W$3:$AC$185,7,FALSE)</f>
        <v>33218</v>
      </c>
      <c r="J53">
        <f t="shared" si="0"/>
        <v>59586</v>
      </c>
      <c r="K53" s="7">
        <f>+H53/I53-1</f>
        <v>0.79378650129447892</v>
      </c>
      <c r="L53" t="str">
        <f t="shared" si="6"/>
        <v>United States of America</v>
      </c>
      <c r="W53" t="s">
        <v>62</v>
      </c>
      <c r="X53">
        <v>0.34899999999999998</v>
      </c>
      <c r="Y53">
        <v>2703</v>
      </c>
      <c r="Z53">
        <v>0.13300000000000001</v>
      </c>
      <c r="AA53">
        <v>1158</v>
      </c>
      <c r="AB53">
        <v>0.23400000000000001</v>
      </c>
      <c r="AC53">
        <v>3861</v>
      </c>
    </row>
    <row r="54" spans="1:29" x14ac:dyDescent="0.3">
      <c r="A54" t="s">
        <v>193</v>
      </c>
      <c r="B54">
        <v>2.3837843890000001</v>
      </c>
      <c r="C54">
        <v>2.3839999999999999</v>
      </c>
      <c r="D54">
        <v>20442</v>
      </c>
      <c r="E54">
        <v>3.7810000000000001</v>
      </c>
      <c r="F54">
        <v>39144</v>
      </c>
      <c r="G54">
        <v>3.1480000000000001</v>
      </c>
      <c r="H54">
        <v>59586</v>
      </c>
      <c r="I54">
        <f>+VLOOKUP(A54,$W$3:$AC$185,7,FALSE)</f>
        <v>33218</v>
      </c>
      <c r="J54">
        <f t="shared" si="0"/>
        <v>59586</v>
      </c>
      <c r="K54" s="7">
        <f>+H54/I54-1</f>
        <v>0.79378650129447892</v>
      </c>
      <c r="L54" t="str">
        <f t="shared" si="6"/>
        <v>United States of America including Puerto Rico</v>
      </c>
      <c r="W54" t="s">
        <v>63</v>
      </c>
      <c r="X54">
        <v>2.8000000000000001E-2</v>
      </c>
      <c r="Y54">
        <v>215</v>
      </c>
      <c r="Z54">
        <v>2.1999999999999999E-2</v>
      </c>
      <c r="AA54">
        <v>192</v>
      </c>
      <c r="AB54">
        <v>2.5000000000000001E-2</v>
      </c>
      <c r="AC54">
        <v>407</v>
      </c>
    </row>
    <row r="55" spans="1:29" x14ac:dyDescent="0.3">
      <c r="A55" t="s">
        <v>194</v>
      </c>
      <c r="B55">
        <v>2.3837843890000001</v>
      </c>
      <c r="C55">
        <v>2.3839999999999999</v>
      </c>
      <c r="D55">
        <v>20442</v>
      </c>
      <c r="E55">
        <v>3.7810000000000001</v>
      </c>
      <c r="F55">
        <v>39144</v>
      </c>
      <c r="G55">
        <v>3.1480000000000001</v>
      </c>
      <c r="H55">
        <v>59586</v>
      </c>
      <c r="I55">
        <f>+VLOOKUP(A55,$W$3:$AC$185,7,FALSE)</f>
        <v>33218</v>
      </c>
      <c r="J55">
        <f t="shared" si="0"/>
        <v>59586</v>
      </c>
      <c r="K55" s="7">
        <f>+H55/I55-1</f>
        <v>0.79378650129447892</v>
      </c>
      <c r="L55" t="str">
        <f t="shared" si="6"/>
        <v>United States of America excluding Puerto Rico and United States Virgin Islands</v>
      </c>
      <c r="W55" t="s">
        <v>66</v>
      </c>
      <c r="X55">
        <v>7.1999999999999995E-2</v>
      </c>
      <c r="Y55">
        <v>556</v>
      </c>
      <c r="Z55">
        <v>5.8999999999999997E-2</v>
      </c>
      <c r="AA55">
        <v>514</v>
      </c>
      <c r="AB55">
        <v>6.5000000000000002E-2</v>
      </c>
      <c r="AC55">
        <v>1070</v>
      </c>
    </row>
    <row r="56" spans="1:29" x14ac:dyDescent="0.3">
      <c r="A56" t="s">
        <v>14</v>
      </c>
      <c r="B56">
        <v>9.8070770000000002E-2</v>
      </c>
      <c r="C56">
        <v>9.8000000000000004E-2</v>
      </c>
      <c r="D56">
        <v>841</v>
      </c>
      <c r="E56">
        <v>0.13300000000000001</v>
      </c>
      <c r="F56">
        <v>1381</v>
      </c>
      <c r="G56">
        <v>0.11700000000000001</v>
      </c>
      <c r="H56">
        <v>2222</v>
      </c>
      <c r="I56">
        <f>+VLOOKUP(A56,$W$3:$AC$185,7,FALSE)</f>
        <v>1241</v>
      </c>
      <c r="J56">
        <f t="shared" si="0"/>
        <v>2222</v>
      </c>
      <c r="K56" s="7">
        <f>+H56/I56-1</f>
        <v>0.79049153908138603</v>
      </c>
      <c r="L56" t="str">
        <f t="shared" si="6"/>
        <v>Argentina</v>
      </c>
      <c r="W56" t="s">
        <v>64</v>
      </c>
      <c r="X56">
        <v>3.2000000000000001E-2</v>
      </c>
      <c r="Y56">
        <v>249</v>
      </c>
      <c r="Z56">
        <v>3.4000000000000002E-2</v>
      </c>
      <c r="AA56">
        <v>301</v>
      </c>
      <c r="AB56">
        <v>3.3000000000000002E-2</v>
      </c>
      <c r="AC56">
        <v>550</v>
      </c>
    </row>
    <row r="57" spans="1:29" x14ac:dyDescent="0.3">
      <c r="A57" t="s">
        <v>83</v>
      </c>
      <c r="B57">
        <v>8.3144421999999996E-2</v>
      </c>
      <c r="C57">
        <v>8.3000000000000004E-2</v>
      </c>
      <c r="D57">
        <v>713</v>
      </c>
      <c r="E57">
        <v>0.10100000000000001</v>
      </c>
      <c r="F57">
        <v>1047</v>
      </c>
      <c r="G57">
        <v>9.2999999999999999E-2</v>
      </c>
      <c r="H57">
        <v>1760</v>
      </c>
      <c r="I57">
        <f>+VLOOKUP(A57,$W$3:$AC$185,7,FALSE)</f>
        <v>990</v>
      </c>
      <c r="J57">
        <f t="shared" si="0"/>
        <v>1760</v>
      </c>
      <c r="K57" s="7">
        <f>+H57/I57-1</f>
        <v>0.77777777777777768</v>
      </c>
      <c r="L57" t="str">
        <f t="shared" si="6"/>
        <v>Guyana</v>
      </c>
      <c r="W57" t="s">
        <v>65</v>
      </c>
      <c r="X57">
        <v>0.49299999999999999</v>
      </c>
      <c r="Y57">
        <v>3819</v>
      </c>
      <c r="Z57">
        <v>0.56999999999999995</v>
      </c>
      <c r="AA57">
        <v>4979</v>
      </c>
      <c r="AB57">
        <v>0.53400000000000003</v>
      </c>
      <c r="AC57">
        <v>8798</v>
      </c>
    </row>
    <row r="58" spans="1:29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f>+VLOOKUP(A58,W58:AC240,7,FALSE)</f>
        <v>0</v>
      </c>
      <c r="J58">
        <f t="shared" si="0"/>
        <v>0</v>
      </c>
      <c r="K58" s="7" t="e">
        <f>+H58/I58-1</f>
        <v>#DIV/0!</v>
      </c>
      <c r="W58" t="s">
        <v>67</v>
      </c>
      <c r="X58">
        <v>0.377</v>
      </c>
      <c r="Y58">
        <v>2915</v>
      </c>
      <c r="Z58">
        <v>0.28000000000000003</v>
      </c>
      <c r="AA58">
        <v>2446</v>
      </c>
      <c r="AB58">
        <v>0.32500000000000001</v>
      </c>
      <c r="AC58">
        <v>5361</v>
      </c>
    </row>
    <row r="59" spans="1:29" x14ac:dyDescent="0.3">
      <c r="A59" t="s">
        <v>58</v>
      </c>
      <c r="B59">
        <v>0.29724422299999997</v>
      </c>
      <c r="C59">
        <v>0.29699999999999999</v>
      </c>
      <c r="D59">
        <v>2549</v>
      </c>
      <c r="E59">
        <v>0.432</v>
      </c>
      <c r="F59">
        <v>4472</v>
      </c>
      <c r="G59">
        <v>0.371</v>
      </c>
      <c r="H59">
        <v>7021</v>
      </c>
      <c r="I59">
        <f>+VLOOKUP(A59,$W$3:$AC$185,7,FALSE)</f>
        <v>3962</v>
      </c>
      <c r="J59">
        <f t="shared" si="0"/>
        <v>7021</v>
      </c>
      <c r="K59" s="7">
        <f>+H59/I59-1</f>
        <v>0.77208480565371018</v>
      </c>
      <c r="L59" t="str">
        <f t="shared" ref="L59:L65" si="7">+A59</f>
        <v>Egypt</v>
      </c>
      <c r="W59" t="s">
        <v>68</v>
      </c>
      <c r="X59">
        <v>0.36199999999999999</v>
      </c>
      <c r="Y59">
        <v>2801</v>
      </c>
      <c r="Z59">
        <v>0.25800000000000001</v>
      </c>
      <c r="AA59">
        <v>2258</v>
      </c>
      <c r="AB59">
        <v>0.307</v>
      </c>
      <c r="AC59">
        <v>5059</v>
      </c>
    </row>
    <row r="60" spans="1:29" x14ac:dyDescent="0.3">
      <c r="A60" t="s">
        <v>96</v>
      </c>
      <c r="B60">
        <v>3.5450075999999997E-2</v>
      </c>
      <c r="C60">
        <v>3.5000000000000003E-2</v>
      </c>
      <c r="D60">
        <v>304</v>
      </c>
      <c r="E60">
        <v>0.05</v>
      </c>
      <c r="F60">
        <v>513</v>
      </c>
      <c r="G60">
        <v>4.2999999999999997E-2</v>
      </c>
      <c r="H60">
        <v>817</v>
      </c>
      <c r="I60">
        <f>+VLOOKUP(A60,$W$3:$AC$185,7,FALSE)</f>
        <v>463</v>
      </c>
      <c r="J60">
        <f t="shared" si="0"/>
        <v>817</v>
      </c>
      <c r="K60" s="7">
        <f>+H60/I60-1</f>
        <v>0.76457883369330459</v>
      </c>
      <c r="L60" t="str">
        <f t="shared" si="7"/>
        <v>Jamaica</v>
      </c>
      <c r="W60" t="s">
        <v>72</v>
      </c>
      <c r="X60">
        <v>1.2E-2</v>
      </c>
      <c r="Y60">
        <v>93</v>
      </c>
      <c r="Z60">
        <v>1.9E-2</v>
      </c>
      <c r="AA60">
        <v>165</v>
      </c>
      <c r="AB60">
        <v>1.6E-2</v>
      </c>
      <c r="AC60">
        <v>258</v>
      </c>
    </row>
    <row r="61" spans="1:29" x14ac:dyDescent="0.3">
      <c r="A61" t="s">
        <v>126</v>
      </c>
      <c r="B61">
        <v>1.4343287E-2</v>
      </c>
      <c r="C61">
        <v>1.4E-2</v>
      </c>
      <c r="D61">
        <v>123</v>
      </c>
      <c r="E61">
        <v>1.7999999999999999E-2</v>
      </c>
      <c r="F61">
        <v>189</v>
      </c>
      <c r="G61">
        <v>1.6E-2</v>
      </c>
      <c r="H61">
        <v>312</v>
      </c>
      <c r="I61">
        <f>+VLOOKUP(A61,$W$3:$AC$185,7,FALSE)</f>
        <v>179</v>
      </c>
      <c r="J61">
        <f t="shared" si="0"/>
        <v>312</v>
      </c>
      <c r="K61" s="7">
        <f>+H61/I61-1</f>
        <v>0.74301675977653625</v>
      </c>
      <c r="L61" t="str">
        <f t="shared" si="7"/>
        <v>Mozambique</v>
      </c>
      <c r="W61" t="s">
        <v>74</v>
      </c>
      <c r="X61">
        <v>3.0000000000000001E-3</v>
      </c>
      <c r="Y61">
        <v>21</v>
      </c>
      <c r="Z61">
        <v>3.0000000000000001E-3</v>
      </c>
      <c r="AA61">
        <v>23</v>
      </c>
      <c r="AB61">
        <v>3.0000000000000001E-3</v>
      </c>
      <c r="AC61">
        <v>44</v>
      </c>
    </row>
    <row r="62" spans="1:29" x14ac:dyDescent="0.3">
      <c r="A62" t="s">
        <v>175</v>
      </c>
      <c r="B62">
        <v>1.4110063000000001E-2</v>
      </c>
      <c r="C62">
        <v>1.4E-2</v>
      </c>
      <c r="D62">
        <v>121</v>
      </c>
      <c r="E62">
        <v>0.02</v>
      </c>
      <c r="F62">
        <v>202</v>
      </c>
      <c r="G62">
        <v>1.7000000000000001E-2</v>
      </c>
      <c r="H62">
        <v>323</v>
      </c>
      <c r="I62">
        <f>+VLOOKUP(A62,$W$3:$AC$185,7,FALSE)</f>
        <v>188</v>
      </c>
      <c r="J62">
        <f t="shared" si="0"/>
        <v>323</v>
      </c>
      <c r="K62" s="7">
        <f>+H62/I62-1</f>
        <v>0.71808510638297873</v>
      </c>
      <c r="L62" t="str">
        <f t="shared" si="7"/>
        <v>Syrian Arab Republic</v>
      </c>
      <c r="W62" t="s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181</v>
      </c>
      <c r="B63">
        <v>4.8277406000000002E-2</v>
      </c>
      <c r="C63">
        <v>4.8000000000000001E-2</v>
      </c>
      <c r="D63">
        <v>414</v>
      </c>
      <c r="E63">
        <v>6.3E-2</v>
      </c>
      <c r="F63">
        <v>655</v>
      </c>
      <c r="G63">
        <v>5.6000000000000001E-2</v>
      </c>
      <c r="H63">
        <v>1069</v>
      </c>
      <c r="I63">
        <f>+VLOOKUP(A63,$W$3:$AC$185,7,FALSE)</f>
        <v>635</v>
      </c>
      <c r="J63">
        <f t="shared" si="0"/>
        <v>1069</v>
      </c>
      <c r="K63" s="7">
        <f>+H63/I63-1</f>
        <v>0.68346456692913393</v>
      </c>
      <c r="L63" t="str">
        <f t="shared" si="7"/>
        <v>Tunisia</v>
      </c>
      <c r="W63" t="s">
        <v>77</v>
      </c>
      <c r="X63">
        <v>2.9000000000000001E-2</v>
      </c>
      <c r="Y63">
        <v>225</v>
      </c>
      <c r="Z63">
        <v>3.9E-2</v>
      </c>
      <c r="AA63">
        <v>337</v>
      </c>
      <c r="AB63">
        <v>3.4000000000000002E-2</v>
      </c>
      <c r="AC63">
        <v>562</v>
      </c>
    </row>
    <row r="64" spans="1:29" x14ac:dyDescent="0.3">
      <c r="A64" t="s">
        <v>29</v>
      </c>
      <c r="B64">
        <v>5.4924294999999998E-2</v>
      </c>
      <c r="C64">
        <v>5.5E-2</v>
      </c>
      <c r="D64">
        <v>471</v>
      </c>
      <c r="E64">
        <v>8.5000000000000006E-2</v>
      </c>
      <c r="F64">
        <v>876</v>
      </c>
      <c r="G64">
        <v>7.0999999999999994E-2</v>
      </c>
      <c r="H64">
        <v>1347</v>
      </c>
      <c r="I64">
        <f>+VLOOKUP(A64,$W$3:$AC$185,7,FALSE)</f>
        <v>807</v>
      </c>
      <c r="J64">
        <f t="shared" si="0"/>
        <v>1347</v>
      </c>
      <c r="K64" s="7">
        <f>+H64/I64-1</f>
        <v>0.66914498141263934</v>
      </c>
      <c r="L64" t="str">
        <f t="shared" si="7"/>
        <v>Brunei Darussalam</v>
      </c>
      <c r="W64" t="s">
        <v>70</v>
      </c>
      <c r="X64">
        <v>0.02</v>
      </c>
      <c r="Y64">
        <v>157</v>
      </c>
      <c r="Z64">
        <v>2.1000000000000001E-2</v>
      </c>
      <c r="AA64">
        <v>186</v>
      </c>
      <c r="AB64">
        <v>2.1000000000000001E-2</v>
      </c>
      <c r="AC64">
        <v>343</v>
      </c>
    </row>
    <row r="65" spans="1:29" x14ac:dyDescent="0.3">
      <c r="A65" t="s">
        <v>131</v>
      </c>
      <c r="B65">
        <v>0.18681257200000001</v>
      </c>
      <c r="C65">
        <v>0.187</v>
      </c>
      <c r="D65">
        <v>1602</v>
      </c>
      <c r="E65">
        <v>2.8000000000000001E-2</v>
      </c>
      <c r="F65">
        <v>287</v>
      </c>
      <c r="G65">
        <v>0.1</v>
      </c>
      <c r="H65">
        <v>1889</v>
      </c>
      <c r="I65">
        <f>+VLOOKUP(A65,$W$3:$AC$185,7,FALSE)</f>
        <v>1137</v>
      </c>
      <c r="J65">
        <f t="shared" si="0"/>
        <v>1889</v>
      </c>
      <c r="K65" s="7">
        <f>+H65/I65-1</f>
        <v>0.6613896218117854</v>
      </c>
      <c r="L65" t="str">
        <f t="shared" si="7"/>
        <v>New Zealand</v>
      </c>
      <c r="W65" t="s">
        <v>71</v>
      </c>
      <c r="X65">
        <v>6.0000000000000001E-3</v>
      </c>
      <c r="Y65">
        <v>44</v>
      </c>
      <c r="Z65">
        <v>6.0000000000000001E-3</v>
      </c>
      <c r="AA65">
        <v>54</v>
      </c>
      <c r="AB65">
        <v>6.0000000000000001E-3</v>
      </c>
      <c r="AC65">
        <v>98</v>
      </c>
    </row>
    <row r="66" spans="1:29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f>+VLOOKUP(A66,W66:AC248,7,FALSE)</f>
        <v>16</v>
      </c>
      <c r="J66">
        <f t="shared" si="0"/>
        <v>0</v>
      </c>
      <c r="K66" s="7">
        <f>+H66/I66-1</f>
        <v>-1</v>
      </c>
      <c r="W66" t="s">
        <v>73</v>
      </c>
      <c r="X66">
        <v>0.437</v>
      </c>
      <c r="Y66">
        <v>3386</v>
      </c>
      <c r="Z66">
        <v>0.52500000000000002</v>
      </c>
      <c r="AA66">
        <v>4584</v>
      </c>
      <c r="AB66">
        <v>0.48399999999999999</v>
      </c>
      <c r="AC66">
        <v>7970</v>
      </c>
    </row>
    <row r="67" spans="1:29" x14ac:dyDescent="0.3">
      <c r="A67" t="s">
        <v>79</v>
      </c>
      <c r="B67">
        <v>3.0319140000000001E-3</v>
      </c>
      <c r="C67">
        <v>3.0000000000000001E-3</v>
      </c>
      <c r="D67">
        <v>26</v>
      </c>
      <c r="E67">
        <v>5.0000000000000001E-3</v>
      </c>
      <c r="F67">
        <v>51</v>
      </c>
      <c r="G67">
        <v>4.0000000000000001E-3</v>
      </c>
      <c r="H67">
        <v>77</v>
      </c>
      <c r="I67">
        <f>+VLOOKUP(A67,$W$3:$AC$185,7,FALSE)</f>
        <v>47</v>
      </c>
      <c r="J67">
        <f t="shared" si="0"/>
        <v>77</v>
      </c>
      <c r="K67" s="7">
        <f>+H67/I67-1</f>
        <v>0.63829787234042556</v>
      </c>
      <c r="L67" t="str">
        <f t="shared" ref="L67:L88" si="8">+A67</f>
        <v>Grenada</v>
      </c>
      <c r="W67" t="s">
        <v>75</v>
      </c>
      <c r="X67">
        <v>0.47899999999999998</v>
      </c>
      <c r="Y67">
        <v>3708</v>
      </c>
      <c r="Z67">
        <v>0.28899999999999998</v>
      </c>
      <c r="AA67">
        <v>2527</v>
      </c>
      <c r="AB67">
        <v>0.378</v>
      </c>
      <c r="AC67">
        <v>6235</v>
      </c>
    </row>
    <row r="68" spans="1:29" x14ac:dyDescent="0.3">
      <c r="A68" t="s">
        <v>40</v>
      </c>
      <c r="B68">
        <v>0.366978254</v>
      </c>
      <c r="C68">
        <v>0.36699999999999999</v>
      </c>
      <c r="D68">
        <v>3147</v>
      </c>
      <c r="E68">
        <v>0.495</v>
      </c>
      <c r="F68">
        <v>5121</v>
      </c>
      <c r="G68">
        <v>0.437</v>
      </c>
      <c r="H68">
        <v>8268</v>
      </c>
      <c r="I68">
        <f>+VLOOKUP(A68,$W$3:$AC$185,7,FALSE)</f>
        <v>5134</v>
      </c>
      <c r="J68">
        <f t="shared" ref="J68:J131" si="9">H68</f>
        <v>8268</v>
      </c>
      <c r="K68" s="7">
        <f>+H68/I68-1</f>
        <v>0.61044020257109466</v>
      </c>
      <c r="L68" t="str">
        <f t="shared" si="8"/>
        <v>China, Taiwan Province of</v>
      </c>
      <c r="W68" t="s">
        <v>76</v>
      </c>
      <c r="X68">
        <v>1.7999999999999999E-2</v>
      </c>
      <c r="Y68">
        <v>139</v>
      </c>
      <c r="Z68">
        <v>1.6E-2</v>
      </c>
      <c r="AA68">
        <v>136</v>
      </c>
      <c r="AB68">
        <v>1.7000000000000001E-2</v>
      </c>
      <c r="AC68">
        <v>275</v>
      </c>
    </row>
    <row r="69" spans="1:29" x14ac:dyDescent="0.3">
      <c r="A69" t="s">
        <v>55</v>
      </c>
      <c r="B69">
        <v>5.3175114000000002E-2</v>
      </c>
      <c r="C69">
        <v>5.2999999999999999E-2</v>
      </c>
      <c r="D69">
        <v>456</v>
      </c>
      <c r="E69">
        <v>6.9000000000000006E-2</v>
      </c>
      <c r="F69">
        <v>712</v>
      </c>
      <c r="G69">
        <v>6.2E-2</v>
      </c>
      <c r="H69">
        <v>1168</v>
      </c>
      <c r="I69">
        <f>+VLOOKUP(A69,$W$3:$AC$185,7,FALSE)</f>
        <v>729</v>
      </c>
      <c r="J69">
        <f t="shared" si="9"/>
        <v>1168</v>
      </c>
      <c r="K69" s="7">
        <f>+H69/I69-1</f>
        <v>0.60219478737997267</v>
      </c>
      <c r="L69" t="str">
        <f t="shared" si="8"/>
        <v>Dominica</v>
      </c>
      <c r="W69" t="s">
        <v>84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t="s">
        <v>12</v>
      </c>
      <c r="B70">
        <v>4.6644837000000001E-2</v>
      </c>
      <c r="C70">
        <v>4.7E-2</v>
      </c>
      <c r="D70">
        <v>400</v>
      </c>
      <c r="E70">
        <v>6.3E-2</v>
      </c>
      <c r="F70">
        <v>655</v>
      </c>
      <c r="G70">
        <v>5.6000000000000001E-2</v>
      </c>
      <c r="H70">
        <v>1055</v>
      </c>
      <c r="I70">
        <f>+VLOOKUP(A70,$W$3:$AC$185,7,FALSE)</f>
        <v>663</v>
      </c>
      <c r="J70">
        <f t="shared" si="9"/>
        <v>1055</v>
      </c>
      <c r="K70" s="7">
        <f>+H70/I70-1</f>
        <v>0.59125188536953233</v>
      </c>
      <c r="L70" t="str">
        <f t="shared" si="8"/>
        <v>Angola</v>
      </c>
      <c r="W70" t="s">
        <v>78</v>
      </c>
      <c r="X70">
        <v>0.96299999999999997</v>
      </c>
      <c r="Y70">
        <v>7451</v>
      </c>
      <c r="Z70">
        <v>0.215</v>
      </c>
      <c r="AA70">
        <v>1874</v>
      </c>
      <c r="AB70">
        <v>0.56599999999999995</v>
      </c>
      <c r="AC70">
        <v>9325</v>
      </c>
    </row>
    <row r="71" spans="1:29" x14ac:dyDescent="0.3">
      <c r="A71" t="s">
        <v>92</v>
      </c>
      <c r="B71">
        <v>1.5975857E-2</v>
      </c>
      <c r="C71">
        <v>1.6E-2</v>
      </c>
      <c r="D71">
        <v>137</v>
      </c>
      <c r="E71">
        <v>2.1999999999999999E-2</v>
      </c>
      <c r="F71">
        <v>230</v>
      </c>
      <c r="G71">
        <v>1.9E-2</v>
      </c>
      <c r="H71">
        <v>367</v>
      </c>
      <c r="I71">
        <f>+VLOOKUP(A71,$W$3:$AC$185,7,FALSE)</f>
        <v>235</v>
      </c>
      <c r="J71">
        <f t="shared" si="9"/>
        <v>367</v>
      </c>
      <c r="K71" s="7">
        <f>+H71/I71-1</f>
        <v>0.56170212765957439</v>
      </c>
      <c r="L71" t="str">
        <f t="shared" si="8"/>
        <v>Iraq</v>
      </c>
      <c r="W71" t="s">
        <v>79</v>
      </c>
      <c r="X71">
        <v>3.0000000000000001E-3</v>
      </c>
      <c r="Y71">
        <v>20</v>
      </c>
      <c r="Z71">
        <v>3.0000000000000001E-3</v>
      </c>
      <c r="AA71">
        <v>27</v>
      </c>
      <c r="AB71">
        <v>3.0000000000000001E-3</v>
      </c>
      <c r="AC71">
        <v>47</v>
      </c>
    </row>
    <row r="72" spans="1:29" x14ac:dyDescent="0.3">
      <c r="A72" t="s">
        <v>201</v>
      </c>
      <c r="B72">
        <v>1.3527002999999999E-2</v>
      </c>
      <c r="C72">
        <v>1.4E-2</v>
      </c>
      <c r="D72">
        <v>116</v>
      </c>
      <c r="E72">
        <v>1.6E-2</v>
      </c>
      <c r="F72">
        <v>168</v>
      </c>
      <c r="G72">
        <v>1.4999999999999999E-2</v>
      </c>
      <c r="H72">
        <v>284</v>
      </c>
      <c r="I72">
        <f>+VLOOKUP(A72,$W$3:$AC$185,7,FALSE)</f>
        <v>186</v>
      </c>
      <c r="J72">
        <f t="shared" si="9"/>
        <v>284</v>
      </c>
      <c r="K72" s="7">
        <f>+H72/I72-1</f>
        <v>0.5268817204301075</v>
      </c>
      <c r="L72" t="str">
        <f t="shared" si="8"/>
        <v>Yemen</v>
      </c>
      <c r="W72" t="s">
        <v>80</v>
      </c>
      <c r="X72">
        <v>1E-3</v>
      </c>
      <c r="Y72">
        <v>8</v>
      </c>
      <c r="Z72">
        <v>1E-3</v>
      </c>
      <c r="AA72">
        <v>8</v>
      </c>
      <c r="AB72">
        <v>1E-3</v>
      </c>
      <c r="AC72">
        <v>16</v>
      </c>
    </row>
    <row r="73" spans="1:29" x14ac:dyDescent="0.3">
      <c r="A73" t="s">
        <v>43</v>
      </c>
      <c r="B73">
        <v>1.399345E-3</v>
      </c>
      <c r="C73">
        <v>1E-3</v>
      </c>
      <c r="D73">
        <v>12</v>
      </c>
      <c r="E73">
        <v>2E-3</v>
      </c>
      <c r="F73">
        <v>20</v>
      </c>
      <c r="G73">
        <v>2E-3</v>
      </c>
      <c r="H73">
        <v>32</v>
      </c>
      <c r="I73">
        <f>+VLOOKUP(A73,$W$3:$AC$185,7,FALSE)</f>
        <v>21</v>
      </c>
      <c r="J73">
        <f t="shared" si="9"/>
        <v>32</v>
      </c>
      <c r="K73" s="7">
        <f>+H73/I73-1</f>
        <v>0.52380952380952372</v>
      </c>
      <c r="L73" t="str">
        <f t="shared" si="8"/>
        <v>Congo</v>
      </c>
      <c r="W73" t="s">
        <v>81</v>
      </c>
      <c r="X73">
        <v>4.0000000000000001E-3</v>
      </c>
      <c r="Y73">
        <v>29</v>
      </c>
      <c r="Z73">
        <v>4.0000000000000001E-3</v>
      </c>
      <c r="AA73">
        <v>33</v>
      </c>
      <c r="AB73">
        <v>4.0000000000000001E-3</v>
      </c>
      <c r="AC73">
        <v>62</v>
      </c>
    </row>
    <row r="74" spans="1:29" x14ac:dyDescent="0.3">
      <c r="A74" t="s">
        <v>172</v>
      </c>
      <c r="B74">
        <v>0.69057681000000004</v>
      </c>
      <c r="C74">
        <v>0.69099999999999995</v>
      </c>
      <c r="D74">
        <v>5922</v>
      </c>
      <c r="E74">
        <v>0.63800000000000001</v>
      </c>
      <c r="F74">
        <v>6605</v>
      </c>
      <c r="G74">
        <v>0.66200000000000003</v>
      </c>
      <c r="H74">
        <v>12527</v>
      </c>
      <c r="I74">
        <f>+VLOOKUP(A74,$W$3:$AC$185,7,FALSE)</f>
        <v>8238</v>
      </c>
      <c r="J74">
        <f t="shared" si="9"/>
        <v>12527</v>
      </c>
      <c r="K74" s="7">
        <f>+H74/I74-1</f>
        <v>0.52063607671764989</v>
      </c>
      <c r="L74" t="str">
        <f t="shared" si="8"/>
        <v>Sweden</v>
      </c>
      <c r="W74" t="s">
        <v>82</v>
      </c>
      <c r="X74">
        <v>6.0000000000000001E-3</v>
      </c>
      <c r="Y74">
        <v>48</v>
      </c>
      <c r="Z74">
        <v>6.0000000000000001E-3</v>
      </c>
      <c r="AA74">
        <v>55</v>
      </c>
      <c r="AB74">
        <v>6.0000000000000001E-3</v>
      </c>
      <c r="AC74">
        <v>103</v>
      </c>
    </row>
    <row r="75" spans="1:29" x14ac:dyDescent="0.3">
      <c r="A75" t="s">
        <v>142</v>
      </c>
      <c r="B75">
        <v>6.0288451999999999E-2</v>
      </c>
      <c r="C75">
        <v>0.06</v>
      </c>
      <c r="D75">
        <v>517</v>
      </c>
      <c r="E75">
        <v>7.5999999999999998E-2</v>
      </c>
      <c r="F75">
        <v>789</v>
      </c>
      <c r="G75">
        <v>6.9000000000000006E-2</v>
      </c>
      <c r="H75">
        <v>1306</v>
      </c>
      <c r="I75">
        <f>+VLOOKUP(A75,$W$3:$AC$185,7,FALSE)</f>
        <v>863</v>
      </c>
      <c r="J75">
        <f t="shared" si="9"/>
        <v>1306</v>
      </c>
      <c r="K75" s="7">
        <f>+H75/I75-1</f>
        <v>0.51332560834298957</v>
      </c>
      <c r="L75" t="str">
        <f t="shared" si="8"/>
        <v>Paraguay</v>
      </c>
      <c r="W75" t="s">
        <v>83</v>
      </c>
      <c r="X75">
        <v>6.0999999999999999E-2</v>
      </c>
      <c r="Y75">
        <v>473</v>
      </c>
      <c r="Z75">
        <v>5.8999999999999997E-2</v>
      </c>
      <c r="AA75">
        <v>517</v>
      </c>
      <c r="AB75">
        <v>0.06</v>
      </c>
      <c r="AC75">
        <v>990</v>
      </c>
    </row>
    <row r="76" spans="1:29" x14ac:dyDescent="0.3">
      <c r="A76" t="s">
        <v>81</v>
      </c>
      <c r="B76">
        <v>4.3146469999999996E-3</v>
      </c>
      <c r="C76">
        <v>4.0000000000000001E-3</v>
      </c>
      <c r="D76">
        <v>37</v>
      </c>
      <c r="E76">
        <v>5.0000000000000001E-3</v>
      </c>
      <c r="F76">
        <v>52</v>
      </c>
      <c r="G76">
        <v>5.0000000000000001E-3</v>
      </c>
      <c r="H76">
        <v>89</v>
      </c>
      <c r="I76">
        <f>+VLOOKUP(A76,$W$3:$AC$185,7,FALSE)</f>
        <v>62</v>
      </c>
      <c r="J76">
        <f t="shared" si="9"/>
        <v>89</v>
      </c>
      <c r="K76" s="7">
        <f>+H76/I76-1</f>
        <v>0.43548387096774199</v>
      </c>
      <c r="L76" t="str">
        <f t="shared" si="8"/>
        <v>Guinea</v>
      </c>
      <c r="W76" t="s">
        <v>85</v>
      </c>
      <c r="X76">
        <v>2E-3</v>
      </c>
      <c r="Y76">
        <v>16</v>
      </c>
      <c r="Z76">
        <v>2E-3</v>
      </c>
      <c r="AA76">
        <v>18</v>
      </c>
      <c r="AB76">
        <v>2E-3</v>
      </c>
      <c r="AC76">
        <v>34</v>
      </c>
    </row>
    <row r="77" spans="1:29" x14ac:dyDescent="0.3">
      <c r="A77" t="s">
        <v>118</v>
      </c>
      <c r="B77">
        <v>4.3146469999999996E-3</v>
      </c>
      <c r="C77">
        <v>4.0000000000000001E-3</v>
      </c>
      <c r="D77">
        <v>37</v>
      </c>
      <c r="E77">
        <v>5.0000000000000001E-3</v>
      </c>
      <c r="F77">
        <v>52</v>
      </c>
      <c r="G77">
        <v>5.0000000000000001E-3</v>
      </c>
      <c r="H77">
        <v>89</v>
      </c>
      <c r="I77">
        <f>+VLOOKUP(A77,$W$3:$AC$185,7,FALSE)</f>
        <v>62</v>
      </c>
      <c r="J77">
        <f t="shared" si="9"/>
        <v>89</v>
      </c>
      <c r="K77" s="7">
        <f>+H77/I77-1</f>
        <v>0.43548387096774199</v>
      </c>
      <c r="L77" t="str">
        <f t="shared" si="8"/>
        <v>Mauritania</v>
      </c>
      <c r="W77" t="s">
        <v>86</v>
      </c>
      <c r="X77">
        <v>0.28199999999999997</v>
      </c>
      <c r="Y77">
        <v>2184</v>
      </c>
      <c r="Z77">
        <v>0.30599999999999999</v>
      </c>
      <c r="AA77">
        <v>2670</v>
      </c>
      <c r="AB77">
        <v>0.29499999999999998</v>
      </c>
      <c r="AC77">
        <v>4854</v>
      </c>
    </row>
    <row r="78" spans="1:29" x14ac:dyDescent="0.3">
      <c r="A78" t="s">
        <v>94</v>
      </c>
      <c r="B78">
        <v>2.3322418000000001E-2</v>
      </c>
      <c r="C78">
        <v>2.3E-2</v>
      </c>
      <c r="D78">
        <v>200</v>
      </c>
      <c r="E78">
        <v>3.3000000000000002E-2</v>
      </c>
      <c r="F78">
        <v>346</v>
      </c>
      <c r="G78">
        <v>2.9000000000000001E-2</v>
      </c>
      <c r="H78">
        <v>546</v>
      </c>
      <c r="I78">
        <f>+VLOOKUP(A78,$W$3:$AC$185,7,FALSE)</f>
        <v>384</v>
      </c>
      <c r="J78">
        <f t="shared" si="9"/>
        <v>546</v>
      </c>
      <c r="K78" s="7">
        <f>+H78/I78-1</f>
        <v>0.421875</v>
      </c>
      <c r="L78" t="str">
        <f t="shared" si="8"/>
        <v>Israel</v>
      </c>
      <c r="W78" t="s">
        <v>87</v>
      </c>
      <c r="X78">
        <v>7.0000000000000001E-3</v>
      </c>
      <c r="Y78">
        <v>55</v>
      </c>
      <c r="Z78">
        <v>4.0000000000000001E-3</v>
      </c>
      <c r="AA78">
        <v>35</v>
      </c>
      <c r="AB78">
        <v>5.0000000000000001E-3</v>
      </c>
      <c r="AC78">
        <v>90</v>
      </c>
    </row>
    <row r="79" spans="1:29" x14ac:dyDescent="0.3">
      <c r="A79" t="s">
        <v>195</v>
      </c>
      <c r="B79">
        <v>4.4312595000000003E-2</v>
      </c>
      <c r="C79">
        <v>4.3999999999999997E-2</v>
      </c>
      <c r="D79">
        <v>380</v>
      </c>
      <c r="E79">
        <v>6.4000000000000001E-2</v>
      </c>
      <c r="F79">
        <v>662</v>
      </c>
      <c r="G79">
        <v>5.5E-2</v>
      </c>
      <c r="H79">
        <v>1042</v>
      </c>
      <c r="I79">
        <f>+VLOOKUP(A79,$W$3:$AC$185,7,FALSE)</f>
        <v>739</v>
      </c>
      <c r="J79">
        <f t="shared" si="9"/>
        <v>1042</v>
      </c>
      <c r="K79" s="7">
        <f>+H79/I79-1</f>
        <v>0.41001353179972932</v>
      </c>
      <c r="L79" t="str">
        <f t="shared" si="8"/>
        <v>Uruguay</v>
      </c>
      <c r="W79" t="s">
        <v>88</v>
      </c>
      <c r="X79">
        <v>2.5999999999999999E-2</v>
      </c>
      <c r="Y79">
        <v>198</v>
      </c>
      <c r="Z79">
        <v>2.9000000000000001E-2</v>
      </c>
      <c r="AA79">
        <v>251</v>
      </c>
      <c r="AB79">
        <v>2.7E-2</v>
      </c>
      <c r="AC79">
        <v>449</v>
      </c>
    </row>
    <row r="80" spans="1:29" x14ac:dyDescent="0.3">
      <c r="A80" t="s">
        <v>89</v>
      </c>
      <c r="B80">
        <v>6.8387161479999996</v>
      </c>
      <c r="C80">
        <v>6.8390000000000004</v>
      </c>
      <c r="D80">
        <v>58645</v>
      </c>
      <c r="E80">
        <v>5.2969999999999997</v>
      </c>
      <c r="F80">
        <v>54829</v>
      </c>
      <c r="G80">
        <v>5.9950000000000001</v>
      </c>
      <c r="H80">
        <v>113474</v>
      </c>
      <c r="I80">
        <f>+VLOOKUP(A80,$W$3:$AC$185,7,FALSE)</f>
        <v>86084</v>
      </c>
      <c r="J80">
        <f t="shared" si="9"/>
        <v>113474</v>
      </c>
      <c r="K80" s="7">
        <f>+H80/I80-1</f>
        <v>0.31817759397797496</v>
      </c>
      <c r="L80" t="str">
        <f t="shared" si="8"/>
        <v>India</v>
      </c>
      <c r="W80" t="s">
        <v>89</v>
      </c>
      <c r="X80">
        <v>9.0329999999999995</v>
      </c>
      <c r="Y80">
        <v>69908</v>
      </c>
      <c r="Z80">
        <v>1.8520000000000001</v>
      </c>
      <c r="AA80">
        <v>16176</v>
      </c>
      <c r="AB80">
        <v>5.2249999999999996</v>
      </c>
      <c r="AC80">
        <v>86084</v>
      </c>
    </row>
    <row r="81" spans="1:29" x14ac:dyDescent="0.3">
      <c r="A81" t="s">
        <v>155</v>
      </c>
      <c r="B81">
        <v>2.6237720999999999E-2</v>
      </c>
      <c r="C81">
        <v>2.5999999999999999E-2</v>
      </c>
      <c r="D81">
        <v>225</v>
      </c>
      <c r="E81">
        <v>3.2000000000000001E-2</v>
      </c>
      <c r="F81">
        <v>332</v>
      </c>
      <c r="G81">
        <v>2.9000000000000001E-2</v>
      </c>
      <c r="H81">
        <v>557</v>
      </c>
      <c r="I81">
        <f>+VLOOKUP(A81,$W$3:$AC$185,7,FALSE)</f>
        <v>431</v>
      </c>
      <c r="J81">
        <f t="shared" si="9"/>
        <v>557</v>
      </c>
      <c r="K81" s="7">
        <f>+H81/I81-1</f>
        <v>0.29234338747099775</v>
      </c>
      <c r="L81" t="str">
        <f t="shared" si="8"/>
        <v>Sao Tome and Principe</v>
      </c>
      <c r="W81" t="s">
        <v>90</v>
      </c>
      <c r="X81">
        <v>6.62</v>
      </c>
      <c r="Y81">
        <v>51237</v>
      </c>
      <c r="Z81">
        <v>10.585000000000001</v>
      </c>
      <c r="AA81">
        <v>92465</v>
      </c>
      <c r="AB81">
        <v>8.7219999999999995</v>
      </c>
      <c r="AC81">
        <v>143702</v>
      </c>
    </row>
    <row r="82" spans="1:29" x14ac:dyDescent="0.3">
      <c r="A82" t="s">
        <v>127</v>
      </c>
      <c r="B82">
        <v>1.62359016</v>
      </c>
      <c r="C82">
        <v>1.6240000000000001</v>
      </c>
      <c r="D82">
        <v>13923</v>
      </c>
      <c r="E82">
        <v>1.871</v>
      </c>
      <c r="F82">
        <v>19367</v>
      </c>
      <c r="G82">
        <v>1.7589999999999999</v>
      </c>
      <c r="H82">
        <v>33290</v>
      </c>
      <c r="I82">
        <f>+VLOOKUP(A82,$W$3:$AC$185,7,FALSE)</f>
        <v>26041</v>
      </c>
      <c r="J82">
        <f t="shared" si="9"/>
        <v>33290</v>
      </c>
      <c r="K82" s="7">
        <f>+H82/I82-1</f>
        <v>0.27836872623939168</v>
      </c>
      <c r="L82" t="str">
        <f t="shared" si="8"/>
        <v>Myanmar</v>
      </c>
      <c r="W82" t="s">
        <v>91</v>
      </c>
      <c r="X82">
        <v>0.98599999999999999</v>
      </c>
      <c r="Y82">
        <v>7631</v>
      </c>
      <c r="Z82">
        <v>1.147</v>
      </c>
      <c r="AA82">
        <v>10023</v>
      </c>
      <c r="AB82">
        <v>1.0720000000000001</v>
      </c>
      <c r="AC82">
        <v>17654</v>
      </c>
    </row>
    <row r="83" spans="1:29" x14ac:dyDescent="0.3">
      <c r="A83" t="s">
        <v>102</v>
      </c>
      <c r="B83">
        <v>0.19252656400000001</v>
      </c>
      <c r="C83">
        <v>0.193</v>
      </c>
      <c r="D83">
        <v>1651</v>
      </c>
      <c r="E83">
        <v>0.217</v>
      </c>
      <c r="F83">
        <v>2251</v>
      </c>
      <c r="G83">
        <v>0.20599999999999999</v>
      </c>
      <c r="H83">
        <v>3902</v>
      </c>
      <c r="I83">
        <f>+VLOOKUP(A83,$W$3:$AC$185,7,FALSE)</f>
        <v>3055</v>
      </c>
      <c r="J83">
        <f t="shared" si="9"/>
        <v>3902</v>
      </c>
      <c r="K83" s="7">
        <f>+H83/I83-1</f>
        <v>0.27725040916530275</v>
      </c>
      <c r="L83" t="str">
        <f t="shared" si="8"/>
        <v>Korea, Dem. People's Rep. of</v>
      </c>
      <c r="W83" t="s">
        <v>92</v>
      </c>
      <c r="X83">
        <v>1.7000000000000001E-2</v>
      </c>
      <c r="Y83">
        <v>132</v>
      </c>
      <c r="Z83">
        <v>1.2E-2</v>
      </c>
      <c r="AA83">
        <v>103</v>
      </c>
      <c r="AB83">
        <v>1.4E-2</v>
      </c>
      <c r="AC83">
        <v>235</v>
      </c>
    </row>
    <row r="84" spans="1:29" x14ac:dyDescent="0.3">
      <c r="A84" t="s">
        <v>42</v>
      </c>
      <c r="B84">
        <v>0.195675091</v>
      </c>
      <c r="C84">
        <v>0.19600000000000001</v>
      </c>
      <c r="D84">
        <v>1678</v>
      </c>
      <c r="E84">
        <v>0.24299999999999999</v>
      </c>
      <c r="F84">
        <v>2511</v>
      </c>
      <c r="G84">
        <v>0.221</v>
      </c>
      <c r="H84">
        <v>4189</v>
      </c>
      <c r="I84">
        <f>+VLOOKUP(A84,$W$3:$AC$185,7,FALSE)</f>
        <v>3281</v>
      </c>
      <c r="J84">
        <f t="shared" si="9"/>
        <v>4189</v>
      </c>
      <c r="K84" s="7">
        <f>+H84/I84-1</f>
        <v>0.27674489484913134</v>
      </c>
      <c r="L84" t="str">
        <f t="shared" si="8"/>
        <v>Comoros</v>
      </c>
      <c r="W84" t="s">
        <v>93</v>
      </c>
      <c r="X84">
        <v>7.2999999999999995E-2</v>
      </c>
      <c r="Y84">
        <v>564</v>
      </c>
      <c r="Z84">
        <v>0.183</v>
      </c>
      <c r="AA84">
        <v>1602</v>
      </c>
      <c r="AB84">
        <v>0.13100000000000001</v>
      </c>
      <c r="AC84">
        <v>2166</v>
      </c>
    </row>
    <row r="85" spans="1:29" x14ac:dyDescent="0.3">
      <c r="A85" t="s">
        <v>11</v>
      </c>
      <c r="B85">
        <v>6.5302771999999995E-2</v>
      </c>
      <c r="C85">
        <v>6.5000000000000002E-2</v>
      </c>
      <c r="D85">
        <v>560</v>
      </c>
      <c r="E85">
        <v>8.4000000000000005E-2</v>
      </c>
      <c r="F85">
        <v>874</v>
      </c>
      <c r="G85">
        <v>7.5999999999999998E-2</v>
      </c>
      <c r="H85">
        <v>1434</v>
      </c>
      <c r="I85">
        <f>+VLOOKUP(A85,$W$3:$AC$185,7,FALSE)</f>
        <v>1137</v>
      </c>
      <c r="J85">
        <f t="shared" si="9"/>
        <v>1434</v>
      </c>
      <c r="K85" s="7">
        <f>+H85/I85-1</f>
        <v>0.26121372031662271</v>
      </c>
      <c r="L85" t="str">
        <f t="shared" si="8"/>
        <v>Algeria</v>
      </c>
      <c r="W85" t="s">
        <v>94</v>
      </c>
      <c r="X85">
        <v>2.5999999999999999E-2</v>
      </c>
      <c r="Y85">
        <v>201</v>
      </c>
      <c r="Z85">
        <v>2.1000000000000001E-2</v>
      </c>
      <c r="AA85">
        <v>183</v>
      </c>
      <c r="AB85">
        <v>2.3E-2</v>
      </c>
      <c r="AC85">
        <v>384</v>
      </c>
    </row>
    <row r="86" spans="1:29" x14ac:dyDescent="0.3">
      <c r="A86" t="s">
        <v>177</v>
      </c>
      <c r="B86">
        <v>0.71564841000000001</v>
      </c>
      <c r="C86">
        <v>0.71599999999999997</v>
      </c>
      <c r="D86">
        <v>6137</v>
      </c>
      <c r="E86">
        <v>0.92200000000000004</v>
      </c>
      <c r="F86">
        <v>9545</v>
      </c>
      <c r="G86">
        <v>0.82899999999999996</v>
      </c>
      <c r="H86">
        <v>15682</v>
      </c>
      <c r="I86">
        <f>+VLOOKUP(A86,$W$3:$AC$185,7,FALSE)</f>
        <v>12454</v>
      </c>
      <c r="J86">
        <f t="shared" si="9"/>
        <v>15682</v>
      </c>
      <c r="K86" s="7">
        <f>+H86/I86-1</f>
        <v>0.2591938333065682</v>
      </c>
      <c r="L86" t="str">
        <f t="shared" si="8"/>
        <v>Thailand</v>
      </c>
      <c r="W86" t="s">
        <v>95</v>
      </c>
      <c r="X86">
        <v>1.6779999999999999</v>
      </c>
      <c r="Y86">
        <v>12988</v>
      </c>
      <c r="Z86">
        <v>2.4609999999999999</v>
      </c>
      <c r="AA86">
        <v>21498</v>
      </c>
      <c r="AB86">
        <v>2.093</v>
      </c>
      <c r="AC86">
        <v>34486</v>
      </c>
    </row>
    <row r="87" spans="1:29" x14ac:dyDescent="0.3">
      <c r="A87" t="s">
        <v>35</v>
      </c>
      <c r="B87">
        <v>0.4860392</v>
      </c>
      <c r="C87">
        <v>0.48599999999999999</v>
      </c>
      <c r="D87">
        <v>4168</v>
      </c>
      <c r="E87">
        <v>0.72299999999999998</v>
      </c>
      <c r="F87">
        <v>7484</v>
      </c>
      <c r="G87">
        <v>0.61599999999999999</v>
      </c>
      <c r="H87">
        <v>11652</v>
      </c>
      <c r="I87">
        <f>+VLOOKUP(A87,$W$3:$AC$185,7,FALSE)</f>
        <v>9466</v>
      </c>
      <c r="J87">
        <f t="shared" si="9"/>
        <v>11652</v>
      </c>
      <c r="K87" s="7">
        <f>+H87/I87-1</f>
        <v>0.23093175575744773</v>
      </c>
      <c r="L87" t="str">
        <f t="shared" si="8"/>
        <v>Canada</v>
      </c>
      <c r="W87" t="s">
        <v>96</v>
      </c>
      <c r="X87">
        <v>2.9000000000000001E-2</v>
      </c>
      <c r="Y87">
        <v>223</v>
      </c>
      <c r="Z87">
        <v>2.7E-2</v>
      </c>
      <c r="AA87">
        <v>240</v>
      </c>
      <c r="AB87">
        <v>2.8000000000000001E-2</v>
      </c>
      <c r="AC87">
        <v>463</v>
      </c>
    </row>
    <row r="88" spans="1:29" x14ac:dyDescent="0.3">
      <c r="A88" t="s">
        <v>32</v>
      </c>
      <c r="B88">
        <v>3.3117833999999999E-2</v>
      </c>
      <c r="C88">
        <v>3.3000000000000002E-2</v>
      </c>
      <c r="D88">
        <v>284</v>
      </c>
      <c r="E88">
        <v>4.1000000000000002E-2</v>
      </c>
      <c r="F88">
        <v>425</v>
      </c>
      <c r="G88">
        <v>3.6999999999999998E-2</v>
      </c>
      <c r="H88">
        <v>709</v>
      </c>
      <c r="I88">
        <f>+VLOOKUP(A88,$W$3:$AC$185,7,FALSE)</f>
        <v>594</v>
      </c>
      <c r="J88">
        <f t="shared" si="9"/>
        <v>709</v>
      </c>
      <c r="K88" s="7">
        <f>+H88/I88-1</f>
        <v>0.19360269360269355</v>
      </c>
      <c r="L88" t="str">
        <f t="shared" si="8"/>
        <v>Cabo Verde</v>
      </c>
      <c r="W88" t="s">
        <v>97</v>
      </c>
      <c r="X88">
        <v>2.4700000000000002</v>
      </c>
      <c r="Y88">
        <v>19119</v>
      </c>
      <c r="Z88">
        <v>0.72599999999999998</v>
      </c>
      <c r="AA88">
        <v>6339</v>
      </c>
      <c r="AB88">
        <v>1.5449999999999999</v>
      </c>
      <c r="AC88">
        <v>25458</v>
      </c>
    </row>
    <row r="89" spans="1:29" x14ac:dyDescent="0.3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f>+VLOOKUP(A89,W89:AC271,7,FALSE)</f>
        <v>0</v>
      </c>
      <c r="J89">
        <f t="shared" si="9"/>
        <v>0</v>
      </c>
      <c r="K89" s="7" t="e">
        <f>+H89/I89-1</f>
        <v>#DIV/0!</v>
      </c>
      <c r="W89" t="s">
        <v>98</v>
      </c>
      <c r="X89">
        <v>2.7E-2</v>
      </c>
      <c r="Y89">
        <v>209</v>
      </c>
      <c r="Z89">
        <v>2.5999999999999999E-2</v>
      </c>
      <c r="AA89">
        <v>230</v>
      </c>
      <c r="AB89">
        <v>2.7E-2</v>
      </c>
      <c r="AC89">
        <v>439</v>
      </c>
    </row>
    <row r="90" spans="1:29" x14ac:dyDescent="0.3">
      <c r="A90" t="s">
        <v>144</v>
      </c>
      <c r="B90">
        <v>9.4560745570000009</v>
      </c>
      <c r="C90">
        <v>9.4559999999999995</v>
      </c>
      <c r="D90">
        <v>81090</v>
      </c>
      <c r="E90">
        <v>16.547999999999998</v>
      </c>
      <c r="F90">
        <v>171303</v>
      </c>
      <c r="G90">
        <v>13.335000000000001</v>
      </c>
      <c r="H90">
        <v>252393</v>
      </c>
      <c r="I90">
        <f>+VLOOKUP(A90,$W$3:$AC$185,7,FALSE)</f>
        <v>215500</v>
      </c>
      <c r="J90">
        <f t="shared" si="9"/>
        <v>252393</v>
      </c>
      <c r="K90" s="7">
        <f>+H90/I90-1</f>
        <v>0.1711972157772621</v>
      </c>
      <c r="L90" t="str">
        <f t="shared" ref="L90:L94" si="10">+A90</f>
        <v>Philippines</v>
      </c>
      <c r="W90" t="s">
        <v>99</v>
      </c>
      <c r="X90">
        <v>0</v>
      </c>
      <c r="Y90">
        <v>0</v>
      </c>
      <c r="Z90">
        <v>6.3E-2</v>
      </c>
      <c r="AA90">
        <v>547</v>
      </c>
      <c r="AB90">
        <v>3.3000000000000002E-2</v>
      </c>
      <c r="AC90">
        <v>547</v>
      </c>
    </row>
    <row r="91" spans="1:29" x14ac:dyDescent="0.3">
      <c r="A91" t="s">
        <v>62</v>
      </c>
      <c r="B91">
        <v>0.29771067099999998</v>
      </c>
      <c r="C91">
        <v>0.29799999999999999</v>
      </c>
      <c r="D91">
        <v>2553</v>
      </c>
      <c r="E91">
        <v>0.188</v>
      </c>
      <c r="F91">
        <v>1945</v>
      </c>
      <c r="G91">
        <v>0.23799999999999999</v>
      </c>
      <c r="H91">
        <v>4498</v>
      </c>
      <c r="I91">
        <f>+VLOOKUP(A91,$W$3:$AC$185,7,FALSE)</f>
        <v>3861</v>
      </c>
      <c r="J91">
        <f t="shared" si="9"/>
        <v>4498</v>
      </c>
      <c r="K91" s="7">
        <f>+H91/I91-1</f>
        <v>0.16498316498316501</v>
      </c>
      <c r="L91" t="str">
        <f t="shared" si="10"/>
        <v>Estonia</v>
      </c>
      <c r="W91" t="s">
        <v>100</v>
      </c>
      <c r="X91">
        <v>2E-3</v>
      </c>
      <c r="Y91">
        <v>19</v>
      </c>
      <c r="Z91">
        <v>1.9E-2</v>
      </c>
      <c r="AA91">
        <v>166</v>
      </c>
      <c r="AB91">
        <v>1.0999999999999999E-2</v>
      </c>
      <c r="AC91">
        <v>185</v>
      </c>
    </row>
    <row r="92" spans="1:29" x14ac:dyDescent="0.3">
      <c r="A92" t="s">
        <v>9</v>
      </c>
      <c r="C92">
        <v>100</v>
      </c>
      <c r="D92">
        <v>857544</v>
      </c>
      <c r="E92">
        <v>100</v>
      </c>
      <c r="F92">
        <v>1035181</v>
      </c>
      <c r="G92">
        <v>100</v>
      </c>
      <c r="H92">
        <v>1892725</v>
      </c>
      <c r="I92">
        <f>+VLOOKUP(A92,$W$3:$AC$185,7,FALSE)</f>
        <v>1647494</v>
      </c>
      <c r="J92">
        <f t="shared" si="9"/>
        <v>1892725</v>
      </c>
      <c r="K92" s="7">
        <f>+H92/I92-1</f>
        <v>0.14885092146010859</v>
      </c>
      <c r="L92" t="str">
        <f t="shared" si="10"/>
        <v>World</v>
      </c>
      <c r="W92" t="s">
        <v>101</v>
      </c>
      <c r="X92">
        <v>0.114</v>
      </c>
      <c r="Y92">
        <v>883</v>
      </c>
      <c r="Z92">
        <v>0.20300000000000001</v>
      </c>
      <c r="AA92">
        <v>1770</v>
      </c>
      <c r="AB92">
        <v>0.161</v>
      </c>
      <c r="AC92">
        <v>2653</v>
      </c>
    </row>
    <row r="93" spans="1:29" x14ac:dyDescent="0.3">
      <c r="A93" t="s">
        <v>65</v>
      </c>
      <c r="B93">
        <v>0.56405269000000002</v>
      </c>
      <c r="C93">
        <v>0.56399999999999995</v>
      </c>
      <c r="D93">
        <v>4837</v>
      </c>
      <c r="E93">
        <v>0.5</v>
      </c>
      <c r="F93">
        <v>5174</v>
      </c>
      <c r="G93">
        <v>0.52900000000000003</v>
      </c>
      <c r="H93">
        <v>10011</v>
      </c>
      <c r="I93">
        <f>+VLOOKUP(A93,$W$3:$AC$185,7,FALSE)</f>
        <v>8798</v>
      </c>
      <c r="J93">
        <f t="shared" si="9"/>
        <v>10011</v>
      </c>
      <c r="K93" s="7">
        <f>+H93/I93-1</f>
        <v>0.13787224369174811</v>
      </c>
      <c r="L93" t="str">
        <f t="shared" si="10"/>
        <v>Finland</v>
      </c>
      <c r="W93" t="s">
        <v>102</v>
      </c>
      <c r="X93">
        <v>0.191</v>
      </c>
      <c r="Y93">
        <v>1482</v>
      </c>
      <c r="Z93">
        <v>0.18</v>
      </c>
      <c r="AA93">
        <v>1573</v>
      </c>
      <c r="AB93">
        <v>0.185</v>
      </c>
      <c r="AC93">
        <v>3055</v>
      </c>
    </row>
    <row r="94" spans="1:29" x14ac:dyDescent="0.3">
      <c r="A94" t="s">
        <v>170</v>
      </c>
      <c r="B94">
        <v>4.664484E-3</v>
      </c>
      <c r="C94">
        <v>5.0000000000000001E-3</v>
      </c>
      <c r="D94">
        <v>40</v>
      </c>
      <c r="E94">
        <v>6.0000000000000001E-3</v>
      </c>
      <c r="F94">
        <v>59</v>
      </c>
      <c r="G94">
        <v>5.0000000000000001E-3</v>
      </c>
      <c r="H94">
        <v>99</v>
      </c>
      <c r="I94">
        <f>+VLOOKUP(A94,$W$3:$AC$185,7,FALSE)</f>
        <v>89</v>
      </c>
      <c r="J94">
        <f t="shared" si="9"/>
        <v>99</v>
      </c>
      <c r="K94" s="7">
        <f>+H94/I94-1</f>
        <v>0.11235955056179781</v>
      </c>
      <c r="L94" t="str">
        <f t="shared" si="10"/>
        <v>Sudan</v>
      </c>
      <c r="W94" t="s">
        <v>103</v>
      </c>
      <c r="X94">
        <v>1.825</v>
      </c>
      <c r="Y94">
        <v>14126</v>
      </c>
      <c r="Z94">
        <v>1.607</v>
      </c>
      <c r="AA94">
        <v>14042</v>
      </c>
      <c r="AB94">
        <v>1.71</v>
      </c>
      <c r="AC94">
        <v>28168</v>
      </c>
    </row>
    <row r="95" spans="1:29" x14ac:dyDescent="0.3">
      <c r="A95" t="s">
        <v>110</v>
      </c>
      <c r="B95">
        <v>0.12570783499999999</v>
      </c>
      <c r="C95">
        <v>0.126</v>
      </c>
      <c r="D95">
        <v>1078</v>
      </c>
      <c r="E95">
        <v>0.185</v>
      </c>
      <c r="F95">
        <v>1913</v>
      </c>
      <c r="G95">
        <v>0.158</v>
      </c>
      <c r="H95">
        <v>2991</v>
      </c>
      <c r="I95">
        <f>+VLOOKUP(A95,W95:AC277,7,FALSE)</f>
        <v>0</v>
      </c>
      <c r="J95">
        <f t="shared" si="9"/>
        <v>2991</v>
      </c>
      <c r="K95" s="7" t="e">
        <f>+H95/I95-1</f>
        <v>#DIV/0!</v>
      </c>
      <c r="W95" t="s">
        <v>104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187</v>
      </c>
      <c r="B96">
        <v>5.4876484469999998</v>
      </c>
      <c r="C96">
        <v>5.4880000000000004</v>
      </c>
      <c r="D96">
        <v>47059</v>
      </c>
      <c r="E96">
        <v>2.8380000000000001</v>
      </c>
      <c r="F96">
        <v>29383</v>
      </c>
      <c r="G96">
        <v>4.0389999999999997</v>
      </c>
      <c r="H96">
        <v>76442</v>
      </c>
      <c r="I96">
        <f>+VLOOKUP(A96,$W$3:$AC$185,7,FALSE)</f>
        <v>69000</v>
      </c>
      <c r="J96">
        <f t="shared" si="9"/>
        <v>76442</v>
      </c>
      <c r="K96" s="7">
        <f>+H96/I96-1</f>
        <v>0.10785507246376813</v>
      </c>
      <c r="L96" t="str">
        <f>+A96</f>
        <v>Ukraine</v>
      </c>
      <c r="W96" t="s">
        <v>112</v>
      </c>
      <c r="X96">
        <v>1E-3</v>
      </c>
      <c r="Y96">
        <v>8</v>
      </c>
      <c r="Z96">
        <v>1E-3</v>
      </c>
      <c r="AA96">
        <v>9</v>
      </c>
      <c r="AB96">
        <v>1E-3</v>
      </c>
      <c r="AC96">
        <v>17</v>
      </c>
    </row>
    <row r="97" spans="1:29" x14ac:dyDescent="0.3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e">
        <f>+VLOOKUP(A97,W97:AC279,7,FALSE)</f>
        <v>#N/A</v>
      </c>
      <c r="J97">
        <f t="shared" si="9"/>
        <v>0</v>
      </c>
      <c r="K97" s="7" t="e">
        <f>+H97/I97-1</f>
        <v>#N/A</v>
      </c>
      <c r="W97" t="s">
        <v>105</v>
      </c>
      <c r="X97">
        <v>0.71099999999999997</v>
      </c>
      <c r="Y97">
        <v>5500</v>
      </c>
      <c r="Z97">
        <v>0.26100000000000001</v>
      </c>
      <c r="AA97">
        <v>2278</v>
      </c>
      <c r="AB97">
        <v>0.47199999999999998</v>
      </c>
      <c r="AC97">
        <v>7778</v>
      </c>
    </row>
    <row r="98" spans="1:29" x14ac:dyDescent="0.3">
      <c r="A98" t="s">
        <v>148</v>
      </c>
      <c r="B98">
        <v>1.5333323999999999</v>
      </c>
      <c r="C98">
        <v>1.5329999999999999</v>
      </c>
      <c r="D98">
        <v>13149</v>
      </c>
      <c r="E98">
        <v>0.44</v>
      </c>
      <c r="F98">
        <v>4559</v>
      </c>
      <c r="G98">
        <v>0.93600000000000005</v>
      </c>
      <c r="H98">
        <v>17708</v>
      </c>
      <c r="I98">
        <f>+VLOOKUP(A98,$W$3:$AC$185,7,FALSE)</f>
        <v>16000</v>
      </c>
      <c r="J98">
        <f t="shared" si="9"/>
        <v>17708</v>
      </c>
      <c r="K98" s="7">
        <f>+H98/I98-1</f>
        <v>0.1067499999999999</v>
      </c>
      <c r="L98" t="str">
        <f t="shared" ref="L98:L106" si="11">+A98</f>
        <v>Romania</v>
      </c>
      <c r="W98" t="s">
        <v>106</v>
      </c>
      <c r="X98">
        <v>3.7999999999999999E-2</v>
      </c>
      <c r="Y98">
        <v>293</v>
      </c>
      <c r="Z98">
        <v>3.3000000000000002E-2</v>
      </c>
      <c r="AA98">
        <v>286</v>
      </c>
      <c r="AB98">
        <v>3.5000000000000003E-2</v>
      </c>
      <c r="AC98">
        <v>579</v>
      </c>
    </row>
    <row r="99" spans="1:29" x14ac:dyDescent="0.3">
      <c r="A99" t="s">
        <v>171</v>
      </c>
      <c r="B99">
        <v>5.1309320000000004E-3</v>
      </c>
      <c r="C99">
        <v>5.0000000000000001E-3</v>
      </c>
      <c r="D99">
        <v>44</v>
      </c>
      <c r="E99">
        <v>6.0000000000000001E-3</v>
      </c>
      <c r="F99">
        <v>62</v>
      </c>
      <c r="G99">
        <v>6.0000000000000001E-3</v>
      </c>
      <c r="H99">
        <v>106</v>
      </c>
      <c r="I99">
        <f>+VLOOKUP(A99,$W$3:$AC$185,7,FALSE)</f>
        <v>98</v>
      </c>
      <c r="J99">
        <f t="shared" si="9"/>
        <v>106</v>
      </c>
      <c r="K99" s="7">
        <f>+H99/I99-1</f>
        <v>8.163265306122458E-2</v>
      </c>
      <c r="L99" t="str">
        <f t="shared" si="11"/>
        <v>Suriname</v>
      </c>
      <c r="W99" t="s">
        <v>107</v>
      </c>
      <c r="X99">
        <v>7.0000000000000001E-3</v>
      </c>
      <c r="Y99">
        <v>58</v>
      </c>
      <c r="Z99">
        <v>6.9000000000000006E-2</v>
      </c>
      <c r="AA99">
        <v>604</v>
      </c>
      <c r="AB99">
        <v>0.04</v>
      </c>
      <c r="AC99">
        <v>662</v>
      </c>
    </row>
    <row r="100" spans="1:29" x14ac:dyDescent="0.3">
      <c r="A100" t="s">
        <v>109</v>
      </c>
      <c r="B100">
        <v>0.24243654000000001</v>
      </c>
      <c r="C100">
        <v>0.24199999999999999</v>
      </c>
      <c r="D100">
        <v>2079</v>
      </c>
      <c r="E100">
        <v>9.9000000000000005E-2</v>
      </c>
      <c r="F100">
        <v>1026</v>
      </c>
      <c r="G100">
        <v>0.16400000000000001</v>
      </c>
      <c r="H100">
        <v>3105</v>
      </c>
      <c r="I100">
        <f>+VLOOKUP(A100,$W$3:$AC$185,7,FALSE)</f>
        <v>2903</v>
      </c>
      <c r="J100">
        <f t="shared" si="9"/>
        <v>3105</v>
      </c>
      <c r="K100" s="7">
        <f>+H100/I100-1</f>
        <v>6.9583189803651413E-2</v>
      </c>
      <c r="L100" t="str">
        <f t="shared" si="11"/>
        <v>Lithuania</v>
      </c>
      <c r="W100" t="s">
        <v>108</v>
      </c>
      <c r="X100">
        <v>6.4000000000000001E-2</v>
      </c>
      <c r="Y100">
        <v>493</v>
      </c>
      <c r="Z100">
        <v>4.7E-2</v>
      </c>
      <c r="AA100">
        <v>413</v>
      </c>
      <c r="AB100">
        <v>5.5E-2</v>
      </c>
      <c r="AC100">
        <v>906</v>
      </c>
    </row>
    <row r="101" spans="1:29" x14ac:dyDescent="0.3">
      <c r="A101" t="s">
        <v>199</v>
      </c>
      <c r="B101">
        <v>1.6197419609999999</v>
      </c>
      <c r="C101">
        <v>1.62</v>
      </c>
      <c r="D101">
        <v>13890</v>
      </c>
      <c r="E101">
        <v>2</v>
      </c>
      <c r="F101">
        <v>20700</v>
      </c>
      <c r="G101">
        <v>1.8280000000000001</v>
      </c>
      <c r="H101">
        <v>34590</v>
      </c>
      <c r="I101">
        <f>+VLOOKUP(A101,$W$3:$AC$185,7,FALSE)</f>
        <v>32445</v>
      </c>
      <c r="J101">
        <f t="shared" si="9"/>
        <v>34590</v>
      </c>
      <c r="K101" s="7">
        <f>+H101/I101-1</f>
        <v>6.6111881645862125E-2</v>
      </c>
      <c r="L101" t="str">
        <f t="shared" si="11"/>
        <v>Viet Nam</v>
      </c>
      <c r="W101" t="s">
        <v>109</v>
      </c>
      <c r="X101">
        <v>5.5E-2</v>
      </c>
      <c r="Y101">
        <v>424</v>
      </c>
      <c r="Z101">
        <v>0.28399999999999997</v>
      </c>
      <c r="AA101">
        <v>2479</v>
      </c>
      <c r="AB101">
        <v>0.17599999999999999</v>
      </c>
      <c r="AC101">
        <v>2903</v>
      </c>
    </row>
    <row r="102" spans="1:29" x14ac:dyDescent="0.3">
      <c r="A102" t="s">
        <v>115</v>
      </c>
      <c r="B102">
        <v>4.5595327999999997E-2</v>
      </c>
      <c r="C102">
        <v>4.5999999999999999E-2</v>
      </c>
      <c r="D102">
        <v>391</v>
      </c>
      <c r="E102">
        <v>5.8999999999999997E-2</v>
      </c>
      <c r="F102">
        <v>614</v>
      </c>
      <c r="G102">
        <v>5.2999999999999999E-2</v>
      </c>
      <c r="H102">
        <v>1005</v>
      </c>
      <c r="I102">
        <f>+VLOOKUP(A102,$W$3:$AC$185,7,FALSE)</f>
        <v>961</v>
      </c>
      <c r="J102">
        <f t="shared" si="9"/>
        <v>1005</v>
      </c>
      <c r="K102" s="7">
        <f>+H102/I102-1</f>
        <v>4.57856399583767E-2</v>
      </c>
      <c r="L102" t="str">
        <f t="shared" si="11"/>
        <v>Maldives</v>
      </c>
      <c r="W102" t="s">
        <v>110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t="s">
        <v>105</v>
      </c>
      <c r="B103">
        <v>0.643582137</v>
      </c>
      <c r="C103">
        <v>0.64400000000000002</v>
      </c>
      <c r="D103">
        <v>5519</v>
      </c>
      <c r="E103">
        <v>0.248</v>
      </c>
      <c r="F103">
        <v>2569</v>
      </c>
      <c r="G103">
        <v>0.42699999999999999</v>
      </c>
      <c r="H103">
        <v>8088</v>
      </c>
      <c r="I103">
        <f>+VLOOKUP(A103,$W$3:$AC$185,7,FALSE)</f>
        <v>7778</v>
      </c>
      <c r="J103">
        <f t="shared" si="9"/>
        <v>8088</v>
      </c>
      <c r="K103" s="7">
        <f>+H103/I103-1</f>
        <v>3.9856004114168231E-2</v>
      </c>
      <c r="L103" t="str">
        <f t="shared" si="11"/>
        <v>Latvia</v>
      </c>
      <c r="W103" t="s">
        <v>111</v>
      </c>
      <c r="X103">
        <v>1.6E-2</v>
      </c>
      <c r="Y103">
        <v>123</v>
      </c>
      <c r="Z103">
        <v>0.122</v>
      </c>
      <c r="AA103">
        <v>1064</v>
      </c>
      <c r="AB103">
        <v>7.1999999999999995E-2</v>
      </c>
      <c r="AC103">
        <v>1187</v>
      </c>
    </row>
    <row r="104" spans="1:29" x14ac:dyDescent="0.3">
      <c r="A104" t="s">
        <v>73</v>
      </c>
      <c r="B104">
        <v>0.51565867200000004</v>
      </c>
      <c r="C104">
        <v>0.51600000000000001</v>
      </c>
      <c r="D104">
        <v>4422</v>
      </c>
      <c r="E104">
        <v>0.36199999999999999</v>
      </c>
      <c r="F104">
        <v>3749</v>
      </c>
      <c r="G104">
        <v>0.432</v>
      </c>
      <c r="H104">
        <v>8171</v>
      </c>
      <c r="I104">
        <f>+VLOOKUP(A104,$W$3:$AC$185,7,FALSE)</f>
        <v>7970</v>
      </c>
      <c r="J104">
        <f t="shared" si="9"/>
        <v>8171</v>
      </c>
      <c r="K104" s="7">
        <f>+H104/I104-1</f>
        <v>2.5219573400250939E-2</v>
      </c>
      <c r="L104" t="str">
        <f t="shared" si="11"/>
        <v>Georgia</v>
      </c>
      <c r="W104" t="s">
        <v>114</v>
      </c>
      <c r="X104">
        <v>0.81599999999999995</v>
      </c>
      <c r="Y104">
        <v>6313</v>
      </c>
      <c r="Z104">
        <v>3.2839999999999998</v>
      </c>
      <c r="AA104">
        <v>28687</v>
      </c>
      <c r="AB104">
        <v>2.1240000000000001</v>
      </c>
      <c r="AC104">
        <v>35000</v>
      </c>
    </row>
    <row r="105" spans="1:29" x14ac:dyDescent="0.3">
      <c r="A105" t="s">
        <v>15</v>
      </c>
      <c r="B105">
        <v>0.55728918900000002</v>
      </c>
      <c r="C105">
        <v>0.55700000000000005</v>
      </c>
      <c r="D105">
        <v>4779</v>
      </c>
      <c r="E105">
        <v>0.28299999999999997</v>
      </c>
      <c r="F105">
        <v>2925</v>
      </c>
      <c r="G105">
        <v>0.40699999999999997</v>
      </c>
      <c r="H105">
        <v>7704</v>
      </c>
      <c r="I105">
        <f>+VLOOKUP(A105,$W$3:$AC$185,7,FALSE)</f>
        <v>7704</v>
      </c>
      <c r="J105">
        <f t="shared" si="9"/>
        <v>7704</v>
      </c>
      <c r="K105" s="7">
        <f>+H105/I105-1</f>
        <v>0</v>
      </c>
      <c r="L105" t="str">
        <f t="shared" si="11"/>
        <v>Australia</v>
      </c>
      <c r="W105" t="s">
        <v>115</v>
      </c>
      <c r="X105">
        <v>5.8999999999999997E-2</v>
      </c>
      <c r="Y105">
        <v>456</v>
      </c>
      <c r="Z105">
        <v>5.8000000000000003E-2</v>
      </c>
      <c r="AA105">
        <v>505</v>
      </c>
      <c r="AB105">
        <v>5.8000000000000003E-2</v>
      </c>
      <c r="AC105">
        <v>961</v>
      </c>
    </row>
    <row r="106" spans="1:29" x14ac:dyDescent="0.3">
      <c r="A106" t="s">
        <v>17</v>
      </c>
      <c r="B106">
        <v>8.0812179999999997E-2</v>
      </c>
      <c r="C106">
        <v>8.1000000000000003E-2</v>
      </c>
      <c r="D106">
        <v>693</v>
      </c>
      <c r="E106">
        <v>2.7E-2</v>
      </c>
      <c r="F106">
        <v>282</v>
      </c>
      <c r="G106">
        <v>5.1999999999999998E-2</v>
      </c>
      <c r="H106">
        <v>975</v>
      </c>
      <c r="I106">
        <f>+VLOOKUP(A106,$W$3:$AC$185,7,FALSE)</f>
        <v>975</v>
      </c>
      <c r="J106">
        <f t="shared" si="9"/>
        <v>975</v>
      </c>
      <c r="K106" s="7">
        <f>+H106/I106-1</f>
        <v>0</v>
      </c>
      <c r="L106" t="str">
        <f t="shared" si="11"/>
        <v>Azerbaijan</v>
      </c>
      <c r="W106" t="s">
        <v>116</v>
      </c>
      <c r="X106">
        <v>0.02</v>
      </c>
      <c r="Y106">
        <v>151</v>
      </c>
      <c r="Z106">
        <v>6.8000000000000005E-2</v>
      </c>
      <c r="AA106">
        <v>594</v>
      </c>
      <c r="AB106">
        <v>4.4999999999999998E-2</v>
      </c>
      <c r="AC106">
        <v>745</v>
      </c>
    </row>
    <row r="107" spans="1:29" x14ac:dyDescent="0.3">
      <c r="A107" t="s">
        <v>123</v>
      </c>
      <c r="B107">
        <v>0.18984448600000001</v>
      </c>
      <c r="C107">
        <v>0.19</v>
      </c>
      <c r="D107">
        <v>1628</v>
      </c>
      <c r="E107">
        <v>0.23400000000000001</v>
      </c>
      <c r="F107">
        <v>2427</v>
      </c>
      <c r="G107">
        <v>0.214</v>
      </c>
      <c r="H107">
        <v>4055</v>
      </c>
      <c r="I107">
        <f>+VLOOKUP(A107,W107:AC289,7,FALSE)</f>
        <v>0</v>
      </c>
      <c r="J107">
        <f t="shared" si="9"/>
        <v>4055</v>
      </c>
      <c r="K107" s="7" t="e">
        <f>+H107/I107-1</f>
        <v>#DIV/0!</v>
      </c>
      <c r="W107" t="s">
        <v>117</v>
      </c>
      <c r="X107">
        <v>0</v>
      </c>
      <c r="Y107">
        <v>1</v>
      </c>
      <c r="Z107">
        <v>1E-3</v>
      </c>
      <c r="AA107">
        <v>7</v>
      </c>
      <c r="AB107">
        <v>0</v>
      </c>
      <c r="AC107">
        <v>8</v>
      </c>
    </row>
    <row r="108" spans="1:29" x14ac:dyDescent="0.3">
      <c r="A108" t="s">
        <v>18</v>
      </c>
      <c r="B108">
        <v>1.4459899E-2</v>
      </c>
      <c r="C108">
        <v>1.4E-2</v>
      </c>
      <c r="D108">
        <v>124</v>
      </c>
      <c r="E108">
        <v>0</v>
      </c>
      <c r="F108">
        <v>0</v>
      </c>
      <c r="G108">
        <v>7.0000000000000001E-3</v>
      </c>
      <c r="H108">
        <v>124</v>
      </c>
      <c r="I108">
        <f>+VLOOKUP(A108,$W$3:$AC$185,7,FALSE)</f>
        <v>124</v>
      </c>
      <c r="J108">
        <f t="shared" si="9"/>
        <v>124</v>
      </c>
      <c r="K108" s="7">
        <f>+H108/I108-1</f>
        <v>0</v>
      </c>
      <c r="L108" t="str">
        <f t="shared" ref="L108:L112" si="12">+A108</f>
        <v>Bahamas</v>
      </c>
      <c r="W108" t="s">
        <v>118</v>
      </c>
      <c r="X108">
        <v>4.0000000000000001E-3</v>
      </c>
      <c r="Y108">
        <v>29</v>
      </c>
      <c r="Z108">
        <v>4.0000000000000001E-3</v>
      </c>
      <c r="AA108">
        <v>33</v>
      </c>
      <c r="AB108">
        <v>4.0000000000000001E-3</v>
      </c>
      <c r="AC108">
        <v>62</v>
      </c>
    </row>
    <row r="109" spans="1:29" x14ac:dyDescent="0.3">
      <c r="A109" t="s">
        <v>20</v>
      </c>
      <c r="B109">
        <v>0.43682889699999999</v>
      </c>
      <c r="C109">
        <v>0.437</v>
      </c>
      <c r="D109">
        <v>3746</v>
      </c>
      <c r="E109">
        <v>0.13500000000000001</v>
      </c>
      <c r="F109">
        <v>1401</v>
      </c>
      <c r="G109">
        <v>0.27200000000000002</v>
      </c>
      <c r="H109">
        <v>5147</v>
      </c>
      <c r="I109">
        <f>+VLOOKUP(A109,$W$3:$AC$185,7,FALSE)</f>
        <v>5147</v>
      </c>
      <c r="J109">
        <f t="shared" si="9"/>
        <v>5147</v>
      </c>
      <c r="K109" s="7">
        <f>+H109/I109-1</f>
        <v>0</v>
      </c>
      <c r="L109" t="str">
        <f t="shared" si="12"/>
        <v>Bangladesh</v>
      </c>
      <c r="W109" t="s">
        <v>119</v>
      </c>
      <c r="X109">
        <v>1.2999999999999999E-2</v>
      </c>
      <c r="Y109">
        <v>98</v>
      </c>
      <c r="Z109">
        <v>7.5999999999999998E-2</v>
      </c>
      <c r="AA109">
        <v>665</v>
      </c>
      <c r="AB109">
        <v>4.5999999999999999E-2</v>
      </c>
      <c r="AC109">
        <v>763</v>
      </c>
    </row>
    <row r="110" spans="1:29" x14ac:dyDescent="0.3">
      <c r="A110" t="s">
        <v>33</v>
      </c>
      <c r="B110">
        <v>0.93907717899999998</v>
      </c>
      <c r="C110">
        <v>0.93899999999999995</v>
      </c>
      <c r="D110">
        <v>8053</v>
      </c>
      <c r="E110">
        <v>1.1599999999999999</v>
      </c>
      <c r="F110">
        <v>12004</v>
      </c>
      <c r="G110">
        <v>1.06</v>
      </c>
      <c r="H110">
        <v>20057</v>
      </c>
      <c r="I110">
        <f>+VLOOKUP(A110,$W$3:$AC$185,7,FALSE)</f>
        <v>20057</v>
      </c>
      <c r="J110">
        <f t="shared" si="9"/>
        <v>20057</v>
      </c>
      <c r="K110" s="7">
        <f>+H110/I110-1</f>
        <v>0</v>
      </c>
      <c r="L110" t="str">
        <f t="shared" si="12"/>
        <v>Cambodia</v>
      </c>
      <c r="W110" t="s">
        <v>120</v>
      </c>
      <c r="X110">
        <v>0.58799999999999997</v>
      </c>
      <c r="Y110">
        <v>4552</v>
      </c>
      <c r="Z110">
        <v>0.16200000000000001</v>
      </c>
      <c r="AA110">
        <v>1419</v>
      </c>
      <c r="AB110">
        <v>0.36199999999999999</v>
      </c>
      <c r="AC110">
        <v>5971</v>
      </c>
    </row>
    <row r="111" spans="1:29" x14ac:dyDescent="0.3">
      <c r="A111" t="s">
        <v>39</v>
      </c>
      <c r="B111">
        <v>8.8275354E-2</v>
      </c>
      <c r="C111">
        <v>8.7999999999999995E-2</v>
      </c>
      <c r="D111">
        <v>757</v>
      </c>
      <c r="E111">
        <v>6.0000000000000001E-3</v>
      </c>
      <c r="F111">
        <v>67</v>
      </c>
      <c r="G111">
        <v>4.3999999999999997E-2</v>
      </c>
      <c r="H111">
        <v>824</v>
      </c>
      <c r="I111">
        <f>+VLOOKUP(A111,$W$3:$AC$185,7,FALSE)</f>
        <v>824</v>
      </c>
      <c r="J111">
        <f t="shared" si="9"/>
        <v>824</v>
      </c>
      <c r="K111" s="7">
        <f>+H111/I111-1</f>
        <v>0</v>
      </c>
      <c r="L111" t="str">
        <f t="shared" si="12"/>
        <v>China, Hong Kong SAR</v>
      </c>
      <c r="W111" t="s">
        <v>121</v>
      </c>
      <c r="X111">
        <v>2.1000000000000001E-2</v>
      </c>
      <c r="Y111">
        <v>163</v>
      </c>
      <c r="Z111">
        <v>2.1999999999999999E-2</v>
      </c>
      <c r="AA111">
        <v>193</v>
      </c>
      <c r="AB111">
        <v>2.1999999999999999E-2</v>
      </c>
      <c r="AC111">
        <v>356</v>
      </c>
    </row>
    <row r="112" spans="1:29" x14ac:dyDescent="0.3">
      <c r="A112" t="s">
        <v>46</v>
      </c>
      <c r="B112">
        <v>7.4631740000000004E-3</v>
      </c>
      <c r="C112">
        <v>7.0000000000000001E-3</v>
      </c>
      <c r="D112">
        <v>64</v>
      </c>
      <c r="E112">
        <v>0.01</v>
      </c>
      <c r="F112">
        <v>102</v>
      </c>
      <c r="G112">
        <v>8.9999999999999993E-3</v>
      </c>
      <c r="H112">
        <v>166</v>
      </c>
      <c r="I112">
        <f>+VLOOKUP(A112,$W$3:$AC$185,7,FALSE)</f>
        <v>166</v>
      </c>
      <c r="J112">
        <f t="shared" si="9"/>
        <v>166</v>
      </c>
      <c r="K112" s="7">
        <f>+H112/I112-1</f>
        <v>0</v>
      </c>
      <c r="L112" t="str">
        <f t="shared" si="12"/>
        <v>Costa Rica</v>
      </c>
      <c r="W112" t="s">
        <v>122</v>
      </c>
      <c r="X112">
        <v>0.108</v>
      </c>
      <c r="Y112">
        <v>832</v>
      </c>
      <c r="Z112">
        <v>0.20100000000000001</v>
      </c>
      <c r="AA112">
        <v>1758</v>
      </c>
      <c r="AB112">
        <v>0.157</v>
      </c>
      <c r="AC112">
        <v>2590</v>
      </c>
    </row>
    <row r="113" spans="1:29" x14ac:dyDescent="0.3">
      <c r="A113" t="s">
        <v>129</v>
      </c>
      <c r="B113">
        <v>1.2827330000000001E-3</v>
      </c>
      <c r="C113">
        <v>1E-3</v>
      </c>
      <c r="D113">
        <v>11</v>
      </c>
      <c r="E113">
        <v>2E-3</v>
      </c>
      <c r="F113">
        <v>16</v>
      </c>
      <c r="G113">
        <v>1E-3</v>
      </c>
      <c r="H113">
        <v>27</v>
      </c>
      <c r="I113" t="e">
        <f>+VLOOKUP(A113,W113:AC295,7,FALSE)</f>
        <v>#N/A</v>
      </c>
      <c r="J113">
        <f t="shared" si="9"/>
        <v>27</v>
      </c>
      <c r="K113" s="7" t="e">
        <f>+H113/I113-1</f>
        <v>#N/A</v>
      </c>
      <c r="W113" t="s">
        <v>123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t="s">
        <v>49</v>
      </c>
      <c r="B114">
        <v>0.26389316499999999</v>
      </c>
      <c r="C114">
        <v>0.26400000000000001</v>
      </c>
      <c r="D114">
        <v>2263</v>
      </c>
      <c r="E114">
        <v>0.29899999999999999</v>
      </c>
      <c r="F114">
        <v>3093</v>
      </c>
      <c r="G114">
        <v>0.28299999999999997</v>
      </c>
      <c r="H114">
        <v>5356</v>
      </c>
      <c r="I114">
        <f>+VLOOKUP(A114,$W$3:$AC$185,7,FALSE)</f>
        <v>5356</v>
      </c>
      <c r="J114">
        <f t="shared" si="9"/>
        <v>5356</v>
      </c>
      <c r="K114" s="7">
        <f>+H114/I114-1</f>
        <v>0</v>
      </c>
      <c r="L114" t="str">
        <f t="shared" ref="L114:L121" si="13">+A114</f>
        <v>Cuba</v>
      </c>
      <c r="W114" t="s">
        <v>124</v>
      </c>
      <c r="X114">
        <v>1.4E-2</v>
      </c>
      <c r="Y114">
        <v>110</v>
      </c>
      <c r="Z114">
        <v>1.2999999999999999E-2</v>
      </c>
      <c r="AA114">
        <v>116</v>
      </c>
      <c r="AB114">
        <v>1.4E-2</v>
      </c>
      <c r="AC114">
        <v>226</v>
      </c>
    </row>
    <row r="115" spans="1:29" x14ac:dyDescent="0.3">
      <c r="A115" t="s">
        <v>90</v>
      </c>
      <c r="B115">
        <v>5.974853768</v>
      </c>
      <c r="C115">
        <v>5.9749999999999996</v>
      </c>
      <c r="D115">
        <v>51237</v>
      </c>
      <c r="E115">
        <v>8.9320000000000004</v>
      </c>
      <c r="F115">
        <v>92465</v>
      </c>
      <c r="G115">
        <v>7.5919999999999996</v>
      </c>
      <c r="H115">
        <v>143702</v>
      </c>
      <c r="I115">
        <f>+VLOOKUP(A115,$W$3:$AC$185,7,FALSE)</f>
        <v>143702</v>
      </c>
      <c r="J115">
        <f t="shared" si="9"/>
        <v>143702</v>
      </c>
      <c r="K115" s="7">
        <f>+H115/I115-1</f>
        <v>0</v>
      </c>
      <c r="L115" t="str">
        <f t="shared" si="13"/>
        <v>Indonesia</v>
      </c>
      <c r="W115" t="s">
        <v>125</v>
      </c>
      <c r="X115">
        <v>0.13800000000000001</v>
      </c>
      <c r="Y115">
        <v>1069</v>
      </c>
      <c r="Z115">
        <v>0.80300000000000005</v>
      </c>
      <c r="AA115">
        <v>7012</v>
      </c>
      <c r="AB115">
        <v>0.49099999999999999</v>
      </c>
      <c r="AC115">
        <v>8081</v>
      </c>
    </row>
    <row r="116" spans="1:29" x14ac:dyDescent="0.3">
      <c r="A116" t="s">
        <v>91</v>
      </c>
      <c r="B116">
        <v>0.88986687600000003</v>
      </c>
      <c r="C116">
        <v>0.89</v>
      </c>
      <c r="D116">
        <v>7631</v>
      </c>
      <c r="E116">
        <v>0.96799999999999997</v>
      </c>
      <c r="F116">
        <v>10023</v>
      </c>
      <c r="G116">
        <v>0.93300000000000005</v>
      </c>
      <c r="H116">
        <v>17654</v>
      </c>
      <c r="I116">
        <f>+VLOOKUP(A116,$W$3:$AC$185,7,FALSE)</f>
        <v>17654</v>
      </c>
      <c r="J116">
        <f t="shared" si="9"/>
        <v>17654</v>
      </c>
      <c r="K116" s="7">
        <f>+H116/I116-1</f>
        <v>0</v>
      </c>
      <c r="L116" t="str">
        <f t="shared" si="13"/>
        <v>Iran (Islamic Republic of)</v>
      </c>
      <c r="W116" t="s">
        <v>126</v>
      </c>
      <c r="X116">
        <v>1.0999999999999999E-2</v>
      </c>
      <c r="Y116">
        <v>85</v>
      </c>
      <c r="Z116">
        <v>1.0999999999999999E-2</v>
      </c>
      <c r="AA116">
        <v>94</v>
      </c>
      <c r="AB116">
        <v>1.0999999999999999E-2</v>
      </c>
      <c r="AC116">
        <v>179</v>
      </c>
    </row>
    <row r="117" spans="1:29" x14ac:dyDescent="0.3">
      <c r="A117" t="s">
        <v>97</v>
      </c>
      <c r="B117">
        <v>2.2295065909999998</v>
      </c>
      <c r="C117">
        <v>2.23</v>
      </c>
      <c r="D117">
        <v>19119</v>
      </c>
      <c r="E117">
        <v>0.61199999999999999</v>
      </c>
      <c r="F117">
        <v>6339</v>
      </c>
      <c r="G117">
        <v>1.345</v>
      </c>
      <c r="H117">
        <v>25458</v>
      </c>
      <c r="I117">
        <f>+VLOOKUP(A117,$W$3:$AC$185,7,FALSE)</f>
        <v>25458</v>
      </c>
      <c r="J117">
        <f t="shared" si="9"/>
        <v>25458</v>
      </c>
      <c r="K117" s="7">
        <f>+H117/I117-1</f>
        <v>0</v>
      </c>
      <c r="L117" t="str">
        <f t="shared" si="13"/>
        <v>Japan</v>
      </c>
      <c r="W117" t="s">
        <v>127</v>
      </c>
      <c r="X117">
        <v>1.4510000000000001</v>
      </c>
      <c r="Y117">
        <v>11230</v>
      </c>
      <c r="Z117">
        <v>1.696</v>
      </c>
      <c r="AA117">
        <v>14811</v>
      </c>
      <c r="AB117">
        <v>1.581</v>
      </c>
      <c r="AC117">
        <v>26041</v>
      </c>
    </row>
    <row r="118" spans="1:29" x14ac:dyDescent="0.3">
      <c r="A118" t="s">
        <v>100</v>
      </c>
      <c r="B118">
        <v>2.2156300000000001E-3</v>
      </c>
      <c r="C118">
        <v>2E-3</v>
      </c>
      <c r="D118">
        <v>19</v>
      </c>
      <c r="E118">
        <v>1.6E-2</v>
      </c>
      <c r="F118">
        <v>166</v>
      </c>
      <c r="G118">
        <v>0.01</v>
      </c>
      <c r="H118">
        <v>185</v>
      </c>
      <c r="I118">
        <f>+VLOOKUP(A118,$W$3:$AC$185,7,FALSE)</f>
        <v>185</v>
      </c>
      <c r="J118">
        <f t="shared" si="9"/>
        <v>185</v>
      </c>
      <c r="K118" s="7">
        <f>+H118/I118-1</f>
        <v>0</v>
      </c>
      <c r="L118" t="str">
        <f t="shared" si="13"/>
        <v>Kenya</v>
      </c>
      <c r="W118" t="s">
        <v>128</v>
      </c>
      <c r="X118">
        <v>3.0000000000000001E-3</v>
      </c>
      <c r="Y118">
        <v>26</v>
      </c>
      <c r="Z118">
        <v>3.0000000000000001E-3</v>
      </c>
      <c r="AA118">
        <v>22</v>
      </c>
      <c r="AB118">
        <v>3.0000000000000001E-3</v>
      </c>
      <c r="AC118">
        <v>48</v>
      </c>
    </row>
    <row r="119" spans="1:29" x14ac:dyDescent="0.3">
      <c r="A119" t="s">
        <v>107</v>
      </c>
      <c r="B119">
        <v>6.7635009999999999E-3</v>
      </c>
      <c r="C119">
        <v>7.0000000000000001E-3</v>
      </c>
      <c r="D119">
        <v>58</v>
      </c>
      <c r="E119">
        <v>5.8000000000000003E-2</v>
      </c>
      <c r="F119">
        <v>604</v>
      </c>
      <c r="G119">
        <v>3.5000000000000003E-2</v>
      </c>
      <c r="H119">
        <v>662</v>
      </c>
      <c r="I119">
        <f>+VLOOKUP(A119,$W$3:$AC$185,7,FALSE)</f>
        <v>662</v>
      </c>
      <c r="J119">
        <f t="shared" si="9"/>
        <v>662</v>
      </c>
      <c r="K119" s="7">
        <f>+H119/I119-1</f>
        <v>0</v>
      </c>
      <c r="L119" t="str">
        <f t="shared" si="13"/>
        <v>Liberia</v>
      </c>
      <c r="W119" t="s">
        <v>130</v>
      </c>
      <c r="X119">
        <v>0.60799999999999998</v>
      </c>
      <c r="Y119">
        <v>4708</v>
      </c>
      <c r="Z119">
        <v>0.04</v>
      </c>
      <c r="AA119">
        <v>348</v>
      </c>
      <c r="AB119">
        <v>0.307</v>
      </c>
      <c r="AC119">
        <v>5056</v>
      </c>
    </row>
    <row r="120" spans="1:29" x14ac:dyDescent="0.3">
      <c r="A120" t="s">
        <v>114</v>
      </c>
      <c r="B120">
        <v>0.73617213800000003</v>
      </c>
      <c r="C120">
        <v>0.73599999999999999</v>
      </c>
      <c r="D120">
        <v>6313</v>
      </c>
      <c r="E120">
        <v>2.7709999999999999</v>
      </c>
      <c r="F120">
        <v>28687</v>
      </c>
      <c r="G120">
        <v>1.849</v>
      </c>
      <c r="H120">
        <v>35000</v>
      </c>
      <c r="I120">
        <f>+VLOOKUP(A120,$W$3:$AC$185,7,FALSE)</f>
        <v>35000</v>
      </c>
      <c r="J120">
        <f t="shared" si="9"/>
        <v>35000</v>
      </c>
      <c r="K120" s="7">
        <f>+H120/I120-1</f>
        <v>0</v>
      </c>
      <c r="L120" t="str">
        <f t="shared" si="13"/>
        <v>Malaysia</v>
      </c>
      <c r="W120" t="s">
        <v>137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t="s">
        <v>117</v>
      </c>
      <c r="B121">
        <v>1.16612E-4</v>
      </c>
      <c r="C121">
        <v>0</v>
      </c>
      <c r="D121">
        <v>1</v>
      </c>
      <c r="E121">
        <v>1E-3</v>
      </c>
      <c r="F121">
        <v>7</v>
      </c>
      <c r="G121">
        <v>0</v>
      </c>
      <c r="H121">
        <v>8</v>
      </c>
      <c r="I121">
        <f>+VLOOKUP(A121,$W$3:$AC$185,7,FALSE)</f>
        <v>8</v>
      </c>
      <c r="J121">
        <f t="shared" si="9"/>
        <v>8</v>
      </c>
      <c r="K121" s="7">
        <f>+H121/I121-1</f>
        <v>0</v>
      </c>
      <c r="L121" t="str">
        <f t="shared" si="13"/>
        <v>Marshall Islands</v>
      </c>
      <c r="W121" t="s">
        <v>131</v>
      </c>
      <c r="X121">
        <v>6.7000000000000004E-2</v>
      </c>
      <c r="Y121">
        <v>517</v>
      </c>
      <c r="Z121">
        <v>7.0999999999999994E-2</v>
      </c>
      <c r="AA121">
        <v>620</v>
      </c>
      <c r="AB121">
        <v>6.9000000000000006E-2</v>
      </c>
      <c r="AC121">
        <v>1137</v>
      </c>
    </row>
    <row r="122" spans="1:29" x14ac:dyDescent="0.3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f>+VLOOKUP(A122,W122:AC304,7,FALSE)</f>
        <v>0</v>
      </c>
      <c r="J122">
        <f t="shared" si="9"/>
        <v>0</v>
      </c>
      <c r="K122" s="7" t="e">
        <f>+H122/I122-1</f>
        <v>#DIV/0!</v>
      </c>
      <c r="W122" t="s">
        <v>132</v>
      </c>
      <c r="X122">
        <v>3.0000000000000001E-3</v>
      </c>
      <c r="Y122">
        <v>24</v>
      </c>
      <c r="Z122">
        <v>3.0000000000000001E-3</v>
      </c>
      <c r="AA122">
        <v>26</v>
      </c>
      <c r="AB122">
        <v>3.0000000000000001E-3</v>
      </c>
      <c r="AC122">
        <v>50</v>
      </c>
    </row>
    <row r="123" spans="1:29" x14ac:dyDescent="0.3">
      <c r="A123" t="s">
        <v>119</v>
      </c>
      <c r="B123">
        <v>1.1427985E-2</v>
      </c>
      <c r="C123">
        <v>1.0999999999999999E-2</v>
      </c>
      <c r="D123">
        <v>98</v>
      </c>
      <c r="E123">
        <v>6.4000000000000001E-2</v>
      </c>
      <c r="F123">
        <v>665</v>
      </c>
      <c r="G123">
        <v>0.04</v>
      </c>
      <c r="H123">
        <v>763</v>
      </c>
      <c r="I123">
        <f>+VLOOKUP(A123,$W$3:$AC$185,7,FALSE)</f>
        <v>763</v>
      </c>
      <c r="J123">
        <f t="shared" si="9"/>
        <v>763</v>
      </c>
      <c r="K123" s="7">
        <f>+H123/I123-1</f>
        <v>0</v>
      </c>
      <c r="L123" t="str">
        <f t="shared" ref="L123:L133" si="14">+A123</f>
        <v>Mauritius</v>
      </c>
      <c r="W123" t="s">
        <v>133</v>
      </c>
      <c r="X123">
        <v>0.25800000000000001</v>
      </c>
      <c r="Y123">
        <v>1998</v>
      </c>
      <c r="Z123">
        <v>0.43099999999999999</v>
      </c>
      <c r="AA123">
        <v>3762</v>
      </c>
      <c r="AB123">
        <v>0.35</v>
      </c>
      <c r="AC123">
        <v>5760</v>
      </c>
    </row>
    <row r="124" spans="1:29" x14ac:dyDescent="0.3">
      <c r="A124" t="s">
        <v>120</v>
      </c>
      <c r="B124">
        <v>0.53081824399999999</v>
      </c>
      <c r="C124">
        <v>0.53100000000000003</v>
      </c>
      <c r="D124">
        <v>4552</v>
      </c>
      <c r="E124">
        <v>0.13700000000000001</v>
      </c>
      <c r="F124">
        <v>1419</v>
      </c>
      <c r="G124">
        <v>0.315</v>
      </c>
      <c r="H124">
        <v>5971</v>
      </c>
      <c r="I124">
        <f>+VLOOKUP(A124,$W$3:$AC$185,7,FALSE)</f>
        <v>5971</v>
      </c>
      <c r="J124">
        <f t="shared" si="9"/>
        <v>5971</v>
      </c>
      <c r="K124" s="7">
        <f>+H124/I124-1</f>
        <v>0</v>
      </c>
      <c r="L124" t="str">
        <f t="shared" si="14"/>
        <v>Mexico</v>
      </c>
      <c r="W124" t="s">
        <v>134</v>
      </c>
      <c r="X124">
        <v>0</v>
      </c>
      <c r="Y124">
        <v>0</v>
      </c>
      <c r="Z124">
        <v>2.5000000000000001E-2</v>
      </c>
      <c r="AA124">
        <v>215</v>
      </c>
      <c r="AB124">
        <v>1.2999999999999999E-2</v>
      </c>
      <c r="AC124">
        <v>215</v>
      </c>
    </row>
    <row r="125" spans="1:29" x14ac:dyDescent="0.3">
      <c r="A125" t="s">
        <v>125</v>
      </c>
      <c r="B125">
        <v>0.124658327</v>
      </c>
      <c r="C125">
        <v>0.125</v>
      </c>
      <c r="D125">
        <v>1069</v>
      </c>
      <c r="E125">
        <v>0.67700000000000005</v>
      </c>
      <c r="F125">
        <v>7012</v>
      </c>
      <c r="G125">
        <v>0.42699999999999999</v>
      </c>
      <c r="H125">
        <v>8081</v>
      </c>
      <c r="I125">
        <f>+VLOOKUP(A125,$W$3:$AC$185,7,FALSE)</f>
        <v>8081</v>
      </c>
      <c r="J125">
        <f t="shared" si="9"/>
        <v>8081</v>
      </c>
      <c r="K125" s="7">
        <f>+H125/I125-1</f>
        <v>0</v>
      </c>
      <c r="L125" t="str">
        <f t="shared" si="14"/>
        <v>Morocco</v>
      </c>
      <c r="W125" t="s">
        <v>135</v>
      </c>
      <c r="X125">
        <v>1.9079999999999999</v>
      </c>
      <c r="Y125">
        <v>14768</v>
      </c>
      <c r="Z125">
        <v>2.1669999999999998</v>
      </c>
      <c r="AA125">
        <v>18933</v>
      </c>
      <c r="AB125">
        <v>2.0459999999999998</v>
      </c>
      <c r="AC125">
        <v>33701</v>
      </c>
    </row>
    <row r="126" spans="1:29" x14ac:dyDescent="0.3">
      <c r="A126" t="s">
        <v>138</v>
      </c>
      <c r="B126">
        <v>0.33129495399999997</v>
      </c>
      <c r="C126">
        <v>0.33100000000000002</v>
      </c>
      <c r="D126">
        <v>2841</v>
      </c>
      <c r="E126">
        <v>0.90100000000000002</v>
      </c>
      <c r="F126">
        <v>9327</v>
      </c>
      <c r="G126">
        <v>0.64300000000000002</v>
      </c>
      <c r="H126">
        <v>12168</v>
      </c>
      <c r="I126">
        <f>+VLOOKUP(A126,$W$3:$AC$185,7,FALSE)</f>
        <v>12168</v>
      </c>
      <c r="J126">
        <f t="shared" si="9"/>
        <v>12168</v>
      </c>
      <c r="K126" s="7">
        <f>+H126/I126-1</f>
        <v>0</v>
      </c>
      <c r="L126" t="str">
        <f t="shared" si="14"/>
        <v>Pakistan</v>
      </c>
      <c r="W126" t="s">
        <v>136</v>
      </c>
      <c r="X126">
        <v>1.2E-2</v>
      </c>
      <c r="Y126">
        <v>91</v>
      </c>
      <c r="Z126">
        <v>4.5999999999999999E-2</v>
      </c>
      <c r="AA126">
        <v>404</v>
      </c>
      <c r="AB126">
        <v>0.03</v>
      </c>
      <c r="AC126">
        <v>495</v>
      </c>
    </row>
    <row r="127" spans="1:29" x14ac:dyDescent="0.3">
      <c r="A127" t="s">
        <v>140</v>
      </c>
      <c r="B127">
        <v>1.6351347570000001</v>
      </c>
      <c r="C127">
        <v>1.635</v>
      </c>
      <c r="D127">
        <v>14022</v>
      </c>
      <c r="E127">
        <v>1.0740000000000001</v>
      </c>
      <c r="F127">
        <v>11119</v>
      </c>
      <c r="G127">
        <v>1.3280000000000001</v>
      </c>
      <c r="H127">
        <v>25141</v>
      </c>
      <c r="I127">
        <f>+VLOOKUP(A127,$W$3:$AC$185,7,FALSE)</f>
        <v>25141</v>
      </c>
      <c r="J127">
        <f t="shared" si="9"/>
        <v>25141</v>
      </c>
      <c r="K127" s="7">
        <f>+H127/I127-1</f>
        <v>0</v>
      </c>
      <c r="L127" t="str">
        <f t="shared" si="14"/>
        <v>Panama</v>
      </c>
      <c r="W127" t="s">
        <v>138</v>
      </c>
      <c r="X127">
        <v>0.36699999999999999</v>
      </c>
      <c r="Y127">
        <v>2841</v>
      </c>
      <c r="Z127">
        <v>1.0680000000000001</v>
      </c>
      <c r="AA127">
        <v>9327</v>
      </c>
      <c r="AB127">
        <v>0.73899999999999999</v>
      </c>
      <c r="AC127">
        <v>12168</v>
      </c>
    </row>
    <row r="128" spans="1:29" x14ac:dyDescent="0.3">
      <c r="A128" t="s">
        <v>143</v>
      </c>
      <c r="B128">
        <v>0.12978925899999999</v>
      </c>
      <c r="C128">
        <v>0.13</v>
      </c>
      <c r="D128">
        <v>1113</v>
      </c>
      <c r="E128">
        <v>0.16500000000000001</v>
      </c>
      <c r="F128">
        <v>1711</v>
      </c>
      <c r="G128">
        <v>0.14899999999999999</v>
      </c>
      <c r="H128">
        <v>2824</v>
      </c>
      <c r="I128">
        <f>+VLOOKUP(A128,$W$3:$AC$185,7,FALSE)</f>
        <v>2824</v>
      </c>
      <c r="J128">
        <f t="shared" si="9"/>
        <v>2824</v>
      </c>
      <c r="K128" s="7">
        <f>+H128/I128-1</f>
        <v>0</v>
      </c>
      <c r="L128" t="str">
        <f t="shared" si="14"/>
        <v>Peru</v>
      </c>
      <c r="W128" t="s">
        <v>139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t="s">
        <v>165</v>
      </c>
      <c r="B129">
        <v>2.4255315E-2</v>
      </c>
      <c r="C129">
        <v>2.4E-2</v>
      </c>
      <c r="D129">
        <v>208</v>
      </c>
      <c r="E129">
        <v>0.125</v>
      </c>
      <c r="F129">
        <v>1294</v>
      </c>
      <c r="G129">
        <v>7.9000000000000001E-2</v>
      </c>
      <c r="H129">
        <v>1502</v>
      </c>
      <c r="I129">
        <f>+VLOOKUP(A129,$W$3:$AC$185,7,FALSE)</f>
        <v>1502</v>
      </c>
      <c r="J129">
        <f t="shared" si="9"/>
        <v>1502</v>
      </c>
      <c r="K129" s="7">
        <f>+H129/I129-1</f>
        <v>0</v>
      </c>
      <c r="L129" t="str">
        <f t="shared" si="14"/>
        <v>Solomon Islands</v>
      </c>
      <c r="W129" t="s">
        <v>140</v>
      </c>
      <c r="X129">
        <v>1.8120000000000001</v>
      </c>
      <c r="Y129">
        <v>14022</v>
      </c>
      <c r="Z129">
        <v>1.2729999999999999</v>
      </c>
      <c r="AA129">
        <v>11119</v>
      </c>
      <c r="AB129">
        <v>1.526</v>
      </c>
      <c r="AC129">
        <v>25141</v>
      </c>
    </row>
    <row r="130" spans="1:29" x14ac:dyDescent="0.3">
      <c r="A130" t="s">
        <v>167</v>
      </c>
      <c r="B130">
        <v>0.231591615</v>
      </c>
      <c r="C130">
        <v>0.23200000000000001</v>
      </c>
      <c r="D130">
        <v>1986</v>
      </c>
      <c r="E130">
        <v>0.10100000000000001</v>
      </c>
      <c r="F130">
        <v>1044</v>
      </c>
      <c r="G130">
        <v>0.16</v>
      </c>
      <c r="H130">
        <v>3030</v>
      </c>
      <c r="I130">
        <f>+VLOOKUP(A130,$W$3:$AC$185,7,FALSE)</f>
        <v>3030</v>
      </c>
      <c r="J130">
        <f t="shared" si="9"/>
        <v>3030</v>
      </c>
      <c r="K130" s="7">
        <f>+H130/I130-1</f>
        <v>0</v>
      </c>
      <c r="L130" t="str">
        <f t="shared" si="14"/>
        <v>South Africa</v>
      </c>
      <c r="W130" t="s">
        <v>141</v>
      </c>
      <c r="X130">
        <v>7.1999999999999995E-2</v>
      </c>
      <c r="Y130">
        <v>561</v>
      </c>
      <c r="Z130">
        <v>7.1999999999999995E-2</v>
      </c>
      <c r="AA130">
        <v>626</v>
      </c>
      <c r="AB130">
        <v>7.1999999999999995E-2</v>
      </c>
      <c r="AC130">
        <v>1187</v>
      </c>
    </row>
    <row r="131" spans="1:29" x14ac:dyDescent="0.3">
      <c r="A131" t="s">
        <v>169</v>
      </c>
      <c r="B131">
        <v>0.26610879399999998</v>
      </c>
      <c r="C131">
        <v>0.26600000000000001</v>
      </c>
      <c r="D131">
        <v>2282</v>
      </c>
      <c r="E131">
        <v>1.885</v>
      </c>
      <c r="F131">
        <v>19511</v>
      </c>
      <c r="G131">
        <v>1.151</v>
      </c>
      <c r="H131">
        <v>21793</v>
      </c>
      <c r="I131">
        <f>+VLOOKUP(A131,$W$3:$AC$185,7,FALSE)</f>
        <v>21793</v>
      </c>
      <c r="J131">
        <f t="shared" si="9"/>
        <v>21793</v>
      </c>
      <c r="K131" s="7">
        <f>+H131/I131-1</f>
        <v>0</v>
      </c>
      <c r="L131" t="str">
        <f t="shared" si="14"/>
        <v>Sri Lanka</v>
      </c>
      <c r="W131" t="s">
        <v>142</v>
      </c>
      <c r="X131">
        <v>5.2999999999999999E-2</v>
      </c>
      <c r="Y131">
        <v>414</v>
      </c>
      <c r="Z131">
        <v>5.0999999999999997E-2</v>
      </c>
      <c r="AA131">
        <v>449</v>
      </c>
      <c r="AB131">
        <v>5.1999999999999998E-2</v>
      </c>
      <c r="AC131">
        <v>863</v>
      </c>
    </row>
    <row r="132" spans="1:29" x14ac:dyDescent="0.3">
      <c r="A132" t="s">
        <v>178</v>
      </c>
      <c r="B132">
        <v>4.0814231999999999E-2</v>
      </c>
      <c r="C132">
        <v>4.1000000000000002E-2</v>
      </c>
      <c r="D132">
        <v>350</v>
      </c>
      <c r="E132">
        <v>4.5999999999999999E-2</v>
      </c>
      <c r="F132">
        <v>478</v>
      </c>
      <c r="G132">
        <v>4.3999999999999997E-2</v>
      </c>
      <c r="H132">
        <v>828</v>
      </c>
      <c r="I132">
        <f>+VLOOKUP(A132,$W$3:$AC$185,7,FALSE)</f>
        <v>828</v>
      </c>
      <c r="J132">
        <f t="shared" ref="J132:J180" si="15">H132</f>
        <v>828</v>
      </c>
      <c r="K132" s="7">
        <f>+H132/I132-1</f>
        <v>0</v>
      </c>
      <c r="L132" t="str">
        <f t="shared" si="14"/>
        <v>Togo</v>
      </c>
      <c r="W132" t="s">
        <v>143</v>
      </c>
      <c r="X132">
        <v>0.14399999999999999</v>
      </c>
      <c r="Y132">
        <v>1113</v>
      </c>
      <c r="Z132">
        <v>0.19600000000000001</v>
      </c>
      <c r="AA132">
        <v>1711</v>
      </c>
      <c r="AB132">
        <v>0.17100000000000001</v>
      </c>
      <c r="AC132">
        <v>2824</v>
      </c>
    </row>
    <row r="133" spans="1:29" x14ac:dyDescent="0.3">
      <c r="A133" t="s">
        <v>196</v>
      </c>
      <c r="B133">
        <v>3.1018817000000001E-2</v>
      </c>
      <c r="C133">
        <v>3.1E-2</v>
      </c>
      <c r="D133">
        <v>266</v>
      </c>
      <c r="E133">
        <v>0.05</v>
      </c>
      <c r="F133">
        <v>520</v>
      </c>
      <c r="G133">
        <v>4.2000000000000003E-2</v>
      </c>
      <c r="H133">
        <v>786</v>
      </c>
      <c r="I133">
        <f>+VLOOKUP(A133,$W$3:$AC$185,7,FALSE)</f>
        <v>786</v>
      </c>
      <c r="J133">
        <f t="shared" si="15"/>
        <v>786</v>
      </c>
      <c r="K133" s="7">
        <f>+H133/I133-1</f>
        <v>0</v>
      </c>
      <c r="L133" t="str">
        <f t="shared" si="14"/>
        <v>Vanuatu</v>
      </c>
      <c r="W133" t="s">
        <v>144</v>
      </c>
      <c r="X133">
        <v>9.3680000000000003</v>
      </c>
      <c r="Y133">
        <v>72500</v>
      </c>
      <c r="Z133">
        <v>16.37</v>
      </c>
      <c r="AA133">
        <v>143000</v>
      </c>
      <c r="AB133">
        <v>13.08</v>
      </c>
      <c r="AC133">
        <v>215500</v>
      </c>
    </row>
    <row r="134" spans="1:29" x14ac:dyDescent="0.3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e">
        <f>+VLOOKUP(A134,W134:AC316,7,FALSE)</f>
        <v>#N/A</v>
      </c>
      <c r="J134">
        <f t="shared" si="15"/>
        <v>0</v>
      </c>
      <c r="K134" s="7" t="e">
        <f>+H134/I134-1</f>
        <v>#N/A</v>
      </c>
      <c r="W134" t="s">
        <v>145</v>
      </c>
      <c r="X134">
        <v>3.306</v>
      </c>
      <c r="Y134">
        <v>25586</v>
      </c>
      <c r="Z134">
        <v>0.75600000000000001</v>
      </c>
      <c r="AA134">
        <v>6603</v>
      </c>
      <c r="AB134">
        <v>1.954</v>
      </c>
      <c r="AC134">
        <v>32189</v>
      </c>
    </row>
    <row r="135" spans="1:29" x14ac:dyDescent="0.3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f>+VLOOKUP(A135,W135:AC317,7,FALSE)</f>
        <v>0</v>
      </c>
      <c r="J135">
        <f t="shared" si="15"/>
        <v>0</v>
      </c>
      <c r="K135" s="7" t="e">
        <f>+H135/I135-1</f>
        <v>#DIV/0!</v>
      </c>
      <c r="W135" t="s">
        <v>146</v>
      </c>
      <c r="X135">
        <v>0.11</v>
      </c>
      <c r="Y135">
        <v>851</v>
      </c>
      <c r="Z135">
        <v>6.8000000000000005E-2</v>
      </c>
      <c r="AA135">
        <v>590</v>
      </c>
      <c r="AB135">
        <v>8.6999999999999994E-2</v>
      </c>
      <c r="AC135">
        <v>1441</v>
      </c>
    </row>
    <row r="136" spans="1:29" x14ac:dyDescent="0.3">
      <c r="A136" t="s">
        <v>197</v>
      </c>
      <c r="B136">
        <v>0.15999179099999999</v>
      </c>
      <c r="C136">
        <v>0.16</v>
      </c>
      <c r="D136">
        <v>1372</v>
      </c>
      <c r="E136">
        <v>0.32500000000000001</v>
      </c>
      <c r="F136">
        <v>3363</v>
      </c>
      <c r="G136">
        <v>0.25</v>
      </c>
      <c r="H136">
        <v>4735</v>
      </c>
      <c r="I136">
        <f>+VLOOKUP(A136,$W$3:$AC$185,7,FALSE)</f>
        <v>4735</v>
      </c>
      <c r="J136">
        <f t="shared" si="15"/>
        <v>4735</v>
      </c>
      <c r="K136" s="7">
        <f>+H136/I136-1</f>
        <v>0</v>
      </c>
      <c r="L136" t="str">
        <f>+A136</f>
        <v>Venezuela (Bolivarian Rep. of)</v>
      </c>
      <c r="W136" t="s">
        <v>147</v>
      </c>
      <c r="X136">
        <v>0</v>
      </c>
      <c r="Y136">
        <v>0</v>
      </c>
      <c r="Z136">
        <v>8.4000000000000005E-2</v>
      </c>
      <c r="AA136">
        <v>730</v>
      </c>
      <c r="AB136">
        <v>4.3999999999999997E-2</v>
      </c>
      <c r="AC136">
        <v>730</v>
      </c>
    </row>
    <row r="137" spans="1:29" x14ac:dyDescent="0.3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e">
        <f>+VLOOKUP(A137,W137:AC319,7,FALSE)</f>
        <v>#N/A</v>
      </c>
      <c r="J137">
        <f t="shared" si="15"/>
        <v>0</v>
      </c>
      <c r="K137" s="7" t="e">
        <f>+H137/I137-1</f>
        <v>#N/A</v>
      </c>
      <c r="W137" t="s">
        <v>148</v>
      </c>
      <c r="X137">
        <v>1.421</v>
      </c>
      <c r="Y137">
        <v>11000</v>
      </c>
      <c r="Z137">
        <v>0.57199999999999995</v>
      </c>
      <c r="AA137">
        <v>5000</v>
      </c>
      <c r="AB137">
        <v>0.97099999999999997</v>
      </c>
      <c r="AC137">
        <v>16000</v>
      </c>
    </row>
    <row r="138" spans="1:29" x14ac:dyDescent="0.3">
      <c r="A138" t="s">
        <v>106</v>
      </c>
      <c r="B138">
        <v>2.7986902000000001E-2</v>
      </c>
      <c r="C138">
        <v>2.8000000000000001E-2</v>
      </c>
      <c r="D138">
        <v>240</v>
      </c>
      <c r="E138">
        <v>3.2000000000000001E-2</v>
      </c>
      <c r="F138">
        <v>336</v>
      </c>
      <c r="G138">
        <v>0.03</v>
      </c>
      <c r="H138">
        <v>576</v>
      </c>
      <c r="I138">
        <f>+VLOOKUP(A138,$W$3:$AC$185,7,FALSE)</f>
        <v>579</v>
      </c>
      <c r="J138">
        <f t="shared" si="15"/>
        <v>576</v>
      </c>
      <c r="K138" s="7">
        <f>+H138/I138-1</f>
        <v>-5.1813471502590858E-3</v>
      </c>
      <c r="L138" t="str">
        <f>+A138</f>
        <v>Lebanon</v>
      </c>
      <c r="W138" t="s">
        <v>149</v>
      </c>
      <c r="X138">
        <v>6.1980000000000004</v>
      </c>
      <c r="Y138">
        <v>47972</v>
      </c>
      <c r="Z138">
        <v>5.62</v>
      </c>
      <c r="AA138">
        <v>49089</v>
      </c>
      <c r="AB138">
        <v>5.891</v>
      </c>
      <c r="AC138">
        <v>97061</v>
      </c>
    </row>
    <row r="139" spans="1:29" x14ac:dyDescent="0.3">
      <c r="A139" t="s">
        <v>156</v>
      </c>
      <c r="B139">
        <v>0.28698235900000002</v>
      </c>
      <c r="C139">
        <v>0.28699999999999998</v>
      </c>
      <c r="D139">
        <v>2461</v>
      </c>
      <c r="E139">
        <v>0.38600000000000001</v>
      </c>
      <c r="F139">
        <v>3995</v>
      </c>
      <c r="G139">
        <v>0.34100000000000003</v>
      </c>
      <c r="H139">
        <v>6456</v>
      </c>
      <c r="I139">
        <f>+VLOOKUP(A139,W139:AC321,7,FALSE)</f>
        <v>0</v>
      </c>
      <c r="J139">
        <f t="shared" si="15"/>
        <v>6456</v>
      </c>
      <c r="K139" s="7" t="e">
        <f>+H139/I139-1</f>
        <v>#DIV/0!</v>
      </c>
      <c r="W139" t="s">
        <v>157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t="s">
        <v>103</v>
      </c>
      <c r="B140">
        <v>1.258594311</v>
      </c>
      <c r="C140">
        <v>1.2589999999999999</v>
      </c>
      <c r="D140">
        <v>10793</v>
      </c>
      <c r="E140">
        <v>1.6539999999999999</v>
      </c>
      <c r="F140">
        <v>17126</v>
      </c>
      <c r="G140">
        <v>1.4750000000000001</v>
      </c>
      <c r="H140">
        <v>27919</v>
      </c>
      <c r="I140">
        <f>+VLOOKUP(A140,$W$3:$AC$185,7,FALSE)</f>
        <v>28168</v>
      </c>
      <c r="J140">
        <f t="shared" si="15"/>
        <v>27919</v>
      </c>
      <c r="K140" s="7">
        <f>+H140/I140-1</f>
        <v>-8.8398182334563646E-3</v>
      </c>
      <c r="L140" t="str">
        <f>+A140</f>
        <v>Korea, Republic of</v>
      </c>
      <c r="W140" t="s">
        <v>150</v>
      </c>
      <c r="X140">
        <v>0</v>
      </c>
      <c r="Y140">
        <v>0</v>
      </c>
      <c r="Z140">
        <v>0.216</v>
      </c>
      <c r="AA140">
        <v>1889</v>
      </c>
      <c r="AB140">
        <v>0.115</v>
      </c>
      <c r="AC140">
        <v>1889</v>
      </c>
    </row>
    <row r="141" spans="1:29" x14ac:dyDescent="0.3">
      <c r="A141" t="s">
        <v>159</v>
      </c>
      <c r="B141">
        <v>1.8657929999999999E-3</v>
      </c>
      <c r="C141">
        <v>2E-3</v>
      </c>
      <c r="D141">
        <v>16</v>
      </c>
      <c r="E141">
        <v>0</v>
      </c>
      <c r="F141">
        <v>1</v>
      </c>
      <c r="G141">
        <v>1E-3</v>
      </c>
      <c r="H141">
        <v>17</v>
      </c>
      <c r="I141" t="e">
        <f>+VLOOKUP(A141,W141:AC323,7,FALSE)</f>
        <v>#N/A</v>
      </c>
      <c r="J141">
        <f t="shared" si="15"/>
        <v>17</v>
      </c>
      <c r="K141" s="7" t="e">
        <f>+H141/I141-1</f>
        <v>#N/A</v>
      </c>
      <c r="W141" t="s">
        <v>152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t="s">
        <v>108</v>
      </c>
      <c r="B142">
        <v>4.1397293000000002E-2</v>
      </c>
      <c r="C142">
        <v>4.1000000000000002E-2</v>
      </c>
      <c r="D142">
        <v>355</v>
      </c>
      <c r="E142">
        <v>5.1999999999999998E-2</v>
      </c>
      <c r="F142">
        <v>541</v>
      </c>
      <c r="G142">
        <v>4.7E-2</v>
      </c>
      <c r="H142">
        <v>896</v>
      </c>
      <c r="I142">
        <f>+VLOOKUP(A142,$W$3:$AC$185,7,FALSE)</f>
        <v>906</v>
      </c>
      <c r="J142">
        <f t="shared" si="15"/>
        <v>896</v>
      </c>
      <c r="K142" s="7">
        <f>+H142/I142-1</f>
        <v>-1.103752759381893E-2</v>
      </c>
      <c r="L142" t="str">
        <f t="shared" ref="L142:L144" si="16">+A142</f>
        <v>Libya</v>
      </c>
      <c r="W142" t="s">
        <v>153</v>
      </c>
      <c r="X142">
        <v>1.2999999999999999E-2</v>
      </c>
      <c r="Y142">
        <v>100</v>
      </c>
      <c r="Z142">
        <v>1.2999999999999999E-2</v>
      </c>
      <c r="AA142">
        <v>113</v>
      </c>
      <c r="AB142">
        <v>1.2999999999999999E-2</v>
      </c>
      <c r="AC142">
        <v>213</v>
      </c>
    </row>
    <row r="143" spans="1:29" x14ac:dyDescent="0.3">
      <c r="A143" t="s">
        <v>122</v>
      </c>
      <c r="B143">
        <v>0.1215098</v>
      </c>
      <c r="C143">
        <v>0.122</v>
      </c>
      <c r="D143">
        <v>1042</v>
      </c>
      <c r="E143">
        <v>0.14299999999999999</v>
      </c>
      <c r="F143">
        <v>1484</v>
      </c>
      <c r="G143">
        <v>0.13300000000000001</v>
      </c>
      <c r="H143">
        <v>2526</v>
      </c>
      <c r="I143">
        <f>+VLOOKUP(A143,$W$3:$AC$185,7,FALSE)</f>
        <v>2590</v>
      </c>
      <c r="J143">
        <f t="shared" si="15"/>
        <v>2526</v>
      </c>
      <c r="K143" s="7">
        <f>+H143/I143-1</f>
        <v>-2.4710424710424728E-2</v>
      </c>
      <c r="L143" t="str">
        <f t="shared" si="16"/>
        <v>Moldova, Republic of</v>
      </c>
      <c r="W143" t="s">
        <v>155</v>
      </c>
      <c r="X143">
        <v>2.7E-2</v>
      </c>
      <c r="Y143">
        <v>209</v>
      </c>
      <c r="Z143">
        <v>2.5000000000000001E-2</v>
      </c>
      <c r="AA143">
        <v>222</v>
      </c>
      <c r="AB143">
        <v>2.5999999999999999E-2</v>
      </c>
      <c r="AC143">
        <v>431</v>
      </c>
    </row>
    <row r="144" spans="1:29" x14ac:dyDescent="0.3">
      <c r="A144" t="s">
        <v>145</v>
      </c>
      <c r="B144">
        <v>2.8068530589999998</v>
      </c>
      <c r="C144">
        <v>2.8069999999999999</v>
      </c>
      <c r="D144">
        <v>24070</v>
      </c>
      <c r="E144">
        <v>0.69099999999999995</v>
      </c>
      <c r="F144">
        <v>7152</v>
      </c>
      <c r="G144">
        <v>1.65</v>
      </c>
      <c r="H144">
        <v>31222</v>
      </c>
      <c r="I144">
        <f>+VLOOKUP(A144,$W$3:$AC$185,7,FALSE)</f>
        <v>32189</v>
      </c>
      <c r="J144">
        <f t="shared" si="15"/>
        <v>31222</v>
      </c>
      <c r="K144" s="7">
        <f>+H144/I144-1</f>
        <v>-3.004131846282887E-2</v>
      </c>
      <c r="L144" t="str">
        <f t="shared" si="16"/>
        <v>Poland</v>
      </c>
      <c r="W144" t="s">
        <v>156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163</v>
      </c>
      <c r="B145">
        <v>9.9120279999999998E-3</v>
      </c>
      <c r="C145">
        <v>0.01</v>
      </c>
      <c r="D145">
        <v>85</v>
      </c>
      <c r="E145">
        <v>3.0000000000000001E-3</v>
      </c>
      <c r="F145">
        <v>27</v>
      </c>
      <c r="G145">
        <v>6.0000000000000001E-3</v>
      </c>
      <c r="H145">
        <v>112</v>
      </c>
      <c r="I145">
        <f>+VLOOKUP(A145,W145:AC327,7,FALSE)</f>
        <v>0</v>
      </c>
      <c r="J145">
        <f t="shared" si="15"/>
        <v>112</v>
      </c>
      <c r="K145" s="7" t="e">
        <f>+H145/I145-1</f>
        <v>#DIV/0!</v>
      </c>
      <c r="W145" t="s">
        <v>158</v>
      </c>
      <c r="X145">
        <v>1.6E-2</v>
      </c>
      <c r="Y145">
        <v>123</v>
      </c>
      <c r="Z145">
        <v>1.6E-2</v>
      </c>
      <c r="AA145">
        <v>143</v>
      </c>
      <c r="AB145">
        <v>1.6E-2</v>
      </c>
      <c r="AC145">
        <v>266</v>
      </c>
    </row>
    <row r="146" spans="1:29" x14ac:dyDescent="0.3">
      <c r="A146" t="s">
        <v>44</v>
      </c>
      <c r="B146">
        <v>6.0638289999999997E-3</v>
      </c>
      <c r="C146">
        <v>6.0000000000000001E-3</v>
      </c>
      <c r="D146">
        <v>52</v>
      </c>
      <c r="E146">
        <v>7.0000000000000001E-3</v>
      </c>
      <c r="F146">
        <v>70</v>
      </c>
      <c r="G146">
        <v>6.0000000000000001E-3</v>
      </c>
      <c r="H146">
        <v>122</v>
      </c>
      <c r="I146">
        <f>+VLOOKUP(A146,$W$3:$AC$185,7,FALSE)</f>
        <v>128</v>
      </c>
      <c r="J146">
        <f t="shared" si="15"/>
        <v>122</v>
      </c>
      <c r="K146" s="7">
        <f>+H146/I146-1</f>
        <v>-4.6875E-2</v>
      </c>
      <c r="L146" t="str">
        <f t="shared" ref="L146:L166" si="17">+A146</f>
        <v>Congo, Dem. Rep. of the</v>
      </c>
      <c r="W146" t="s">
        <v>160</v>
      </c>
      <c r="X146">
        <v>8.9999999999999993E-3</v>
      </c>
      <c r="Y146">
        <v>68</v>
      </c>
      <c r="Z146">
        <v>1.4999999999999999E-2</v>
      </c>
      <c r="AA146">
        <v>134</v>
      </c>
      <c r="AB146">
        <v>1.2E-2</v>
      </c>
      <c r="AC146">
        <v>202</v>
      </c>
    </row>
    <row r="147" spans="1:29" x14ac:dyDescent="0.3">
      <c r="A147" t="s">
        <v>136</v>
      </c>
      <c r="B147">
        <v>2.1223400999999999E-2</v>
      </c>
      <c r="C147">
        <v>2.1000000000000001E-2</v>
      </c>
      <c r="D147">
        <v>182</v>
      </c>
      <c r="E147">
        <v>2.8000000000000001E-2</v>
      </c>
      <c r="F147">
        <v>288</v>
      </c>
      <c r="G147">
        <v>2.5000000000000001E-2</v>
      </c>
      <c r="H147">
        <v>470</v>
      </c>
      <c r="I147">
        <f>+VLOOKUP(A147,$W$3:$AC$185,7,FALSE)</f>
        <v>495</v>
      </c>
      <c r="J147">
        <f t="shared" si="15"/>
        <v>470</v>
      </c>
      <c r="K147" s="7">
        <f>+H147/I147-1</f>
        <v>-5.0505050505050497E-2</v>
      </c>
      <c r="L147" t="str">
        <f t="shared" si="17"/>
        <v>Oman</v>
      </c>
      <c r="W147" t="s">
        <v>161</v>
      </c>
      <c r="X147">
        <v>0.20100000000000001</v>
      </c>
      <c r="Y147">
        <v>1552</v>
      </c>
      <c r="Z147">
        <v>0.34799999999999998</v>
      </c>
      <c r="AA147">
        <v>3042</v>
      </c>
      <c r="AB147">
        <v>0.27900000000000003</v>
      </c>
      <c r="AC147">
        <v>4594</v>
      </c>
    </row>
    <row r="148" spans="1:29" x14ac:dyDescent="0.3">
      <c r="A148" t="s">
        <v>28</v>
      </c>
      <c r="B148">
        <v>1.3978291490000001</v>
      </c>
      <c r="C148">
        <v>1.3979999999999999</v>
      </c>
      <c r="D148">
        <v>11987</v>
      </c>
      <c r="E148">
        <v>1.415</v>
      </c>
      <c r="F148">
        <v>14644</v>
      </c>
      <c r="G148">
        <v>1.407</v>
      </c>
      <c r="H148">
        <v>26631</v>
      </c>
      <c r="I148">
        <f>+VLOOKUP(A148,$W$3:$AC$185,7,FALSE)</f>
        <v>28746</v>
      </c>
      <c r="J148">
        <f t="shared" si="15"/>
        <v>26631</v>
      </c>
      <c r="K148" s="7">
        <f>+H148/I148-1</f>
        <v>-7.3575453976205352E-2</v>
      </c>
      <c r="L148" t="str">
        <f t="shared" si="17"/>
        <v>Brazil</v>
      </c>
      <c r="W148" t="s">
        <v>162</v>
      </c>
      <c r="X148">
        <v>0.90700000000000003</v>
      </c>
      <c r="Y148">
        <v>7023</v>
      </c>
      <c r="Z148">
        <v>0.13200000000000001</v>
      </c>
      <c r="AA148">
        <v>1150</v>
      </c>
      <c r="AB148">
        <v>0.496</v>
      </c>
      <c r="AC148">
        <v>8173</v>
      </c>
    </row>
    <row r="149" spans="1:29" x14ac:dyDescent="0.3">
      <c r="A149" t="s">
        <v>10</v>
      </c>
      <c r="B149">
        <v>3.5799912000000003E-2</v>
      </c>
      <c r="C149">
        <v>3.5999999999999997E-2</v>
      </c>
      <c r="D149">
        <v>307</v>
      </c>
      <c r="E149">
        <v>5.0999999999999997E-2</v>
      </c>
      <c r="F149">
        <v>529</v>
      </c>
      <c r="G149">
        <v>4.3999999999999997E-2</v>
      </c>
      <c r="H149">
        <v>836</v>
      </c>
      <c r="I149">
        <f>+VLOOKUP(A149,$W$3:$AC$185,7,FALSE)</f>
        <v>964</v>
      </c>
      <c r="J149">
        <f t="shared" si="15"/>
        <v>836</v>
      </c>
      <c r="K149" s="7">
        <f>+H149/I149-1</f>
        <v>-0.13278008298755184</v>
      </c>
      <c r="L149" t="str">
        <f t="shared" si="17"/>
        <v>Albania</v>
      </c>
      <c r="W149" t="s">
        <v>163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t="s">
        <v>146</v>
      </c>
      <c r="B150">
        <v>8.3377646E-2</v>
      </c>
      <c r="C150">
        <v>8.3000000000000004E-2</v>
      </c>
      <c r="D150">
        <v>715</v>
      </c>
      <c r="E150">
        <v>5.0999999999999997E-2</v>
      </c>
      <c r="F150">
        <v>523</v>
      </c>
      <c r="G150">
        <v>6.5000000000000002E-2</v>
      </c>
      <c r="H150">
        <v>1238</v>
      </c>
      <c r="I150">
        <f>+VLOOKUP(A150,$W$3:$AC$185,7,FALSE)</f>
        <v>1441</v>
      </c>
      <c r="J150">
        <f t="shared" si="15"/>
        <v>1238</v>
      </c>
      <c r="K150" s="7">
        <f>+H150/I150-1</f>
        <v>-0.14087439278278968</v>
      </c>
      <c r="L150" t="str">
        <f t="shared" si="17"/>
        <v>Portugal</v>
      </c>
      <c r="W150" t="s">
        <v>164</v>
      </c>
      <c r="X150">
        <v>7.0000000000000007E-2</v>
      </c>
      <c r="Y150">
        <v>544</v>
      </c>
      <c r="Z150">
        <v>1.0999999999999999E-2</v>
      </c>
      <c r="AA150">
        <v>100</v>
      </c>
      <c r="AB150">
        <v>3.9E-2</v>
      </c>
      <c r="AC150">
        <v>644</v>
      </c>
    </row>
    <row r="151" spans="1:29" x14ac:dyDescent="0.3">
      <c r="A151" t="s">
        <v>50</v>
      </c>
      <c r="B151">
        <v>0.33619266199999998</v>
      </c>
      <c r="C151">
        <v>0.33600000000000002</v>
      </c>
      <c r="D151">
        <v>2883</v>
      </c>
      <c r="E151">
        <v>4.0000000000000001E-3</v>
      </c>
      <c r="F151">
        <v>43</v>
      </c>
      <c r="G151">
        <v>0.155</v>
      </c>
      <c r="H151">
        <v>2926</v>
      </c>
      <c r="I151">
        <f>+VLOOKUP(A151,$W$3:$AC$185,7,FALSE)</f>
        <v>3421</v>
      </c>
      <c r="J151">
        <f t="shared" si="15"/>
        <v>2926</v>
      </c>
      <c r="K151" s="7">
        <f>+H151/I151-1</f>
        <v>-0.14469453376205788</v>
      </c>
      <c r="L151" t="str">
        <f t="shared" si="17"/>
        <v>Cyprus</v>
      </c>
      <c r="W151" t="s">
        <v>165</v>
      </c>
      <c r="X151">
        <v>2.7E-2</v>
      </c>
      <c r="Y151">
        <v>208</v>
      </c>
      <c r="Z151">
        <v>0.14799999999999999</v>
      </c>
      <c r="AA151">
        <v>1294</v>
      </c>
      <c r="AB151">
        <v>9.0999999999999998E-2</v>
      </c>
      <c r="AC151">
        <v>1502</v>
      </c>
    </row>
    <row r="152" spans="1:29" x14ac:dyDescent="0.3">
      <c r="A152" t="s">
        <v>116</v>
      </c>
      <c r="B152">
        <v>1.7258590000000001E-2</v>
      </c>
      <c r="C152">
        <v>1.7000000000000001E-2</v>
      </c>
      <c r="D152">
        <v>148</v>
      </c>
      <c r="E152">
        <v>4.5999999999999999E-2</v>
      </c>
      <c r="F152">
        <v>480</v>
      </c>
      <c r="G152">
        <v>3.3000000000000002E-2</v>
      </c>
      <c r="H152">
        <v>628</v>
      </c>
      <c r="I152">
        <f>+VLOOKUP(A152,$W$3:$AC$185,7,FALSE)</f>
        <v>745</v>
      </c>
      <c r="J152">
        <f t="shared" si="15"/>
        <v>628</v>
      </c>
      <c r="K152" s="7">
        <f>+H152/I152-1</f>
        <v>-0.15704697986577176</v>
      </c>
      <c r="L152" t="str">
        <f t="shared" si="17"/>
        <v>Malta</v>
      </c>
      <c r="W152" t="s">
        <v>166</v>
      </c>
      <c r="X152">
        <v>7.0000000000000001E-3</v>
      </c>
      <c r="Y152">
        <v>51</v>
      </c>
      <c r="Z152">
        <v>6.0000000000000001E-3</v>
      </c>
      <c r="AA152">
        <v>56</v>
      </c>
      <c r="AB152">
        <v>6.0000000000000001E-3</v>
      </c>
      <c r="AC152">
        <v>107</v>
      </c>
    </row>
    <row r="153" spans="1:29" x14ac:dyDescent="0.3">
      <c r="A153" t="s">
        <v>71</v>
      </c>
      <c r="B153">
        <v>3.0319140000000001E-3</v>
      </c>
      <c r="C153">
        <v>3.0000000000000001E-3</v>
      </c>
      <c r="D153">
        <v>26</v>
      </c>
      <c r="E153">
        <v>5.0000000000000001E-3</v>
      </c>
      <c r="F153">
        <v>51</v>
      </c>
      <c r="G153">
        <v>4.0000000000000001E-3</v>
      </c>
      <c r="H153">
        <v>77</v>
      </c>
      <c r="I153">
        <f>+VLOOKUP(A153,$W$3:$AC$185,7,FALSE)</f>
        <v>98</v>
      </c>
      <c r="J153">
        <f t="shared" si="15"/>
        <v>77</v>
      </c>
      <c r="K153" s="7">
        <f>+H153/I153-1</f>
        <v>-0.2142857142857143</v>
      </c>
      <c r="L153" t="str">
        <f t="shared" si="17"/>
        <v>Gambia</v>
      </c>
      <c r="W153" t="s">
        <v>167</v>
      </c>
      <c r="X153">
        <v>0.25700000000000001</v>
      </c>
      <c r="Y153">
        <v>1986</v>
      </c>
      <c r="Z153">
        <v>0.12</v>
      </c>
      <c r="AA153">
        <v>1044</v>
      </c>
      <c r="AB153">
        <v>0.184</v>
      </c>
      <c r="AC153">
        <v>3030</v>
      </c>
    </row>
    <row r="154" spans="1:29" x14ac:dyDescent="0.3">
      <c r="A154" t="s">
        <v>48</v>
      </c>
      <c r="B154">
        <v>1.66650341</v>
      </c>
      <c r="C154">
        <v>1.667</v>
      </c>
      <c r="D154">
        <v>14291</v>
      </c>
      <c r="E154">
        <v>0.59899999999999998</v>
      </c>
      <c r="F154">
        <v>6204</v>
      </c>
      <c r="G154">
        <v>1.083</v>
      </c>
      <c r="H154">
        <v>20495</v>
      </c>
      <c r="I154">
        <f>+VLOOKUP(A154,$W$3:$AC$185,7,FALSE)</f>
        <v>27246</v>
      </c>
      <c r="J154">
        <f t="shared" si="15"/>
        <v>20495</v>
      </c>
      <c r="K154" s="7">
        <f>+H154/I154-1</f>
        <v>-0.24777949056742277</v>
      </c>
      <c r="L154" t="str">
        <f t="shared" si="17"/>
        <v>Croatia</v>
      </c>
      <c r="W154" t="s">
        <v>168</v>
      </c>
      <c r="X154">
        <v>0.2</v>
      </c>
      <c r="Y154">
        <v>1546</v>
      </c>
      <c r="Z154">
        <v>9.6000000000000002E-2</v>
      </c>
      <c r="AA154">
        <v>842</v>
      </c>
      <c r="AB154">
        <v>0.14499999999999999</v>
      </c>
      <c r="AC154">
        <v>2388</v>
      </c>
    </row>
    <row r="155" spans="1:29" x14ac:dyDescent="0.3">
      <c r="A155" t="s">
        <v>121</v>
      </c>
      <c r="B155">
        <v>1.0728312E-2</v>
      </c>
      <c r="C155">
        <v>1.0999999999999999E-2</v>
      </c>
      <c r="D155">
        <v>92</v>
      </c>
      <c r="E155">
        <v>1.7000000000000001E-2</v>
      </c>
      <c r="F155">
        <v>174</v>
      </c>
      <c r="G155">
        <v>1.4E-2</v>
      </c>
      <c r="H155">
        <v>266</v>
      </c>
      <c r="I155">
        <f>+VLOOKUP(A155,$W$3:$AC$185,7,FALSE)</f>
        <v>356</v>
      </c>
      <c r="J155">
        <f t="shared" si="15"/>
        <v>266</v>
      </c>
      <c r="K155" s="7">
        <f>+H155/I155-1</f>
        <v>-0.2528089887640449</v>
      </c>
      <c r="L155" t="str">
        <f t="shared" si="17"/>
        <v>Micronesia (Federated States of)</v>
      </c>
      <c r="W155" t="s">
        <v>169</v>
      </c>
      <c r="X155">
        <v>0.29499999999999998</v>
      </c>
      <c r="Y155">
        <v>2282</v>
      </c>
      <c r="Z155">
        <v>2.234</v>
      </c>
      <c r="AA155">
        <v>19511</v>
      </c>
      <c r="AB155">
        <v>1.323</v>
      </c>
      <c r="AC155">
        <v>21793</v>
      </c>
    </row>
    <row r="156" spans="1:29" x14ac:dyDescent="0.3">
      <c r="A156" t="s">
        <v>162</v>
      </c>
      <c r="B156">
        <v>0.69267582800000005</v>
      </c>
      <c r="C156">
        <v>0.69299999999999995</v>
      </c>
      <c r="D156">
        <v>5940</v>
      </c>
      <c r="E156">
        <v>6.0000000000000001E-3</v>
      </c>
      <c r="F156">
        <v>60</v>
      </c>
      <c r="G156">
        <v>0.317</v>
      </c>
      <c r="H156">
        <v>6000</v>
      </c>
      <c r="I156">
        <f>+VLOOKUP(A156,$W$3:$AC$185,7,FALSE)</f>
        <v>8173</v>
      </c>
      <c r="J156">
        <f t="shared" si="15"/>
        <v>6000</v>
      </c>
      <c r="K156" s="7">
        <f>+H156/I156-1</f>
        <v>-0.26587544353358616</v>
      </c>
      <c r="L156" t="str">
        <f t="shared" si="17"/>
        <v>Singapore</v>
      </c>
      <c r="W156" t="s">
        <v>170</v>
      </c>
      <c r="X156">
        <v>6.0000000000000001E-3</v>
      </c>
      <c r="Y156">
        <v>45</v>
      </c>
      <c r="Z156">
        <v>5.0000000000000001E-3</v>
      </c>
      <c r="AA156">
        <v>44</v>
      </c>
      <c r="AB156">
        <v>5.0000000000000001E-3</v>
      </c>
      <c r="AC156">
        <v>89</v>
      </c>
    </row>
    <row r="157" spans="1:29" x14ac:dyDescent="0.3">
      <c r="A157" t="s">
        <v>182</v>
      </c>
      <c r="B157">
        <v>1.2303741850000001</v>
      </c>
      <c r="C157">
        <v>1.23</v>
      </c>
      <c r="D157">
        <v>10551</v>
      </c>
      <c r="E157">
        <v>1.742</v>
      </c>
      <c r="F157">
        <v>18036</v>
      </c>
      <c r="G157">
        <v>1.51</v>
      </c>
      <c r="H157">
        <v>28587</v>
      </c>
      <c r="I157">
        <f>+VLOOKUP(A157,$W$3:$AC$185,7,FALSE)</f>
        <v>38985</v>
      </c>
      <c r="J157">
        <f t="shared" si="15"/>
        <v>28587</v>
      </c>
      <c r="K157" s="7">
        <f>+H157/I157-1</f>
        <v>-0.26671796844940365</v>
      </c>
      <c r="L157" t="str">
        <f t="shared" si="17"/>
        <v>Turkiye</v>
      </c>
      <c r="W157" t="s">
        <v>171</v>
      </c>
      <c r="X157">
        <v>7.0000000000000001E-3</v>
      </c>
      <c r="Y157">
        <v>52</v>
      </c>
      <c r="Z157">
        <v>5.0000000000000001E-3</v>
      </c>
      <c r="AA157">
        <v>46</v>
      </c>
      <c r="AB157">
        <v>6.0000000000000001E-3</v>
      </c>
      <c r="AC157">
        <v>98</v>
      </c>
    </row>
    <row r="158" spans="1:29" x14ac:dyDescent="0.3">
      <c r="A158" t="s">
        <v>31</v>
      </c>
      <c r="B158">
        <v>1.652160122</v>
      </c>
      <c r="C158">
        <v>1.6519999999999999</v>
      </c>
      <c r="D158">
        <v>14168</v>
      </c>
      <c r="E158">
        <v>0.83</v>
      </c>
      <c r="F158">
        <v>8594</v>
      </c>
      <c r="G158">
        <v>1.2030000000000001</v>
      </c>
      <c r="H158">
        <v>22762</v>
      </c>
      <c r="I158">
        <f>+VLOOKUP(A158,$W$3:$AC$185,7,FALSE)</f>
        <v>33269</v>
      </c>
      <c r="J158">
        <f t="shared" si="15"/>
        <v>22762</v>
      </c>
      <c r="K158" s="7">
        <f>+H158/I158-1</f>
        <v>-0.31581953169617361</v>
      </c>
      <c r="L158" t="str">
        <f t="shared" si="17"/>
        <v>Bulgaria</v>
      </c>
      <c r="W158" t="s">
        <v>172</v>
      </c>
      <c r="X158">
        <v>0.55100000000000005</v>
      </c>
      <c r="Y158">
        <v>4266</v>
      </c>
      <c r="Z158">
        <v>0.45500000000000002</v>
      </c>
      <c r="AA158">
        <v>3972</v>
      </c>
      <c r="AB158">
        <v>0.5</v>
      </c>
      <c r="AC158">
        <v>8238</v>
      </c>
    </row>
    <row r="159" spans="1:29" x14ac:dyDescent="0.3">
      <c r="A159" t="s">
        <v>135</v>
      </c>
      <c r="B159">
        <v>1.908473501</v>
      </c>
      <c r="C159">
        <v>1.9079999999999999</v>
      </c>
      <c r="D159">
        <v>16366</v>
      </c>
      <c r="E159">
        <v>0.63</v>
      </c>
      <c r="F159">
        <v>6521</v>
      </c>
      <c r="G159">
        <v>1.2090000000000001</v>
      </c>
      <c r="H159">
        <v>22887</v>
      </c>
      <c r="I159">
        <f>+VLOOKUP(A159,$W$3:$AC$185,7,FALSE)</f>
        <v>33701</v>
      </c>
      <c r="J159">
        <f t="shared" si="15"/>
        <v>22887</v>
      </c>
      <c r="K159" s="7">
        <f>+H159/I159-1</f>
        <v>-0.32088068603305542</v>
      </c>
      <c r="L159" t="str">
        <f t="shared" si="17"/>
        <v>Norway</v>
      </c>
      <c r="W159" t="s">
        <v>173</v>
      </c>
      <c r="X159">
        <v>1E-3</v>
      </c>
      <c r="Y159">
        <v>4</v>
      </c>
      <c r="Z159">
        <v>0</v>
      </c>
      <c r="AA159">
        <v>2</v>
      </c>
      <c r="AB159">
        <v>0</v>
      </c>
      <c r="AC159">
        <v>6</v>
      </c>
    </row>
    <row r="160" spans="1:29" x14ac:dyDescent="0.3">
      <c r="A160" t="s">
        <v>63</v>
      </c>
      <c r="B160">
        <v>1.3527002999999999E-2</v>
      </c>
      <c r="C160">
        <v>1.4E-2</v>
      </c>
      <c r="D160">
        <v>116</v>
      </c>
      <c r="E160">
        <v>1.4999999999999999E-2</v>
      </c>
      <c r="F160">
        <v>159</v>
      </c>
      <c r="G160">
        <v>1.4999999999999999E-2</v>
      </c>
      <c r="H160">
        <v>275</v>
      </c>
      <c r="I160">
        <f>+VLOOKUP(A160,$W$3:$AC$185,7,FALSE)</f>
        <v>407</v>
      </c>
      <c r="J160">
        <f t="shared" si="15"/>
        <v>275</v>
      </c>
      <c r="K160" s="7">
        <f>+H160/I160-1</f>
        <v>-0.32432432432432434</v>
      </c>
      <c r="L160" t="str">
        <f t="shared" si="17"/>
        <v>Ethiopia</v>
      </c>
      <c r="W160" t="s">
        <v>174</v>
      </c>
      <c r="X160">
        <v>1E-3</v>
      </c>
      <c r="Y160">
        <v>4</v>
      </c>
      <c r="Z160">
        <v>0</v>
      </c>
      <c r="AA160">
        <v>2</v>
      </c>
      <c r="AB160">
        <v>0</v>
      </c>
      <c r="AC160">
        <v>6</v>
      </c>
    </row>
    <row r="161" spans="1:29" x14ac:dyDescent="0.3">
      <c r="A161" t="s">
        <v>141</v>
      </c>
      <c r="B161">
        <v>5.6207027999999999E-2</v>
      </c>
      <c r="C161">
        <v>5.6000000000000001E-2</v>
      </c>
      <c r="D161">
        <v>482</v>
      </c>
      <c r="E161">
        <v>2.9000000000000001E-2</v>
      </c>
      <c r="F161">
        <v>300</v>
      </c>
      <c r="G161">
        <v>4.1000000000000002E-2</v>
      </c>
      <c r="H161">
        <v>782</v>
      </c>
      <c r="I161">
        <f>+VLOOKUP(A161,$W$3:$AC$185,7,FALSE)</f>
        <v>1187</v>
      </c>
      <c r="J161">
        <f t="shared" si="15"/>
        <v>782</v>
      </c>
      <c r="K161" s="7">
        <f>+H161/I161-1</f>
        <v>-0.34119629317607414</v>
      </c>
      <c r="L161" t="str">
        <f t="shared" si="17"/>
        <v>Papua New Guinea</v>
      </c>
      <c r="W161" t="s">
        <v>175</v>
      </c>
      <c r="X161">
        <v>1.2E-2</v>
      </c>
      <c r="Y161">
        <v>92</v>
      </c>
      <c r="Z161">
        <v>1.0999999999999999E-2</v>
      </c>
      <c r="AA161">
        <v>96</v>
      </c>
      <c r="AB161">
        <v>1.0999999999999999E-2</v>
      </c>
      <c r="AC161">
        <v>188</v>
      </c>
    </row>
    <row r="162" spans="1:29" x14ac:dyDescent="0.3">
      <c r="A162" t="s">
        <v>36</v>
      </c>
      <c r="B162">
        <v>0.45735262599999998</v>
      </c>
      <c r="C162">
        <v>0.45700000000000002</v>
      </c>
      <c r="D162">
        <v>3922</v>
      </c>
      <c r="E162">
        <v>0.29899999999999999</v>
      </c>
      <c r="F162">
        <v>3095</v>
      </c>
      <c r="G162">
        <v>0.371</v>
      </c>
      <c r="H162">
        <v>7017</v>
      </c>
      <c r="I162">
        <f>+VLOOKUP(A162,$W$3:$AC$185,7,FALSE)</f>
        <v>11911</v>
      </c>
      <c r="J162">
        <f t="shared" si="15"/>
        <v>7017</v>
      </c>
      <c r="K162" s="7">
        <f>+H162/I162-1</f>
        <v>-0.41088069851397868</v>
      </c>
      <c r="L162" t="str">
        <f t="shared" si="17"/>
        <v>Chile</v>
      </c>
      <c r="W162" t="s">
        <v>176</v>
      </c>
      <c r="X162">
        <v>4.3999999999999997E-2</v>
      </c>
      <c r="Y162">
        <v>339</v>
      </c>
      <c r="Z162">
        <v>0.19</v>
      </c>
      <c r="AA162">
        <v>1659</v>
      </c>
      <c r="AB162">
        <v>0.121</v>
      </c>
      <c r="AC162">
        <v>1998</v>
      </c>
    </row>
    <row r="163" spans="1:29" x14ac:dyDescent="0.3">
      <c r="A163" t="s">
        <v>164</v>
      </c>
      <c r="B163">
        <v>4.3612921999999998E-2</v>
      </c>
      <c r="C163">
        <v>4.3999999999999997E-2</v>
      </c>
      <c r="D163">
        <v>374</v>
      </c>
      <c r="E163">
        <v>0</v>
      </c>
      <c r="F163">
        <v>0</v>
      </c>
      <c r="G163">
        <v>0.02</v>
      </c>
      <c r="H163">
        <v>374</v>
      </c>
      <c r="I163">
        <f>+VLOOKUP(A163,$W$3:$AC$185,7,FALSE)</f>
        <v>644</v>
      </c>
      <c r="J163">
        <f t="shared" si="15"/>
        <v>374</v>
      </c>
      <c r="K163" s="7">
        <f>+H163/I163-1</f>
        <v>-0.41925465838509313</v>
      </c>
      <c r="L163" t="str">
        <f t="shared" si="17"/>
        <v>Slovenia</v>
      </c>
      <c r="W163" t="s">
        <v>177</v>
      </c>
      <c r="X163">
        <v>0.84799999999999998</v>
      </c>
      <c r="Y163">
        <v>6560</v>
      </c>
      <c r="Z163">
        <v>0.67500000000000004</v>
      </c>
      <c r="AA163">
        <v>5894</v>
      </c>
      <c r="AB163">
        <v>0.75600000000000001</v>
      </c>
      <c r="AC163">
        <v>12454</v>
      </c>
    </row>
    <row r="164" spans="1:29" x14ac:dyDescent="0.3">
      <c r="A164" t="s">
        <v>93</v>
      </c>
      <c r="B164">
        <v>0.14483221900000001</v>
      </c>
      <c r="C164">
        <v>0.14499999999999999</v>
      </c>
      <c r="D164">
        <v>1242</v>
      </c>
      <c r="E164">
        <v>0</v>
      </c>
      <c r="F164">
        <v>0</v>
      </c>
      <c r="G164">
        <v>6.6000000000000003E-2</v>
      </c>
      <c r="H164">
        <v>1242</v>
      </c>
      <c r="I164">
        <f>+VLOOKUP(A164,$W$3:$AC$185,7,FALSE)</f>
        <v>2166</v>
      </c>
      <c r="J164">
        <f t="shared" si="15"/>
        <v>1242</v>
      </c>
      <c r="K164" s="7">
        <f>+H164/I164-1</f>
        <v>-0.42659279778393355</v>
      </c>
      <c r="L164" t="str">
        <f t="shared" si="17"/>
        <v>Ireland</v>
      </c>
      <c r="W164" t="s">
        <v>183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t="s">
        <v>37</v>
      </c>
      <c r="B165">
        <v>8.0886811640000005</v>
      </c>
      <c r="C165">
        <v>8.0890000000000004</v>
      </c>
      <c r="D165">
        <v>69364</v>
      </c>
      <c r="E165">
        <v>6.2720000000000002</v>
      </c>
      <c r="F165">
        <v>64930</v>
      </c>
      <c r="G165">
        <v>7.0949999999999998</v>
      </c>
      <c r="H165">
        <v>134294</v>
      </c>
      <c r="I165">
        <f>+VLOOKUP(A165,$W$3:$AC$185,7,FALSE)</f>
        <v>243635</v>
      </c>
      <c r="J165">
        <f t="shared" si="15"/>
        <v>134294</v>
      </c>
      <c r="K165" s="7">
        <f>+H165/I165-1</f>
        <v>-0.44879019845260326</v>
      </c>
      <c r="L165" t="str">
        <f t="shared" si="17"/>
        <v>China</v>
      </c>
      <c r="W165" t="s">
        <v>178</v>
      </c>
      <c r="X165">
        <v>4.4999999999999998E-2</v>
      </c>
      <c r="Y165">
        <v>350</v>
      </c>
      <c r="Z165">
        <v>5.5E-2</v>
      </c>
      <c r="AA165">
        <v>478</v>
      </c>
      <c r="AB165">
        <v>0.05</v>
      </c>
      <c r="AC165">
        <v>828</v>
      </c>
    </row>
    <row r="166" spans="1:29" x14ac:dyDescent="0.3">
      <c r="A166" t="s">
        <v>179</v>
      </c>
      <c r="B166">
        <v>9.2123550000000002E-3</v>
      </c>
      <c r="C166">
        <v>8.9999999999999993E-3</v>
      </c>
      <c r="D166">
        <v>79</v>
      </c>
      <c r="E166">
        <v>1.2E-2</v>
      </c>
      <c r="F166">
        <v>124</v>
      </c>
      <c r="G166">
        <v>1.0999999999999999E-2</v>
      </c>
      <c r="H166">
        <v>203</v>
      </c>
      <c r="I166">
        <f>+VLOOKUP(A166,$W$3:$AC$185,7,FALSE)</f>
        <v>371</v>
      </c>
      <c r="J166">
        <f t="shared" si="15"/>
        <v>203</v>
      </c>
      <c r="K166" s="7">
        <f>+H166/I166-1</f>
        <v>-0.45283018867924529</v>
      </c>
      <c r="L166" t="str">
        <f t="shared" si="17"/>
        <v>Tonga</v>
      </c>
      <c r="W166" t="s">
        <v>179</v>
      </c>
      <c r="X166">
        <v>2.3E-2</v>
      </c>
      <c r="Y166">
        <v>178</v>
      </c>
      <c r="Z166">
        <v>2.1999999999999999E-2</v>
      </c>
      <c r="AA166">
        <v>193</v>
      </c>
      <c r="AB166">
        <v>2.3E-2</v>
      </c>
      <c r="AC166">
        <v>371</v>
      </c>
    </row>
    <row r="167" spans="1:29" x14ac:dyDescent="0.3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f>+VLOOKUP(A167,W167:AC349,7,FALSE)</f>
        <v>0</v>
      </c>
      <c r="J167">
        <f t="shared" si="15"/>
        <v>0</v>
      </c>
      <c r="K167" s="7" t="e">
        <f>+H167/I167-1</f>
        <v>#DIV/0!</v>
      </c>
      <c r="W167" t="s">
        <v>180</v>
      </c>
      <c r="X167">
        <v>8.8999999999999996E-2</v>
      </c>
      <c r="Y167">
        <v>686</v>
      </c>
      <c r="Z167">
        <v>6.6000000000000003E-2</v>
      </c>
      <c r="AA167">
        <v>579</v>
      </c>
      <c r="AB167">
        <v>7.6999999999999999E-2</v>
      </c>
      <c r="AC167">
        <v>1265</v>
      </c>
    </row>
    <row r="168" spans="1:29" x14ac:dyDescent="0.3">
      <c r="A168" t="s">
        <v>132</v>
      </c>
      <c r="B168">
        <v>1.2827330000000001E-3</v>
      </c>
      <c r="C168">
        <v>1E-3</v>
      </c>
      <c r="D168">
        <v>11</v>
      </c>
      <c r="E168">
        <v>2E-3</v>
      </c>
      <c r="F168">
        <v>16</v>
      </c>
      <c r="G168">
        <v>1E-3</v>
      </c>
      <c r="H168">
        <v>27</v>
      </c>
      <c r="I168">
        <f>+VLOOKUP(A168,$W$3:$AC$185,7,FALSE)</f>
        <v>50</v>
      </c>
      <c r="J168">
        <f t="shared" si="15"/>
        <v>27</v>
      </c>
      <c r="K168" s="7">
        <f>+H168/I168-1</f>
        <v>-0.45999999999999996</v>
      </c>
      <c r="L168" t="str">
        <f t="shared" ref="L168:L177" si="18">+A168</f>
        <v>Nicaragua</v>
      </c>
      <c r="W168" t="s">
        <v>181</v>
      </c>
      <c r="X168">
        <v>4.1000000000000002E-2</v>
      </c>
      <c r="Y168">
        <v>317</v>
      </c>
      <c r="Z168">
        <v>3.5999999999999997E-2</v>
      </c>
      <c r="AA168">
        <v>318</v>
      </c>
      <c r="AB168">
        <v>3.9E-2</v>
      </c>
      <c r="AC168">
        <v>635</v>
      </c>
    </row>
    <row r="169" spans="1:29" x14ac:dyDescent="0.3">
      <c r="A169" t="s">
        <v>88</v>
      </c>
      <c r="B169">
        <v>2.6470944999999999E-2</v>
      </c>
      <c r="C169">
        <v>2.5999999999999999E-2</v>
      </c>
      <c r="D169">
        <v>227</v>
      </c>
      <c r="E169">
        <v>1E-3</v>
      </c>
      <c r="F169">
        <v>10</v>
      </c>
      <c r="G169">
        <v>1.2999999999999999E-2</v>
      </c>
      <c r="H169">
        <v>237</v>
      </c>
      <c r="I169">
        <f>+VLOOKUP(A169,$W$3:$AC$185,7,FALSE)</f>
        <v>449</v>
      </c>
      <c r="J169">
        <f t="shared" si="15"/>
        <v>237</v>
      </c>
      <c r="K169" s="7">
        <f>+H169/I169-1</f>
        <v>-0.4721603563474388</v>
      </c>
      <c r="L169" t="str">
        <f t="shared" si="18"/>
        <v>Iceland</v>
      </c>
      <c r="W169" t="s">
        <v>182</v>
      </c>
      <c r="X169">
        <v>2.399</v>
      </c>
      <c r="Y169">
        <v>18568</v>
      </c>
      <c r="Z169">
        <v>2.3370000000000002</v>
      </c>
      <c r="AA169">
        <v>20417</v>
      </c>
      <c r="AB169">
        <v>2.3660000000000001</v>
      </c>
      <c r="AC169">
        <v>38985</v>
      </c>
    </row>
    <row r="170" spans="1:29" x14ac:dyDescent="0.3">
      <c r="A170" t="s">
        <v>166</v>
      </c>
      <c r="B170">
        <v>0</v>
      </c>
      <c r="C170">
        <v>0</v>
      </c>
      <c r="D170">
        <v>0</v>
      </c>
      <c r="E170">
        <v>5.0000000000000001E-3</v>
      </c>
      <c r="F170">
        <v>56</v>
      </c>
      <c r="G170">
        <v>3.0000000000000001E-3</v>
      </c>
      <c r="H170">
        <v>56</v>
      </c>
      <c r="I170">
        <f>+VLOOKUP(A170,$W$3:$AC$185,7,FALSE)</f>
        <v>107</v>
      </c>
      <c r="J170">
        <f t="shared" si="15"/>
        <v>56</v>
      </c>
      <c r="K170" s="7">
        <f>+H170/I170-1</f>
        <v>-0.47663551401869164</v>
      </c>
      <c r="L170" t="str">
        <f t="shared" si="18"/>
        <v>Somalia</v>
      </c>
      <c r="W170" t="s">
        <v>184</v>
      </c>
      <c r="X170">
        <v>3.6999999999999998E-2</v>
      </c>
      <c r="Y170">
        <v>286</v>
      </c>
      <c r="Z170">
        <v>4.9000000000000002E-2</v>
      </c>
      <c r="AA170">
        <v>430</v>
      </c>
      <c r="AB170">
        <v>4.2999999999999997E-2</v>
      </c>
      <c r="AC170">
        <v>716</v>
      </c>
    </row>
    <row r="171" spans="1:29" x14ac:dyDescent="0.3">
      <c r="A171" t="s">
        <v>87</v>
      </c>
      <c r="B171">
        <v>4.664484E-3</v>
      </c>
      <c r="C171">
        <v>5.0000000000000001E-3</v>
      </c>
      <c r="D171">
        <v>40</v>
      </c>
      <c r="E171">
        <v>0</v>
      </c>
      <c r="F171">
        <v>0</v>
      </c>
      <c r="G171">
        <v>2E-3</v>
      </c>
      <c r="H171">
        <v>40</v>
      </c>
      <c r="I171">
        <f>+VLOOKUP(A171,$W$3:$AC$185,7,FALSE)</f>
        <v>90</v>
      </c>
      <c r="J171">
        <f t="shared" si="15"/>
        <v>40</v>
      </c>
      <c r="K171" s="7">
        <f>+H171/I171-1</f>
        <v>-0.55555555555555558</v>
      </c>
      <c r="L171" t="str">
        <f t="shared" si="18"/>
        <v>Hungary</v>
      </c>
      <c r="W171" t="s">
        <v>191</v>
      </c>
      <c r="X171">
        <v>5.0000000000000001E-3</v>
      </c>
      <c r="Y171">
        <v>36</v>
      </c>
      <c r="Z171">
        <v>4.0000000000000001E-3</v>
      </c>
      <c r="AA171">
        <v>39</v>
      </c>
      <c r="AB171">
        <v>5.0000000000000001E-3</v>
      </c>
      <c r="AC171">
        <v>75</v>
      </c>
    </row>
    <row r="172" spans="1:29" x14ac:dyDescent="0.3">
      <c r="A172" t="s">
        <v>111</v>
      </c>
      <c r="B172">
        <v>2.2622745999999999E-2</v>
      </c>
      <c r="C172">
        <v>2.3E-2</v>
      </c>
      <c r="D172">
        <v>194</v>
      </c>
      <c r="E172">
        <v>2.7E-2</v>
      </c>
      <c r="F172">
        <v>282</v>
      </c>
      <c r="G172">
        <v>2.5000000000000001E-2</v>
      </c>
      <c r="H172">
        <v>476</v>
      </c>
      <c r="I172">
        <f>+VLOOKUP(A172,$W$3:$AC$185,7,FALSE)</f>
        <v>1187</v>
      </c>
      <c r="J172">
        <f t="shared" si="15"/>
        <v>476</v>
      </c>
      <c r="K172" s="7">
        <f>+H172/I172-1</f>
        <v>-0.59898904802021902</v>
      </c>
      <c r="L172" t="str">
        <f t="shared" si="18"/>
        <v>Madagascar</v>
      </c>
      <c r="W172" t="s">
        <v>185</v>
      </c>
      <c r="X172">
        <v>3.1E-2</v>
      </c>
      <c r="Y172">
        <v>242</v>
      </c>
      <c r="Z172">
        <v>8.7999999999999995E-2</v>
      </c>
      <c r="AA172">
        <v>773</v>
      </c>
      <c r="AB172">
        <v>6.2E-2</v>
      </c>
      <c r="AC172">
        <v>1015</v>
      </c>
    </row>
    <row r="173" spans="1:29" x14ac:dyDescent="0.3">
      <c r="A173" t="s">
        <v>76</v>
      </c>
      <c r="B173">
        <v>4.4312600000000002E-3</v>
      </c>
      <c r="C173">
        <v>4.0000000000000001E-3</v>
      </c>
      <c r="D173">
        <v>38</v>
      </c>
      <c r="E173">
        <v>6.0000000000000001E-3</v>
      </c>
      <c r="F173">
        <v>60</v>
      </c>
      <c r="G173">
        <v>5.0000000000000001E-3</v>
      </c>
      <c r="H173">
        <v>98</v>
      </c>
      <c r="I173">
        <f>+VLOOKUP(A173,$W$3:$AC$185,7,FALSE)</f>
        <v>275</v>
      </c>
      <c r="J173">
        <f t="shared" si="15"/>
        <v>98</v>
      </c>
      <c r="K173" s="7">
        <f>+H173/I173-1</f>
        <v>-0.64363636363636356</v>
      </c>
      <c r="L173" t="str">
        <f t="shared" si="18"/>
        <v>Ghana</v>
      </c>
      <c r="W173" t="s">
        <v>186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t="s">
        <v>153</v>
      </c>
      <c r="B174">
        <v>2.4488539999999999E-3</v>
      </c>
      <c r="C174">
        <v>2E-3</v>
      </c>
      <c r="D174">
        <v>21</v>
      </c>
      <c r="E174">
        <v>3.0000000000000001E-3</v>
      </c>
      <c r="F174">
        <v>28</v>
      </c>
      <c r="G174">
        <v>3.0000000000000001E-3</v>
      </c>
      <c r="H174">
        <v>49</v>
      </c>
      <c r="I174">
        <f>+VLOOKUP(A174,$W$3:$AC$185,7,FALSE)</f>
        <v>213</v>
      </c>
      <c r="J174">
        <f t="shared" si="15"/>
        <v>49</v>
      </c>
      <c r="K174" s="7">
        <f>+H174/I174-1</f>
        <v>-0.7699530516431925</v>
      </c>
      <c r="L174" t="str">
        <f t="shared" si="18"/>
        <v>Samoa</v>
      </c>
      <c r="W174" t="s">
        <v>187</v>
      </c>
      <c r="X174">
        <v>5.0389999999999997</v>
      </c>
      <c r="Y174">
        <v>39000</v>
      </c>
      <c r="Z174">
        <v>3.4340000000000002</v>
      </c>
      <c r="AA174">
        <v>30000</v>
      </c>
      <c r="AB174">
        <v>4.1879999999999997</v>
      </c>
      <c r="AC174">
        <v>69000</v>
      </c>
    </row>
    <row r="175" spans="1:29" x14ac:dyDescent="0.3">
      <c r="A175" t="s">
        <v>86</v>
      </c>
      <c r="B175">
        <v>3.9298275000000001E-2</v>
      </c>
      <c r="C175">
        <v>3.9E-2</v>
      </c>
      <c r="D175">
        <v>337</v>
      </c>
      <c r="E175">
        <v>5.3999999999999999E-2</v>
      </c>
      <c r="F175">
        <v>564</v>
      </c>
      <c r="G175">
        <v>4.8000000000000001E-2</v>
      </c>
      <c r="H175">
        <v>901</v>
      </c>
      <c r="I175">
        <f>+VLOOKUP(A175,$W$3:$AC$185,7,FALSE)</f>
        <v>4854</v>
      </c>
      <c r="J175">
        <f t="shared" si="15"/>
        <v>901</v>
      </c>
      <c r="K175" s="7">
        <f>+H175/I175-1</f>
        <v>-0.8143798928718583</v>
      </c>
      <c r="L175" t="str">
        <f t="shared" si="18"/>
        <v>Honduras</v>
      </c>
      <c r="W175" t="s">
        <v>188</v>
      </c>
      <c r="X175">
        <v>0</v>
      </c>
      <c r="Y175">
        <v>0</v>
      </c>
      <c r="Z175">
        <v>0.124</v>
      </c>
      <c r="AA175">
        <v>1083</v>
      </c>
      <c r="AB175">
        <v>6.6000000000000003E-2</v>
      </c>
      <c r="AC175">
        <v>1083</v>
      </c>
    </row>
    <row r="176" spans="1:29" x14ac:dyDescent="0.3">
      <c r="A176" t="s">
        <v>101</v>
      </c>
      <c r="B176">
        <v>2.2156298000000001E-2</v>
      </c>
      <c r="C176">
        <v>2.1999999999999999E-2</v>
      </c>
      <c r="D176">
        <v>190</v>
      </c>
      <c r="E176">
        <v>2.7E-2</v>
      </c>
      <c r="F176">
        <v>284</v>
      </c>
      <c r="G176">
        <v>2.5000000000000001E-2</v>
      </c>
      <c r="H176">
        <v>474</v>
      </c>
      <c r="I176">
        <f>+VLOOKUP(A176,$W$3:$AC$185,7,FALSE)</f>
        <v>2653</v>
      </c>
      <c r="J176">
        <f t="shared" si="15"/>
        <v>474</v>
      </c>
      <c r="K176" s="7">
        <f>+H176/I176-1</f>
        <v>-0.82133433848473425</v>
      </c>
      <c r="L176" t="str">
        <f t="shared" si="18"/>
        <v>Kiribati</v>
      </c>
      <c r="W176" t="s">
        <v>189</v>
      </c>
      <c r="X176">
        <v>1.423</v>
      </c>
      <c r="Y176">
        <v>11010</v>
      </c>
      <c r="Z176">
        <v>0.45200000000000001</v>
      </c>
      <c r="AA176">
        <v>3945</v>
      </c>
      <c r="AB176">
        <v>0.90800000000000003</v>
      </c>
      <c r="AC176">
        <v>14955</v>
      </c>
    </row>
    <row r="177" spans="1:29" x14ac:dyDescent="0.3">
      <c r="A177" t="s">
        <v>95</v>
      </c>
      <c r="B177">
        <v>0.36196393399999999</v>
      </c>
      <c r="C177">
        <v>0.36199999999999999</v>
      </c>
      <c r="D177">
        <v>3104</v>
      </c>
      <c r="E177">
        <v>4.8000000000000001E-2</v>
      </c>
      <c r="F177">
        <v>497</v>
      </c>
      <c r="G177">
        <v>0.19</v>
      </c>
      <c r="H177">
        <v>3601</v>
      </c>
      <c r="I177">
        <f>+VLOOKUP(A177,$W$3:$AC$185,7,FALSE)</f>
        <v>34486</v>
      </c>
      <c r="J177">
        <f t="shared" si="15"/>
        <v>3601</v>
      </c>
      <c r="K177" s="7">
        <f>+H177/I177-1</f>
        <v>-0.8955808154033521</v>
      </c>
      <c r="L177" t="str">
        <f t="shared" si="18"/>
        <v>Italy</v>
      </c>
      <c r="W177" t="s">
        <v>190</v>
      </c>
      <c r="X177">
        <v>1.41</v>
      </c>
      <c r="Y177">
        <v>10910</v>
      </c>
      <c r="Z177">
        <v>0.443</v>
      </c>
      <c r="AA177">
        <v>3870</v>
      </c>
      <c r="AB177">
        <v>0.89700000000000002</v>
      </c>
      <c r="AC177">
        <v>14780</v>
      </c>
    </row>
    <row r="178" spans="1:29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e">
        <f>+VLOOKUP(A178,W178:AC362,7,FALSE)</f>
        <v>#N/A</v>
      </c>
      <c r="J178">
        <f t="shared" si="15"/>
        <v>0</v>
      </c>
      <c r="K178" s="7" t="e">
        <f>+H178/I178-1</f>
        <v>#N/A</v>
      </c>
      <c r="W178" t="s">
        <v>192</v>
      </c>
      <c r="X178">
        <v>2.3679999999999999</v>
      </c>
      <c r="Y178">
        <v>18330</v>
      </c>
      <c r="Z178">
        <v>1.704</v>
      </c>
      <c r="AA178">
        <v>14888</v>
      </c>
      <c r="AB178">
        <v>2.016</v>
      </c>
      <c r="AC178">
        <v>33218</v>
      </c>
    </row>
    <row r="179" spans="1:29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e">
        <f>+VLOOKUP(A179,W179:AC363,7,FALSE)</f>
        <v>#N/A</v>
      </c>
      <c r="J179">
        <f t="shared" si="15"/>
        <v>0</v>
      </c>
      <c r="K179" s="7" t="e">
        <f>+H179/I179-1</f>
        <v>#N/A</v>
      </c>
      <c r="W179" t="s">
        <v>193</v>
      </c>
      <c r="X179">
        <v>2.3679999999999999</v>
      </c>
      <c r="Y179">
        <v>18330</v>
      </c>
      <c r="Z179">
        <v>1.704</v>
      </c>
      <c r="AA179">
        <v>14888</v>
      </c>
      <c r="AB179">
        <v>2.016</v>
      </c>
      <c r="AC179">
        <v>33218</v>
      </c>
    </row>
    <row r="180" spans="1:29" x14ac:dyDescent="0.3">
      <c r="B180">
        <v>109.22261709999999</v>
      </c>
      <c r="D180">
        <v>936632</v>
      </c>
      <c r="I180" t="e">
        <f>+VLOOKUP(A180,W180:AC364,7,FALSE)</f>
        <v>#N/A</v>
      </c>
      <c r="J180">
        <f t="shared" si="15"/>
        <v>0</v>
      </c>
      <c r="K180" s="7" t="e">
        <f>+H180/I180-1</f>
        <v>#N/A</v>
      </c>
      <c r="W180" t="s">
        <v>194</v>
      </c>
      <c r="X180">
        <v>2.3679999999999999</v>
      </c>
      <c r="Y180">
        <v>18330</v>
      </c>
      <c r="Z180">
        <v>1.704</v>
      </c>
      <c r="AA180">
        <v>14888</v>
      </c>
      <c r="AB180">
        <v>2.016</v>
      </c>
      <c r="AC180">
        <v>33218</v>
      </c>
    </row>
    <row r="181" spans="1:29" x14ac:dyDescent="0.3">
      <c r="W181" t="s">
        <v>195</v>
      </c>
      <c r="X181">
        <v>4.7E-2</v>
      </c>
      <c r="Y181">
        <v>365</v>
      </c>
      <c r="Z181">
        <v>4.2999999999999997E-2</v>
      </c>
      <c r="AA181">
        <v>374</v>
      </c>
      <c r="AB181">
        <v>4.4999999999999998E-2</v>
      </c>
      <c r="AC181">
        <v>739</v>
      </c>
    </row>
    <row r="182" spans="1:29" x14ac:dyDescent="0.3">
      <c r="W182" t="s">
        <v>196</v>
      </c>
      <c r="X182">
        <v>3.4000000000000002E-2</v>
      </c>
      <c r="Y182">
        <v>266</v>
      </c>
      <c r="Z182">
        <v>0.06</v>
      </c>
      <c r="AA182">
        <v>520</v>
      </c>
      <c r="AB182">
        <v>4.8000000000000001E-2</v>
      </c>
      <c r="AC182">
        <v>786</v>
      </c>
    </row>
    <row r="183" spans="1:29" x14ac:dyDescent="0.3">
      <c r="W183" t="s">
        <v>197</v>
      </c>
      <c r="X183">
        <v>0.17699999999999999</v>
      </c>
      <c r="Y183">
        <v>1372</v>
      </c>
      <c r="Z183">
        <v>0.38500000000000001</v>
      </c>
      <c r="AA183">
        <v>3363</v>
      </c>
      <c r="AB183">
        <v>0.28699999999999998</v>
      </c>
      <c r="AC183">
        <v>4735</v>
      </c>
    </row>
    <row r="184" spans="1:29" x14ac:dyDescent="0.3">
      <c r="W184" t="s">
        <v>199</v>
      </c>
      <c r="X184">
        <v>2.536</v>
      </c>
      <c r="Y184">
        <v>19630</v>
      </c>
      <c r="Z184">
        <v>1.4670000000000001</v>
      </c>
      <c r="AA184">
        <v>12815</v>
      </c>
      <c r="AB184">
        <v>1.9690000000000001</v>
      </c>
      <c r="AC184">
        <v>32445</v>
      </c>
    </row>
    <row r="185" spans="1:29" x14ac:dyDescent="0.3">
      <c r="W185" t="s">
        <v>201</v>
      </c>
      <c r="X185">
        <v>1.2E-2</v>
      </c>
      <c r="Y185">
        <v>95</v>
      </c>
      <c r="Z185">
        <v>0.01</v>
      </c>
      <c r="AA185">
        <v>91</v>
      </c>
      <c r="AB185">
        <v>1.0999999999999999E-2</v>
      </c>
      <c r="AC185">
        <v>186</v>
      </c>
    </row>
  </sheetData>
  <conditionalFormatting sqref="K3:K1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Sevilla</dc:creator>
  <cp:lastModifiedBy>Carlos Sevilla</cp:lastModifiedBy>
  <cp:lastPrinted>2024-05-21T16:00:54Z</cp:lastPrinted>
  <dcterms:modified xsi:type="dcterms:W3CDTF">2024-05-21T16:53:15Z</dcterms:modified>
</cp:coreProperties>
</file>