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media/image19.png" ContentType="image/png"/>
  <Override PartName="/xl/media/image18.png" ContentType="image/png"/>
  <Override PartName="/xl/media/image20.png" ContentType="image/png"/>
  <Override PartName="/xl/media/image13.png" ContentType="image/png"/>
  <Override PartName="/xl/media/image12.png" ContentType="image/png"/>
  <Override PartName="/xl/media/image21.png" ContentType="image/png"/>
  <Override PartName="/xl/media/image14.png" ContentType="image/png"/>
  <Override PartName="/xl/media/image22.png" ContentType="image/png"/>
  <Override PartName="/xl/media/image15.png" ContentType="image/png"/>
  <Override PartName="/xl/media/image16.png" ContentType="image/png"/>
  <Override PartName="/xl/media/image17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imply supported" sheetId="1" state="visible" r:id="rId2"/>
    <sheet name="Cantilever" sheetId="2" state="visible" r:id="rId3"/>
    <sheet name="Steel Table Channels" sheetId="3" state="visible" r:id="rId4"/>
    <sheet name="Steel Table Beams" sheetId="4" state="visible" r:id="rId5"/>
    <sheet name="Steel square tubes" sheetId="5" state="visible" r:id="rId6"/>
    <sheet name="Steel Rectangular Tubes" sheetId="6" state="visible" r:id="rId7"/>
  </sheets>
  <definedNames>
    <definedName function="false" hidden="false" localSheetId="1" name="_xlnm.Print_Area" vbProcedure="false">Cantilever!$A$1:$D$28</definedName>
    <definedName function="false" hidden="false" localSheetId="0" name="_xlnm.Print_Area" vbProcedure="false">'Simply supported'!$A$1:$D$28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<sst xmlns="http://schemas.openxmlformats.org/spreadsheetml/2006/main" count="72" uniqueCount="31">
  <si>
    <t xml:space="preserve">DESIGN OF STEEL BEAM SIMPLY SUPPORTED WITH DISTRIBUTED AND POINT LOAD</t>
  </si>
  <si>
    <t xml:space="preserve">Section</t>
  </si>
  <si>
    <t xml:space="preserve">Square Tube 72x72x3.2</t>
  </si>
  <si>
    <t xml:space="preserve">Modulus of Elasticity (E)</t>
  </si>
  <si>
    <t xml:space="preserve">Pa</t>
  </si>
  <si>
    <t xml:space="preserve">I (From steel tables)</t>
  </si>
  <si>
    <t xml:space="preserve">1/m^4</t>
  </si>
  <si>
    <t xml:space="preserve">Length of beam (L)</t>
  </si>
  <si>
    <t xml:space="preserve">m</t>
  </si>
  <si>
    <t xml:space="preserve">Distance from end where point load applied (a)</t>
  </si>
  <si>
    <t xml:space="preserve">Uniform Loading (q)</t>
  </si>
  <si>
    <t xml:space="preserve">N/m</t>
  </si>
  <si>
    <t xml:space="preserve">Point Load (Fc)</t>
  </si>
  <si>
    <t xml:space="preserve">N</t>
  </si>
  <si>
    <t xml:space="preserve">D1 (Distributed Load)</t>
  </si>
  <si>
    <t xml:space="preserve">D2 (Point Load)</t>
  </si>
  <si>
    <t xml:space="preserve">D</t>
  </si>
  <si>
    <t xml:space="preserve">M1 (Distributed Load)</t>
  </si>
  <si>
    <t xml:space="preserve">N-m</t>
  </si>
  <si>
    <t xml:space="preserve">M2 (Point Load)</t>
  </si>
  <si>
    <t xml:space="preserve">M</t>
  </si>
  <si>
    <t xml:space="preserve">Maximum stress</t>
  </si>
  <si>
    <t xml:space="preserve">Mpa</t>
  </si>
  <si>
    <t xml:space="preserve">Safety factor (&gt;2)</t>
  </si>
  <si>
    <t xml:space="preserve">Span/deflection</t>
  </si>
  <si>
    <t xml:space="preserve">Safety factor (&gt;1)</t>
  </si>
  <si>
    <t xml:space="preserve">Note:</t>
  </si>
  <si>
    <t xml:space="preserve">Maximum stress (for steel - YSt 210 grade)</t>
  </si>
  <si>
    <t xml:space="preserve">Minimum Span/deflection</t>
  </si>
  <si>
    <t xml:space="preserve">Square Tube 49.5x49.5x4.5</t>
  </si>
  <si>
    <t xml:space="preserve">Distance from support where point load applied (a)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</si>
</sst>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E+00"/>
    <numFmt numFmtId="166" formatCode="0.0000"/>
    <numFmt numFmtId="167" formatCode="0"/>
    <numFmt numFmtId="168" formatCode="0.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omic Sans MS"/>
      <family val="4"/>
      <charset val="1"/>
    </font>
    <font>
      <b val="true"/>
      <sz val="10"/>
      <color rgb="FF000000"/>
      <name val="Comic Sans MS"/>
      <family val="4"/>
      <charset val="1"/>
    </font>
    <font>
      <b val="true"/>
      <i val="true"/>
      <sz val="10"/>
      <color rgb="FFCE181E"/>
      <name val="Comic Sans MS"/>
      <family val="4"/>
      <charset val="1"/>
    </font>
    <font>
      <b val="true"/>
      <i val="true"/>
      <sz val="10"/>
      <color rgb="FF000000"/>
      <name val="Comic Sans MS"/>
      <family val="4"/>
      <charset val="1"/>
    </font>
    <font>
      <i val="true"/>
      <sz val="10"/>
      <color rgb="FF000000"/>
      <name val="Comic Sans MS"/>
      <family val="4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2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3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4.png"/><Relationship Id="rId2" Type="http://schemas.openxmlformats.org/officeDocument/2006/relationships/image" Target="../media/image15.png"/><Relationship Id="rId3" Type="http://schemas.openxmlformats.org/officeDocument/2006/relationships/image" Target="../media/image16.png"/><Relationship Id="rId4" Type="http://schemas.openxmlformats.org/officeDocument/2006/relationships/image" Target="../media/image17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18.png"/><Relationship Id="rId2" Type="http://schemas.openxmlformats.org/officeDocument/2006/relationships/image" Target="../media/image19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20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21.png"/><Relationship Id="rId2" Type="http://schemas.openxmlformats.org/officeDocument/2006/relationships/image" Target="../media/image2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192600</xdr:colOff>
      <xdr:row>0</xdr:row>
      <xdr:rowOff>108000</xdr:rowOff>
    </xdr:from>
    <xdr:to>
      <xdr:col>7</xdr:col>
      <xdr:colOff>726840</xdr:colOff>
      <xdr:row>10</xdr:row>
      <xdr:rowOff>87120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6802200" y="108000"/>
          <a:ext cx="2972520" cy="1604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190440</xdr:colOff>
      <xdr:row>1</xdr:row>
      <xdr:rowOff>6120</xdr:rowOff>
    </xdr:from>
    <xdr:to>
      <xdr:col>7</xdr:col>
      <xdr:colOff>599760</xdr:colOff>
      <xdr:row>10</xdr:row>
      <xdr:rowOff>60840</xdr:rowOff>
    </xdr:to>
    <xdr:pic>
      <xdr:nvPicPr>
        <xdr:cNvPr id="1" name="Image 11" descr=""/>
        <xdr:cNvPicPr/>
      </xdr:nvPicPr>
      <xdr:blipFill>
        <a:blip r:embed="rId1"/>
        <a:stretch/>
      </xdr:blipFill>
      <xdr:spPr>
        <a:xfrm>
          <a:off x="6800040" y="168480"/>
          <a:ext cx="2847600" cy="1517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18</xdr:col>
      <xdr:colOff>284400</xdr:colOff>
      <xdr:row>47</xdr:row>
      <xdr:rowOff>56160</xdr:rowOff>
    </xdr:to>
    <xdr:pic>
      <xdr:nvPicPr>
        <xdr:cNvPr id="2" name="Image 2" descr=""/>
        <xdr:cNvPicPr/>
      </xdr:nvPicPr>
      <xdr:blipFill>
        <a:blip r:embed="rId1"/>
        <a:stretch/>
      </xdr:blipFill>
      <xdr:spPr>
        <a:xfrm>
          <a:off x="0" y="0"/>
          <a:ext cx="13943160" cy="90093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50</xdr:row>
      <xdr:rowOff>0</xdr:rowOff>
    </xdr:from>
    <xdr:to>
      <xdr:col>19</xdr:col>
      <xdr:colOff>77400</xdr:colOff>
      <xdr:row>97</xdr:row>
      <xdr:rowOff>122400</xdr:rowOff>
    </xdr:to>
    <xdr:pic>
      <xdr:nvPicPr>
        <xdr:cNvPr id="3" name="Image 3" descr=""/>
        <xdr:cNvPicPr/>
      </xdr:nvPicPr>
      <xdr:blipFill>
        <a:blip r:embed="rId2"/>
        <a:stretch/>
      </xdr:blipFill>
      <xdr:spPr>
        <a:xfrm>
          <a:off x="0" y="9524880"/>
          <a:ext cx="14495040" cy="90759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99</xdr:row>
      <xdr:rowOff>0</xdr:rowOff>
    </xdr:from>
    <xdr:to>
      <xdr:col>19</xdr:col>
      <xdr:colOff>254880</xdr:colOff>
      <xdr:row>144</xdr:row>
      <xdr:rowOff>103320</xdr:rowOff>
    </xdr:to>
    <xdr:pic>
      <xdr:nvPicPr>
        <xdr:cNvPr id="4" name="Image 4" descr=""/>
        <xdr:cNvPicPr/>
      </xdr:nvPicPr>
      <xdr:blipFill>
        <a:blip r:embed="rId3"/>
        <a:stretch/>
      </xdr:blipFill>
      <xdr:spPr>
        <a:xfrm>
          <a:off x="0" y="18859320"/>
          <a:ext cx="14672520" cy="86760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146</xdr:row>
      <xdr:rowOff>0</xdr:rowOff>
    </xdr:from>
    <xdr:to>
      <xdr:col>19</xdr:col>
      <xdr:colOff>116640</xdr:colOff>
      <xdr:row>179</xdr:row>
      <xdr:rowOff>160560</xdr:rowOff>
    </xdr:to>
    <xdr:pic>
      <xdr:nvPicPr>
        <xdr:cNvPr id="5" name="Image 5" descr=""/>
        <xdr:cNvPicPr/>
      </xdr:nvPicPr>
      <xdr:blipFill>
        <a:blip r:embed="rId4"/>
        <a:stretch/>
      </xdr:blipFill>
      <xdr:spPr>
        <a:xfrm>
          <a:off x="0" y="27812880"/>
          <a:ext cx="14534280" cy="64468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18</xdr:col>
      <xdr:colOff>107640</xdr:colOff>
      <xdr:row>55</xdr:row>
      <xdr:rowOff>84960</xdr:rowOff>
    </xdr:to>
    <xdr:pic>
      <xdr:nvPicPr>
        <xdr:cNvPr id="6" name="Image 6" descr=""/>
        <xdr:cNvPicPr/>
      </xdr:nvPicPr>
      <xdr:blipFill>
        <a:blip r:embed="rId1"/>
        <a:stretch/>
      </xdr:blipFill>
      <xdr:spPr>
        <a:xfrm>
          <a:off x="0" y="0"/>
          <a:ext cx="14738040" cy="90255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57</xdr:row>
      <xdr:rowOff>0</xdr:rowOff>
    </xdr:from>
    <xdr:to>
      <xdr:col>18</xdr:col>
      <xdr:colOff>325440</xdr:colOff>
      <xdr:row>95</xdr:row>
      <xdr:rowOff>161280</xdr:rowOff>
    </xdr:to>
    <xdr:pic>
      <xdr:nvPicPr>
        <xdr:cNvPr id="7" name="Image 7" descr=""/>
        <xdr:cNvPicPr/>
      </xdr:nvPicPr>
      <xdr:blipFill>
        <a:blip r:embed="rId2"/>
        <a:stretch/>
      </xdr:blipFill>
      <xdr:spPr>
        <a:xfrm>
          <a:off x="0" y="9265680"/>
          <a:ext cx="14955840" cy="63385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7</xdr:col>
      <xdr:colOff>484200</xdr:colOff>
      <xdr:row>58</xdr:row>
      <xdr:rowOff>17640</xdr:rowOff>
    </xdr:to>
    <xdr:pic>
      <xdr:nvPicPr>
        <xdr:cNvPr id="8" name="Image 8" descr=""/>
        <xdr:cNvPicPr/>
      </xdr:nvPicPr>
      <xdr:blipFill>
        <a:blip r:embed="rId1"/>
        <a:stretch/>
      </xdr:blipFill>
      <xdr:spPr>
        <a:xfrm>
          <a:off x="0" y="0"/>
          <a:ext cx="6173640" cy="94460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10</xdr:col>
      <xdr:colOff>771840</xdr:colOff>
      <xdr:row>48</xdr:row>
      <xdr:rowOff>65880</xdr:rowOff>
    </xdr:to>
    <xdr:pic>
      <xdr:nvPicPr>
        <xdr:cNvPr id="9" name="Image 9" descr=""/>
        <xdr:cNvPicPr/>
      </xdr:nvPicPr>
      <xdr:blipFill>
        <a:blip r:embed="rId1"/>
        <a:stretch/>
      </xdr:blipFill>
      <xdr:spPr>
        <a:xfrm>
          <a:off x="0" y="0"/>
          <a:ext cx="8899560" cy="7868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12</xdr:col>
      <xdr:colOff>0</xdr:colOff>
      <xdr:row>4</xdr:row>
      <xdr:rowOff>0</xdr:rowOff>
    </xdr:from>
    <xdr:to>
      <xdr:col>20</xdr:col>
      <xdr:colOff>385200</xdr:colOff>
      <xdr:row>38</xdr:row>
      <xdr:rowOff>7920</xdr:rowOff>
    </xdr:to>
    <xdr:pic>
      <xdr:nvPicPr>
        <xdr:cNvPr id="10" name="Image 10" descr=""/>
        <xdr:cNvPicPr/>
      </xdr:nvPicPr>
      <xdr:blipFill>
        <a:blip r:embed="rId2"/>
        <a:stretch/>
      </xdr:blipFill>
      <xdr:spPr>
        <a:xfrm>
          <a:off x="9753480" y="650160"/>
          <a:ext cx="6887520" cy="5535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9"/>
  <sheetViews>
    <sheetView showFormulas="false" showGridLines="true" showRowColHeaders="true" showZeros="true" rightToLeft="false" tabSelected="true" showOutlineSymbols="true" defaultGridColor="true" view="pageBreakPreview" topLeftCell="A1" colorId="64" zoomScale="160" zoomScaleNormal="140" zoomScalePageLayoutView="160" workbookViewId="0">
      <selection pane="topLeft" activeCell="C22" activeCellId="0" sqref="C22"/>
    </sheetView>
  </sheetViews>
  <sheetFormatPr defaultRowHeight="12.8" zeroHeight="false" outlineLevelRow="0" outlineLevelCol="0"/>
  <cols>
    <col collapsed="false" customWidth="true" hidden="false" outlineLevel="0" max="1" min="1" style="1" width="5.83"/>
    <col collapsed="false" customWidth="true" hidden="false" outlineLevel="0" max="2" min="2" style="1" width="37.88"/>
    <col collapsed="false" customWidth="true" hidden="false" outlineLevel="0" max="3" min="3" style="1" width="23.39"/>
    <col collapsed="false" customWidth="true" hidden="false" outlineLevel="0" max="4" min="4" style="1" width="7.24"/>
    <col collapsed="false" customWidth="true" hidden="false" outlineLevel="0" max="1025" min="5" style="1" width="9.14"/>
  </cols>
  <sheetData>
    <row r="1" customFormat="false" ht="12.8" hidden="false" customHeight="false" outlineLevel="0" collapsed="false">
      <c r="A1" s="2" t="s">
        <v>0</v>
      </c>
      <c r="B1" s="2"/>
      <c r="C1" s="2"/>
      <c r="D1" s="2"/>
    </row>
    <row r="3" s="3" customFormat="true" ht="12.8" hidden="false" customHeight="false" outlineLevel="0" collapsed="false">
      <c r="B3" s="3" t="s">
        <v>1</v>
      </c>
      <c r="C3" s="4" t="s">
        <v>2</v>
      </c>
    </row>
    <row r="5" customFormat="false" ht="12.8" hidden="false" customHeight="false" outlineLevel="0" collapsed="false">
      <c r="B5" s="1" t="s">
        <v>3</v>
      </c>
      <c r="C5" s="5" t="n">
        <v>210000000000</v>
      </c>
      <c r="D5" s="1" t="s">
        <v>4</v>
      </c>
    </row>
    <row r="6" customFormat="false" ht="12.8" hidden="false" customHeight="false" outlineLevel="0" collapsed="false">
      <c r="B6" s="1" t="s">
        <v>5</v>
      </c>
      <c r="C6" s="6" t="n">
        <v>6.632E-007</v>
      </c>
      <c r="D6" s="1" t="s">
        <v>6</v>
      </c>
    </row>
    <row r="7" customFormat="false" ht="12.8" hidden="false" customHeight="false" outlineLevel="0" collapsed="false">
      <c r="B7" s="1" t="s">
        <v>7</v>
      </c>
      <c r="C7" s="7" t="n">
        <v>6</v>
      </c>
      <c r="D7" s="1" t="s">
        <v>8</v>
      </c>
    </row>
    <row r="8" customFormat="false" ht="12.8" hidden="false" customHeight="false" outlineLevel="0" collapsed="false">
      <c r="B8" s="1" t="s">
        <v>9</v>
      </c>
      <c r="C8" s="7" t="n">
        <v>3</v>
      </c>
      <c r="D8" s="1" t="s">
        <v>8</v>
      </c>
    </row>
    <row r="9" customFormat="false" ht="12.8" hidden="false" customHeight="false" outlineLevel="0" collapsed="false">
      <c r="B9" s="1" t="s">
        <v>10</v>
      </c>
      <c r="C9" s="7" t="n">
        <v>70</v>
      </c>
      <c r="D9" s="1" t="s">
        <v>11</v>
      </c>
    </row>
    <row r="10" customFormat="false" ht="12.8" hidden="false" customHeight="false" outlineLevel="0" collapsed="false">
      <c r="B10" s="1" t="s">
        <v>12</v>
      </c>
      <c r="C10" s="7" t="n">
        <v>200</v>
      </c>
      <c r="D10" s="1" t="s">
        <v>13</v>
      </c>
    </row>
    <row r="13" customFormat="false" ht="12.8" hidden="false" customHeight="false" outlineLevel="0" collapsed="false">
      <c r="B13" s="1" t="s">
        <v>14</v>
      </c>
      <c r="C13" s="8" t="n">
        <f aca="false">5*C9*C7^4/(384*C5*C6)</f>
        <v>0.00848160434258142</v>
      </c>
      <c r="D13" s="1" t="s">
        <v>8</v>
      </c>
    </row>
    <row r="14" customFormat="false" ht="12.8" hidden="false" customHeight="false" outlineLevel="0" collapsed="false">
      <c r="B14" s="1" t="s">
        <v>15</v>
      </c>
      <c r="C14" s="8" t="n">
        <f aca="false">C10*C8*(C7^2-C8^2)^(3/2)/(9*SQRT(3)*C7*C5*C6)</f>
        <v>0.0064621747372049</v>
      </c>
      <c r="D14" s="1" t="s">
        <v>8</v>
      </c>
    </row>
    <row r="15" s="3" customFormat="true" ht="12.8" hidden="false" customHeight="false" outlineLevel="0" collapsed="false">
      <c r="B15" s="3" t="s">
        <v>16</v>
      </c>
      <c r="C15" s="9" t="n">
        <f aca="false">SUM(C13:C14)</f>
        <v>0.0149437790797863</v>
      </c>
      <c r="D15" s="3" t="s">
        <v>8</v>
      </c>
    </row>
    <row r="17" customFormat="false" ht="12.8" hidden="false" customHeight="false" outlineLevel="0" collapsed="false">
      <c r="B17" s="1" t="s">
        <v>17</v>
      </c>
      <c r="C17" s="10" t="n">
        <f aca="false">C9*C7^2/8</f>
        <v>315</v>
      </c>
      <c r="D17" s="1" t="s">
        <v>18</v>
      </c>
    </row>
    <row r="18" customFormat="false" ht="12.8" hidden="false" customHeight="false" outlineLevel="0" collapsed="false">
      <c r="B18" s="1" t="s">
        <v>19</v>
      </c>
      <c r="C18" s="10" t="n">
        <f aca="false">C10*C8*(C7-C8)/C7</f>
        <v>300</v>
      </c>
      <c r="D18" s="1" t="s">
        <v>18</v>
      </c>
    </row>
    <row r="19" s="3" customFormat="true" ht="12.8" hidden="false" customHeight="false" outlineLevel="0" collapsed="false">
      <c r="B19" s="3" t="s">
        <v>20</v>
      </c>
      <c r="C19" s="11" t="n">
        <f aca="false">SUM(C17:C18)</f>
        <v>615</v>
      </c>
      <c r="D19" s="3" t="s">
        <v>18</v>
      </c>
    </row>
    <row r="20" customFormat="false" ht="12.8" hidden="false" customHeight="false" outlineLevel="0" collapsed="false">
      <c r="G20" s="5"/>
    </row>
    <row r="21" s="3" customFormat="true" ht="12.8" hidden="false" customHeight="false" outlineLevel="0" collapsed="false">
      <c r="B21" s="3" t="s">
        <v>21</v>
      </c>
      <c r="C21" s="11" t="n">
        <f aca="false">C19*C15/C6/1000000</f>
        <v>13.8576962214544</v>
      </c>
      <c r="D21" s="3" t="s">
        <v>22</v>
      </c>
    </row>
    <row r="22" s="12" customFormat="true" ht="12.8" hidden="false" customHeight="false" outlineLevel="0" collapsed="false">
      <c r="B22" s="12" t="s">
        <v>23</v>
      </c>
      <c r="C22" s="13" t="n">
        <f aca="false">ROUND(C27/C21,1)</f>
        <v>23.1</v>
      </c>
    </row>
    <row r="23" s="3" customFormat="true" ht="12.8" hidden="false" customHeight="false" outlineLevel="0" collapsed="false">
      <c r="B23" s="3" t="s">
        <v>24</v>
      </c>
      <c r="C23" s="14" t="n">
        <f aca="false">ROUND(C7/C15,0)</f>
        <v>402</v>
      </c>
    </row>
    <row r="24" s="12" customFormat="true" ht="12.8" hidden="false" customHeight="false" outlineLevel="0" collapsed="false">
      <c r="B24" s="12" t="s">
        <v>25</v>
      </c>
      <c r="C24" s="13" t="n">
        <f aca="false">ROUND(C23/C28,1)</f>
        <v>1.7</v>
      </c>
    </row>
    <row r="25" s="15" customFormat="true" ht="12.8" hidden="false" customHeight="false" outlineLevel="0" collapsed="false">
      <c r="C25" s="16"/>
    </row>
    <row r="26" s="17" customFormat="true" ht="12.8" hidden="false" customHeight="false" outlineLevel="0" collapsed="false">
      <c r="B26" s="17" t="s">
        <v>26</v>
      </c>
    </row>
    <row r="27" s="17" customFormat="true" ht="12.8" hidden="false" customHeight="false" outlineLevel="0" collapsed="false">
      <c r="B27" s="17" t="s">
        <v>27</v>
      </c>
      <c r="C27" s="17" t="n">
        <v>320</v>
      </c>
      <c r="D27" s="17" t="s">
        <v>22</v>
      </c>
    </row>
    <row r="28" s="17" customFormat="true" ht="12.8" hidden="false" customHeight="false" outlineLevel="0" collapsed="false">
      <c r="B28" s="17" t="s">
        <v>28</v>
      </c>
      <c r="C28" s="18" t="n">
        <v>240</v>
      </c>
    </row>
    <row r="29" s="17" customFormat="true" ht="12.8" hidden="false" customHeight="false" outlineLevel="0" collapsed="false"/>
  </sheetData>
  <mergeCells count="1">
    <mergeCell ref="A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93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9"/>
  <sheetViews>
    <sheetView showFormulas="false" showGridLines="true" showRowColHeaders="true" showZeros="true" rightToLeft="false" tabSelected="false" showOutlineSymbols="true" defaultGridColor="true" view="pageBreakPreview" topLeftCell="A1" colorId="64" zoomScale="160" zoomScaleNormal="140" zoomScalePageLayoutView="160" workbookViewId="0">
      <selection pane="topLeft" activeCell="C21" activeCellId="0" sqref="C21"/>
    </sheetView>
  </sheetViews>
  <sheetFormatPr defaultRowHeight="12.8" zeroHeight="false" outlineLevelRow="0" outlineLevelCol="0"/>
  <cols>
    <col collapsed="false" customWidth="true" hidden="false" outlineLevel="0" max="1" min="1" style="1" width="5.83"/>
    <col collapsed="false" customWidth="true" hidden="false" outlineLevel="0" max="2" min="2" style="1" width="37.88"/>
    <col collapsed="false" customWidth="true" hidden="false" outlineLevel="0" max="3" min="3" style="1" width="23.39"/>
    <col collapsed="false" customWidth="true" hidden="false" outlineLevel="0" max="4" min="4" style="1" width="7.24"/>
    <col collapsed="false" customWidth="true" hidden="false" outlineLevel="0" max="1025" min="5" style="1" width="9.14"/>
  </cols>
  <sheetData>
    <row r="1" customFormat="false" ht="12.8" hidden="false" customHeight="false" outlineLevel="0" collapsed="false">
      <c r="A1" s="2" t="s">
        <v>0</v>
      </c>
      <c r="B1" s="2"/>
      <c r="C1" s="2"/>
      <c r="D1" s="2"/>
    </row>
    <row r="3" s="3" customFormat="true" ht="12.8" hidden="false" customHeight="false" outlineLevel="0" collapsed="false">
      <c r="B3" s="3" t="s">
        <v>1</v>
      </c>
      <c r="C3" s="4" t="s">
        <v>29</v>
      </c>
    </row>
    <row r="5" customFormat="false" ht="12.8" hidden="false" customHeight="false" outlineLevel="0" collapsed="false">
      <c r="B5" s="1" t="s">
        <v>3</v>
      </c>
      <c r="C5" s="5" t="n">
        <v>210000000000</v>
      </c>
      <c r="D5" s="1" t="s">
        <v>4</v>
      </c>
    </row>
    <row r="6" customFormat="false" ht="12.8" hidden="false" customHeight="false" outlineLevel="0" collapsed="false">
      <c r="B6" s="1" t="s">
        <v>5</v>
      </c>
      <c r="C6" s="6" t="n">
        <v>2.464E-007</v>
      </c>
      <c r="D6" s="1" t="s">
        <v>6</v>
      </c>
    </row>
    <row r="7" customFormat="false" ht="12.8" hidden="false" customHeight="false" outlineLevel="0" collapsed="false">
      <c r="B7" s="1" t="s">
        <v>7</v>
      </c>
      <c r="C7" s="7" t="n">
        <v>0.5</v>
      </c>
      <c r="D7" s="1" t="s">
        <v>8</v>
      </c>
    </row>
    <row r="8" customFormat="false" ht="12.8" hidden="false" customHeight="false" outlineLevel="0" collapsed="false">
      <c r="B8" s="1" t="s">
        <v>30</v>
      </c>
      <c r="C8" s="7" t="n">
        <v>0.4</v>
      </c>
      <c r="D8" s="1" t="s">
        <v>8</v>
      </c>
    </row>
    <row r="9" customFormat="false" ht="12.8" hidden="false" customHeight="false" outlineLevel="0" collapsed="false">
      <c r="B9" s="1" t="s">
        <v>10</v>
      </c>
      <c r="C9" s="7" t="n">
        <v>60</v>
      </c>
      <c r="D9" s="1" t="s">
        <v>11</v>
      </c>
    </row>
    <row r="10" customFormat="false" ht="12.8" hidden="false" customHeight="false" outlineLevel="0" collapsed="false">
      <c r="B10" s="1" t="s">
        <v>12</v>
      </c>
      <c r="C10" s="7" t="n">
        <v>200</v>
      </c>
      <c r="D10" s="1" t="s">
        <v>13</v>
      </c>
    </row>
    <row r="13" customFormat="false" ht="12.8" hidden="false" customHeight="false" outlineLevel="0" collapsed="false">
      <c r="B13" s="1" t="s">
        <v>14</v>
      </c>
      <c r="C13" s="8" t="n">
        <f aca="false">C9*C7^4/(8*C5*C6)</f>
        <v>9.05902133580705E-006</v>
      </c>
      <c r="D13" s="1" t="s">
        <v>8</v>
      </c>
    </row>
    <row r="14" customFormat="false" ht="12.8" hidden="false" customHeight="false" outlineLevel="0" collapsed="false">
      <c r="B14" s="1" t="s">
        <v>15</v>
      </c>
      <c r="C14" s="8" t="n">
        <f aca="false">C10*C8^2*(3*C7-C8)/(6*C5*C6)</f>
        <v>0.000113378684807256</v>
      </c>
      <c r="D14" s="1" t="s">
        <v>8</v>
      </c>
    </row>
    <row r="15" s="3" customFormat="true" ht="12.8" hidden="false" customHeight="false" outlineLevel="0" collapsed="false">
      <c r="B15" s="3" t="s">
        <v>16</v>
      </c>
      <c r="C15" s="9" t="n">
        <f aca="false">SUM(C13:C14)</f>
        <v>0.000122437706143063</v>
      </c>
      <c r="D15" s="3" t="s">
        <v>8</v>
      </c>
    </row>
    <row r="17" customFormat="false" ht="12.8" hidden="false" customHeight="false" outlineLevel="0" collapsed="false">
      <c r="B17" s="1" t="s">
        <v>17</v>
      </c>
      <c r="C17" s="10" t="n">
        <f aca="false">C9*C7^2/2</f>
        <v>7.5</v>
      </c>
      <c r="D17" s="1" t="s">
        <v>18</v>
      </c>
    </row>
    <row r="18" customFormat="false" ht="12.8" hidden="false" customHeight="false" outlineLevel="0" collapsed="false">
      <c r="B18" s="1" t="s">
        <v>19</v>
      </c>
      <c r="C18" s="10" t="n">
        <f aca="false">C9*C8</f>
        <v>24</v>
      </c>
      <c r="D18" s="1" t="s">
        <v>18</v>
      </c>
    </row>
    <row r="19" s="3" customFormat="true" ht="12.8" hidden="false" customHeight="false" outlineLevel="0" collapsed="false">
      <c r="B19" s="3" t="s">
        <v>20</v>
      </c>
      <c r="C19" s="11" t="n">
        <f aca="false">SUM(C17:C18)</f>
        <v>31.5</v>
      </c>
      <c r="D19" s="3" t="s">
        <v>18</v>
      </c>
    </row>
    <row r="21" s="3" customFormat="true" ht="12.8" hidden="false" customHeight="false" outlineLevel="0" collapsed="false">
      <c r="B21" s="3" t="s">
        <v>21</v>
      </c>
      <c r="C21" s="11" t="n">
        <f aca="false">C19*C15/C6/1000000</f>
        <v>0.0156525476603348</v>
      </c>
      <c r="D21" s="3" t="s">
        <v>22</v>
      </c>
    </row>
    <row r="22" s="12" customFormat="true" ht="12.8" hidden="false" customHeight="false" outlineLevel="0" collapsed="false">
      <c r="B22" s="12" t="s">
        <v>23</v>
      </c>
      <c r="C22" s="13" t="n">
        <f aca="false">ROUND(C27/C21,1)</f>
        <v>20444</v>
      </c>
    </row>
    <row r="23" s="3" customFormat="true" ht="12.8" hidden="false" customHeight="false" outlineLevel="0" collapsed="false">
      <c r="B23" s="3" t="s">
        <v>24</v>
      </c>
      <c r="C23" s="14" t="n">
        <f aca="false">ROUND(C7/C15,0)</f>
        <v>4084</v>
      </c>
    </row>
    <row r="24" s="12" customFormat="true" ht="12.8" hidden="false" customHeight="false" outlineLevel="0" collapsed="false">
      <c r="B24" s="12" t="s">
        <v>25</v>
      </c>
      <c r="C24" s="13" t="n">
        <f aca="false">ROUND(C23/C28,1)</f>
        <v>17</v>
      </c>
    </row>
    <row r="25" s="15" customFormat="true" ht="12.8" hidden="false" customHeight="false" outlineLevel="0" collapsed="false">
      <c r="C25" s="16"/>
    </row>
    <row r="26" s="17" customFormat="true" ht="12.8" hidden="false" customHeight="false" outlineLevel="0" collapsed="false">
      <c r="B26" s="17" t="s">
        <v>26</v>
      </c>
    </row>
    <row r="27" s="17" customFormat="true" ht="12.8" hidden="false" customHeight="false" outlineLevel="0" collapsed="false">
      <c r="B27" s="17" t="s">
        <v>27</v>
      </c>
      <c r="C27" s="17" t="n">
        <v>320</v>
      </c>
      <c r="D27" s="17" t="s">
        <v>22</v>
      </c>
    </row>
    <row r="28" s="17" customFormat="true" ht="12.8" hidden="false" customHeight="false" outlineLevel="0" collapsed="false">
      <c r="B28" s="17" t="s">
        <v>28</v>
      </c>
      <c r="C28" s="18" t="n">
        <v>240</v>
      </c>
    </row>
    <row r="29" s="17" customFormat="true" ht="12.8" hidden="false" customHeight="false" outlineLevel="0" collapsed="false"/>
  </sheetData>
  <mergeCells count="1">
    <mergeCell ref="A1:D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93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pageBreakPreview" topLeftCell="A55" colorId="64" zoomScale="160" zoomScaleNormal="140" zoomScalePageLayoutView="160" workbookViewId="0">
      <selection pane="topLeft" activeCell="U23" activeCellId="0" sqref="U23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pageBreakPreview" topLeftCell="A58" colorId="64" zoomScale="160" zoomScaleNormal="100" zoomScalePageLayoutView="160" workbookViewId="0">
      <selection pane="topLeft" activeCell="A58" activeCellId="0" sqref="A58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pageBreakPreview" topLeftCell="A1" colorId="64" zoomScale="160" zoomScaleNormal="100" zoomScalePageLayoutView="160" workbookViewId="0">
      <selection pane="topLeft" activeCell="I4" activeCellId="0" sqref="I4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pageBreakPreview" topLeftCell="A22" colorId="64" zoomScale="160" zoomScaleNormal="100" zoomScalePageLayoutView="160" workbookViewId="0">
      <selection pane="topLeft" activeCell="P46" activeCellId="0" sqref="P46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</TotalTime>
  <Application>LibreOffice/6.1.6.3$Linux_X86_64 LibreOffice_project/10$Build-3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2018-03-26T12:14:03Z</dcterms:created>
  <dc:creator>User</dc:creator>
  <dc:description/>
  <dc:language>en-IN</dc:language>
  <cp:lastModifiedBy/>
  <dcterms:modified xsi:type="dcterms:W3CDTF">2019-08-08T13:23:08Z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