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vithby/Downloads/"/>
    </mc:Choice>
  </mc:AlternateContent>
  <xr:revisionPtr revIDLastSave="0" documentId="13_ncr:1_{3F93F358-8C1F-0B4D-8D68-418C2584756B}" xr6:coauthVersionLast="47" xr6:coauthVersionMax="47" xr10:uidLastSave="{00000000-0000-0000-0000-000000000000}"/>
  <bookViews>
    <workbookView xWindow="4680" yWindow="2060" windowWidth="26840" windowHeight="15940" xr2:uid="{B5A51356-7767-244A-8ACA-E20B846611C6}"/>
  </bookViews>
  <sheets>
    <sheet name="Resource Alloc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I14" i="1"/>
  <c r="L13" i="1"/>
  <c r="I13" i="1"/>
  <c r="L12" i="1"/>
  <c r="I12" i="1"/>
  <c r="L11" i="1"/>
  <c r="L10" i="1"/>
  <c r="L29" i="1" s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Shashank Nanaiah</author>
  </authors>
  <commentList>
    <comment ref="H12" authorId="0" shapeId="0" xr:uid="{5DE03673-A2DD-E047-BBD5-E88B618FA6BA}">
      <text>
        <r>
          <rPr>
            <sz val="14"/>
            <color rgb="FF000000"/>
            <rFont val="Tahoma"/>
            <family val="2"/>
          </rPr>
          <t>12 Members work force</t>
        </r>
        <r>
          <rPr>
            <b/>
            <sz val="14"/>
            <color rgb="FF000000"/>
            <rFont val="Tahoma"/>
            <family val="2"/>
          </rPr>
          <t xml:space="preserve"> </t>
        </r>
      </text>
    </comment>
    <comment ref="G14" authorId="0" shapeId="0" xr:uid="{25755AFD-62F7-7E41-8FC5-B7E6ACBC964B}">
      <text>
        <r>
          <rPr>
            <sz val="14"/>
            <color rgb="FF000000"/>
            <rFont val="Tahoma"/>
            <family val="2"/>
          </rPr>
          <t xml:space="preserve">1 person works 10 Hrs per week
</t>
        </r>
        <r>
          <rPr>
            <sz val="14"/>
            <color rgb="FF000000"/>
            <rFont val="Tahoma"/>
            <family val="2"/>
          </rPr>
          <t xml:space="preserve">In one month - 40 hours 
</t>
        </r>
        <r>
          <rPr>
            <sz val="14"/>
            <color rgb="FF000000"/>
            <rFont val="Tahoma"/>
            <family val="2"/>
          </rPr>
          <t xml:space="preserve">% allocation for one volunteer is show here  </t>
        </r>
      </text>
    </comment>
    <comment ref="I14" authorId="0" shapeId="0" xr:uid="{8D15C229-9F3D-B84A-A9EE-60F94CF2F781}">
      <text>
        <r>
          <rPr>
            <sz val="14"/>
            <color rgb="FF000000"/>
            <rFont val="Tahoma"/>
            <family val="2"/>
          </rPr>
          <t>10 member working 10 hours per week for 6 months</t>
        </r>
      </text>
    </comment>
  </commentList>
</comments>
</file>

<file path=xl/sharedStrings.xml><?xml version="1.0" encoding="utf-8"?>
<sst xmlns="http://schemas.openxmlformats.org/spreadsheetml/2006/main" count="95" uniqueCount="78">
  <si>
    <t xml:space="preserve">Client </t>
  </si>
  <si>
    <t>Northeastern surrounding  area</t>
  </si>
  <si>
    <t xml:space="preserve">Project </t>
  </si>
  <si>
    <t xml:space="preserve">UniClean </t>
  </si>
  <si>
    <t>EAC(hrs)</t>
  </si>
  <si>
    <t>Contigency</t>
  </si>
  <si>
    <t>Total(Hrs)</t>
  </si>
  <si>
    <t xml:space="preserve">Budget Hours </t>
  </si>
  <si>
    <t xml:space="preserve">Contract Value </t>
  </si>
  <si>
    <t xml:space="preserve">Project Start Date </t>
  </si>
  <si>
    <t>May/05/2025</t>
  </si>
  <si>
    <t xml:space="preserve">Resource Allocation </t>
  </si>
  <si>
    <t xml:space="preserve">Names </t>
  </si>
  <si>
    <t xml:space="preserve">Area of Work </t>
  </si>
  <si>
    <t xml:space="preserve">Roles </t>
  </si>
  <si>
    <t>Allocation Strategy</t>
  </si>
  <si>
    <t xml:space="preserve">Type </t>
  </si>
  <si>
    <t>Time Allocation</t>
  </si>
  <si>
    <t xml:space="preserve">% Allocation </t>
  </si>
  <si>
    <t xml:space="preserve">People Allocated </t>
  </si>
  <si>
    <t xml:space="preserve">Effort Hours/weekly  </t>
  </si>
  <si>
    <t xml:space="preserve">Effort Hours for 6 months </t>
  </si>
  <si>
    <t xml:space="preserve">Per Hour </t>
  </si>
  <si>
    <t xml:space="preserve">Salary For 6 months </t>
  </si>
  <si>
    <t>Dhruv</t>
  </si>
  <si>
    <t xml:space="preserve">Project Management </t>
  </si>
  <si>
    <t>Project Manager</t>
  </si>
  <si>
    <t xml:space="preserve">Labor </t>
  </si>
  <si>
    <t>Available from 9 am to 5 pm throughout the week m</t>
  </si>
  <si>
    <t>Deepthi Ramesh D</t>
  </si>
  <si>
    <t xml:space="preserve">Operations Manager 1 </t>
  </si>
  <si>
    <t>Manpower (Service Providers)</t>
  </si>
  <si>
    <t>Dynamic allocation based on proximity, availability, and skillset. Workers are independent contractors who opt-in for jobs.</t>
  </si>
  <si>
    <r>
      <t xml:space="preserve">Peak hours: </t>
    </r>
    <r>
      <rPr>
        <b/>
        <sz val="11"/>
        <color theme="1"/>
        <rFont val="Aptos Narrow"/>
        <family val="2"/>
        <scheme val="minor"/>
      </rPr>
      <t>6 AM - 10 AM</t>
    </r>
    <r>
      <rPr>
        <sz val="12"/>
        <color theme="1"/>
        <rFont val="Aptos Narrow"/>
        <family val="2"/>
        <scheme val="minor"/>
      </rPr>
      <t xml:space="preserve"> (Snow Removal), </t>
    </r>
    <r>
      <rPr>
        <b/>
        <sz val="11"/>
        <color theme="1"/>
        <rFont val="Aptos Narrow"/>
        <family val="2"/>
        <scheme val="minor"/>
      </rPr>
      <t>4 PM - 7 PM</t>
    </r>
    <r>
      <rPr>
        <sz val="12"/>
        <color theme="1"/>
        <rFont val="Aptos Narrow"/>
        <family val="2"/>
        <scheme val="minor"/>
      </rPr>
      <t xml:space="preserve"> (Leaf Blowing). Workers have flexible shifts based on demand.</t>
    </r>
  </si>
  <si>
    <t xml:space="preserve">Employee </t>
  </si>
  <si>
    <t xml:space="preserve"> Labor </t>
  </si>
  <si>
    <t xml:space="preserve">Part time Labor </t>
  </si>
  <si>
    <t>Manpower (Volunteers )</t>
  </si>
  <si>
    <r>
      <t>Volunteers:</t>
    </r>
    <r>
      <rPr>
        <sz val="12"/>
        <color theme="1"/>
        <rFont val="Aptos Narrow"/>
        <family val="2"/>
        <scheme val="minor"/>
      </rPr>
      <t xml:space="preserve"> Community-driven initiative where individuals can sign up to help with snow removal for seniors, disabled residents, or public spaces. Volunteers can opt for non-urgent, scheduled</t>
    </r>
  </si>
  <si>
    <r>
      <t>Volunteers:</t>
    </r>
    <r>
      <rPr>
        <sz val="12"/>
        <color theme="1"/>
        <rFont val="Aptos Narrow"/>
        <family val="2"/>
        <scheme val="minor"/>
      </rPr>
      <t xml:space="preserve"> Mostly available on weekends and during extreme weather events, open to work early hours </t>
    </r>
  </si>
  <si>
    <t xml:space="preserve">5 to 10(Max 5 people will be allocated ) </t>
  </si>
  <si>
    <t>Sumanth Kirshna</t>
  </si>
  <si>
    <t>Operations Manager 2</t>
  </si>
  <si>
    <t>Supply Chain (Service Optimization &amp; Logistics)</t>
  </si>
  <si>
    <t>Supplier Partnerships: Agreements with equipment manufacturers for discounts on shovels, blowers, and maintenance supplies.Logistics: AI-driven demand forecasting to ensure worker availability in high-demand areas.Seasonal Inventory Management: Tracking weather patterns to anticipate service demand.</t>
  </si>
  <si>
    <t>Winter Preparation: Pre-stocking key service areas with high worker availability before major snowfalls.Autumn Demand Surge: Ensuring increased worker enrollment before peak leaf-blowing season.</t>
  </si>
  <si>
    <t xml:space="preserve">Network Optimization </t>
  </si>
  <si>
    <t xml:space="preserve">Supply chain Intern </t>
  </si>
  <si>
    <t>Manvith</t>
  </si>
  <si>
    <t xml:space="preserve">Service Platform/Software Engineer </t>
  </si>
  <si>
    <t xml:space="preserve">Software Manager </t>
  </si>
  <si>
    <t>Algo-driven scheduling optimizes peak times. Idle time is minimized by pre-scheduling services for subscribers.</t>
  </si>
  <si>
    <t>Subscription-based services: Pre-scheduled at convenient times (e.g., weekend mornings). On-demand services: Job allocation happens in real-time, with an average response time of 30-60 minutes.</t>
  </si>
  <si>
    <t xml:space="preserve">WEB developer </t>
  </si>
  <si>
    <t>Backend system allocates jobs based on location, worker rating, and response time.</t>
  </si>
  <si>
    <r>
      <t>Real-time job allocation:</t>
    </r>
    <r>
      <rPr>
        <sz val="12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5 minutes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Customer support response time:</t>
    </r>
    <r>
      <rPr>
        <sz val="12"/>
        <color theme="1"/>
        <rFont val="Aptos Narrow"/>
        <family val="2"/>
        <scheme val="minor"/>
      </rPr>
      <t xml:space="preserve"> &lt; </t>
    </r>
    <r>
      <rPr>
        <b/>
        <sz val="11"/>
        <color theme="1"/>
        <rFont val="Aptos Narrow"/>
        <family val="2"/>
        <scheme val="minor"/>
      </rPr>
      <t>10 minutes</t>
    </r>
    <r>
      <rPr>
        <sz val="12"/>
        <color theme="1"/>
        <rFont val="Aptos Narrow"/>
        <family val="2"/>
        <scheme val="minor"/>
      </rPr>
      <t xml:space="preserve"> for queries.</t>
    </r>
  </si>
  <si>
    <t xml:space="preserve">IT support </t>
  </si>
  <si>
    <t>Shashank Nanaiah</t>
  </si>
  <si>
    <t xml:space="preserve">Resource Manager </t>
  </si>
  <si>
    <t xml:space="preserve">Tools &amp; Equipment/ Procurement </t>
  </si>
  <si>
    <t xml:space="preserve"> Uniclean reduces inventory costs, ensuring lower liability.</t>
  </si>
  <si>
    <t>Workers maintain and carry their own tools, reducing downtime between jobs.</t>
  </si>
  <si>
    <t>Human Resource Associate</t>
  </si>
  <si>
    <t xml:space="preserve">Scheduling  Associate </t>
  </si>
  <si>
    <t>Prajwal</t>
  </si>
  <si>
    <t xml:space="preserve">Financial Management </t>
  </si>
  <si>
    <t>Financial Resources (Payments &amp; Subscriptions)</t>
  </si>
  <si>
    <t>Subscription fees generate predictable revenue, while service providers are paid per job.</t>
  </si>
  <si>
    <r>
      <t xml:space="preserve">Payments processed  </t>
    </r>
    <r>
      <rPr>
        <b/>
        <sz val="11"/>
        <color theme="1"/>
        <rFont val="Aptos Narrow"/>
        <family val="2"/>
        <scheme val="minor"/>
      </rPr>
      <t>bi-weekly payouts</t>
    </r>
    <r>
      <rPr>
        <sz val="12"/>
        <color theme="1"/>
        <rFont val="Aptos Narrow"/>
        <family val="2"/>
        <scheme val="minor"/>
      </rPr>
      <t xml:space="preserve"> for workers.</t>
    </r>
  </si>
  <si>
    <t xml:space="preserve">Audit Associate </t>
  </si>
  <si>
    <t>Budgeting / Taxes Intern</t>
  </si>
  <si>
    <t>Sai Vital</t>
  </si>
  <si>
    <t xml:space="preserve">Customer Relations Manager  </t>
  </si>
  <si>
    <t>Support &amp; Customer Service</t>
  </si>
  <si>
    <t>Google forms  + human support for issue resolution. Dispute resolution for missed or incomplete jobs.</t>
  </si>
  <si>
    <r>
      <t xml:space="preserve"> </t>
    </r>
    <r>
      <rPr>
        <b/>
        <sz val="11"/>
        <color theme="1"/>
        <rFont val="Aptos Narrow"/>
        <family val="2"/>
        <scheme val="minor"/>
      </rPr>
      <t xml:space="preserve">human support </t>
    </r>
    <r>
      <rPr>
        <sz val="12"/>
        <color theme="1"/>
        <rFont val="Aptos Narrow"/>
        <family val="2"/>
        <scheme val="minor"/>
      </rPr>
      <t xml:space="preserve">. Refunds and complaints resolved within </t>
    </r>
    <r>
      <rPr>
        <b/>
        <sz val="11"/>
        <color theme="1"/>
        <rFont val="Aptos Narrow"/>
        <family val="2"/>
        <scheme val="minor"/>
      </rPr>
      <t>48 hours</t>
    </r>
    <r>
      <rPr>
        <sz val="12"/>
        <color theme="1"/>
        <rFont val="Aptos Narrow"/>
        <family val="2"/>
        <scheme val="minor"/>
      </rPr>
      <t>.</t>
    </r>
  </si>
  <si>
    <t xml:space="preserve">Customer realtionship manager </t>
  </si>
  <si>
    <t xml:space="preserve">Escalation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</si>
</sst>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[$$-409]* #,##0_);_([$$-409]* \(#,##0\);_([$$-409]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4"/>
      <color rgb="FF000000"/>
      <name val="Tahoma"/>
      <family val="2"/>
    </font>
    <font>
      <b/>
      <sz val="14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44" fontId="2" fillId="0" borderId="1" xfId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2" fontId="2" fillId="0" borderId="2" xfId="1" applyNumberFormat="1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0" fillId="2" borderId="13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5" fontId="0" fillId="2" borderId="14" xfId="1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5" fontId="0" fillId="2" borderId="16" xfId="1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19" xfId="1" applyNumberFormat="1" applyFont="1" applyFill="1" applyBorder="1" applyAlignment="1">
      <alignment horizontal="center" vertical="center"/>
    </xf>
    <xf numFmtId="0" fontId="0" fillId="4" borderId="0" xfId="0" applyFill="1"/>
    <xf numFmtId="165" fontId="5" fillId="4" borderId="0" xfId="0" applyNumberFormat="1" applyFont="1" applyFill="1"/>
    <xf numFmtId="0" fontId="6" fillId="0" borderId="0" xfId="0" applyFont="1"/>
    <xf numFmtId="165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3629-C3D4-E540-98DB-020FECA5AD0B}">
  <dimension ref="A1:L30"/>
  <sheetViews>
    <sheetView tabSelected="1" workbookViewId="0">
      <selection activeCell="F5" sqref="F5"/>
    </sheetView>
  </sheetViews>
  <sheetFormatPr baseColWidth="10" defaultRowHeight="16" x14ac:dyDescent="0.2"/>
  <cols>
    <col min="4" max="4" width="29.1640625" customWidth="1"/>
    <col min="5" max="5" width="21.6640625" customWidth="1"/>
    <col min="6" max="6" width="29.83203125" customWidth="1"/>
    <col min="9" max="9" width="14.6640625" customWidth="1"/>
    <col min="10" max="10" width="17.83203125" customWidth="1"/>
    <col min="12" max="12" width="21.1640625" customWidth="1"/>
  </cols>
  <sheetData>
    <row r="1" spans="1:12" x14ac:dyDescent="0.2">
      <c r="D1" s="1"/>
      <c r="E1" s="1"/>
      <c r="F1" s="1"/>
      <c r="G1" s="1"/>
      <c r="J1" s="1"/>
    </row>
    <row r="2" spans="1:12" ht="22" x14ac:dyDescent="0.2">
      <c r="A2" s="2" t="s">
        <v>0</v>
      </c>
      <c r="B2" s="2"/>
      <c r="C2" s="3" t="s">
        <v>1</v>
      </c>
      <c r="D2" s="3"/>
      <c r="E2" s="3"/>
      <c r="J2" s="1"/>
    </row>
    <row r="3" spans="1:12" ht="22" x14ac:dyDescent="0.3">
      <c r="A3" s="2" t="s">
        <v>2</v>
      </c>
      <c r="B3" s="2"/>
      <c r="C3" s="3" t="s">
        <v>3</v>
      </c>
      <c r="D3" s="3"/>
      <c r="E3" s="3"/>
      <c r="I3" s="4" t="s">
        <v>4</v>
      </c>
      <c r="J3" s="5" t="s">
        <v>5</v>
      </c>
      <c r="K3" s="4" t="s">
        <v>6</v>
      </c>
    </row>
    <row r="4" spans="1:12" ht="22" x14ac:dyDescent="0.3">
      <c r="A4" s="2" t="s">
        <v>7</v>
      </c>
      <c r="B4" s="2"/>
      <c r="C4" s="3">
        <v>13252</v>
      </c>
      <c r="D4" s="3"/>
      <c r="E4" s="3"/>
      <c r="I4" s="4">
        <v>13252</v>
      </c>
      <c r="J4" s="6">
        <v>0.15</v>
      </c>
      <c r="K4" s="4">
        <f>I4*1.15</f>
        <v>15239.8</v>
      </c>
    </row>
    <row r="5" spans="1:12" ht="22" x14ac:dyDescent="0.2">
      <c r="A5" s="2" t="s">
        <v>8</v>
      </c>
      <c r="B5" s="2"/>
      <c r="C5" s="7">
        <v>394091</v>
      </c>
      <c r="D5" s="7"/>
      <c r="E5" s="7"/>
      <c r="J5" s="1"/>
    </row>
    <row r="6" spans="1:12" ht="23" thickBot="1" x14ac:dyDescent="0.25">
      <c r="A6" s="8" t="s">
        <v>9</v>
      </c>
      <c r="B6" s="8"/>
      <c r="C6" s="9" t="s">
        <v>10</v>
      </c>
      <c r="D6" s="9"/>
      <c r="E6" s="9"/>
      <c r="J6" s="1"/>
    </row>
    <row r="7" spans="1:12" ht="75" customHeight="1" x14ac:dyDescent="0.2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1:12" ht="75" customHeight="1" thickBot="1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75" customHeight="1" thickBot="1" x14ac:dyDescent="0.25">
      <c r="A9" s="16" t="s">
        <v>12</v>
      </c>
      <c r="B9" s="17" t="s">
        <v>13</v>
      </c>
      <c r="C9" s="17" t="s">
        <v>14</v>
      </c>
      <c r="D9" s="17" t="s">
        <v>15</v>
      </c>
      <c r="E9" s="17" t="s">
        <v>16</v>
      </c>
      <c r="F9" s="17" t="s">
        <v>17</v>
      </c>
      <c r="G9" s="17" t="s">
        <v>18</v>
      </c>
      <c r="H9" s="17" t="s">
        <v>19</v>
      </c>
      <c r="I9" s="17" t="s">
        <v>20</v>
      </c>
      <c r="J9" s="17" t="s">
        <v>21</v>
      </c>
      <c r="K9" s="17" t="s">
        <v>22</v>
      </c>
      <c r="L9" s="18" t="s">
        <v>23</v>
      </c>
    </row>
    <row r="10" spans="1:12" ht="75" customHeight="1" x14ac:dyDescent="0.2">
      <c r="A10" s="19" t="s">
        <v>24</v>
      </c>
      <c r="B10" s="20" t="s">
        <v>25</v>
      </c>
      <c r="C10" s="20" t="s">
        <v>26</v>
      </c>
      <c r="D10" s="21"/>
      <c r="E10" s="20" t="s">
        <v>27</v>
      </c>
      <c r="F10" s="20" t="s">
        <v>28</v>
      </c>
      <c r="G10" s="22">
        <v>100</v>
      </c>
      <c r="H10" s="20">
        <v>1</v>
      </c>
      <c r="I10" s="23">
        <v>40</v>
      </c>
      <c r="J10" s="23">
        <v>1157</v>
      </c>
      <c r="K10" s="23">
        <v>40</v>
      </c>
      <c r="L10" s="24">
        <f t="shared" ref="L10:L28" si="0">J10*K10</f>
        <v>46280</v>
      </c>
    </row>
    <row r="11" spans="1:12" ht="75" customHeight="1" x14ac:dyDescent="0.2">
      <c r="A11" s="25" t="s">
        <v>29</v>
      </c>
      <c r="B11" s="26" t="s">
        <v>30</v>
      </c>
      <c r="C11" s="26" t="s">
        <v>31</v>
      </c>
      <c r="D11" s="26" t="s">
        <v>32</v>
      </c>
      <c r="E11" s="26" t="s">
        <v>27</v>
      </c>
      <c r="F11" s="26" t="s">
        <v>33</v>
      </c>
      <c r="G11" s="27">
        <v>77.873811581676762</v>
      </c>
      <c r="H11" s="28">
        <v>1</v>
      </c>
      <c r="I11" s="28">
        <v>32</v>
      </c>
      <c r="J11" s="28">
        <v>901</v>
      </c>
      <c r="K11" s="28">
        <v>36</v>
      </c>
      <c r="L11" s="29">
        <f t="shared" si="0"/>
        <v>32436</v>
      </c>
    </row>
    <row r="12" spans="1:12" ht="75" customHeight="1" x14ac:dyDescent="0.2">
      <c r="A12" s="30"/>
      <c r="B12" s="26"/>
      <c r="C12" s="26" t="s">
        <v>34</v>
      </c>
      <c r="D12" s="26"/>
      <c r="E12" s="31" t="s">
        <v>35</v>
      </c>
      <c r="F12" s="26"/>
      <c r="G12" s="27">
        <v>43.30164217804667</v>
      </c>
      <c r="H12" s="28">
        <v>12</v>
      </c>
      <c r="I12" s="28">
        <f>32*H12</f>
        <v>384</v>
      </c>
      <c r="J12" s="28">
        <v>501</v>
      </c>
      <c r="K12" s="28">
        <v>20</v>
      </c>
      <c r="L12" s="29">
        <f t="shared" si="0"/>
        <v>10020</v>
      </c>
    </row>
    <row r="13" spans="1:12" ht="75" customHeight="1" x14ac:dyDescent="0.2">
      <c r="A13" s="30"/>
      <c r="B13" s="26"/>
      <c r="C13" s="26" t="s">
        <v>34</v>
      </c>
      <c r="D13" s="26"/>
      <c r="E13" s="26" t="s">
        <v>36</v>
      </c>
      <c r="F13" s="26"/>
      <c r="G13" s="27">
        <v>43.30164217804667</v>
      </c>
      <c r="H13" s="28">
        <v>2</v>
      </c>
      <c r="I13" s="28">
        <f>20*2</f>
        <v>40</v>
      </c>
      <c r="J13" s="28">
        <v>501</v>
      </c>
      <c r="K13" s="28">
        <v>18</v>
      </c>
      <c r="L13" s="29">
        <f t="shared" si="0"/>
        <v>9018</v>
      </c>
    </row>
    <row r="14" spans="1:12" ht="113" customHeight="1" x14ac:dyDescent="0.2">
      <c r="A14" s="25"/>
      <c r="B14" s="26"/>
      <c r="C14" s="26" t="s">
        <v>37</v>
      </c>
      <c r="D14" s="32" t="s">
        <v>38</v>
      </c>
      <c r="E14" s="26" t="s">
        <v>27</v>
      </c>
      <c r="F14" s="32" t="s">
        <v>39</v>
      </c>
      <c r="G14" s="27">
        <v>20.743301642178047</v>
      </c>
      <c r="H14" s="33" t="s">
        <v>40</v>
      </c>
      <c r="I14" s="28">
        <f>20*5</f>
        <v>100</v>
      </c>
      <c r="J14" s="28">
        <v>2400</v>
      </c>
      <c r="K14" s="28">
        <v>18</v>
      </c>
      <c r="L14" s="29">
        <f t="shared" si="0"/>
        <v>43200</v>
      </c>
    </row>
    <row r="15" spans="1:12" ht="184" customHeight="1" x14ac:dyDescent="0.2">
      <c r="A15" s="25" t="s">
        <v>41</v>
      </c>
      <c r="B15" s="26" t="s">
        <v>42</v>
      </c>
      <c r="C15" s="26" t="s">
        <v>43</v>
      </c>
      <c r="D15" s="26" t="s">
        <v>44</v>
      </c>
      <c r="E15" s="26" t="s">
        <v>27</v>
      </c>
      <c r="F15" s="26" t="s">
        <v>45</v>
      </c>
      <c r="G15" s="27">
        <v>92.394122731201378</v>
      </c>
      <c r="H15" s="28"/>
      <c r="I15" s="28">
        <v>32</v>
      </c>
      <c r="J15" s="28">
        <v>1069</v>
      </c>
      <c r="K15" s="28">
        <v>36</v>
      </c>
      <c r="L15" s="29">
        <f t="shared" si="0"/>
        <v>38484</v>
      </c>
    </row>
    <row r="16" spans="1:12" ht="75" customHeight="1" x14ac:dyDescent="0.2">
      <c r="A16" s="30"/>
      <c r="B16" s="26"/>
      <c r="C16" s="26" t="s">
        <v>46</v>
      </c>
      <c r="D16" s="26"/>
      <c r="E16" s="26" t="s">
        <v>27</v>
      </c>
      <c r="F16" s="26"/>
      <c r="G16" s="27">
        <v>53.932584269662918</v>
      </c>
      <c r="H16" s="28">
        <v>1</v>
      </c>
      <c r="I16" s="28">
        <v>32</v>
      </c>
      <c r="J16" s="28">
        <v>624</v>
      </c>
      <c r="K16" s="28">
        <v>25</v>
      </c>
      <c r="L16" s="29">
        <f t="shared" si="0"/>
        <v>15600</v>
      </c>
    </row>
    <row r="17" spans="1:12" ht="75" customHeight="1" x14ac:dyDescent="0.2">
      <c r="A17" s="30"/>
      <c r="B17" s="26"/>
      <c r="C17" s="26" t="s">
        <v>47</v>
      </c>
      <c r="D17" s="26"/>
      <c r="E17" s="26" t="s">
        <v>27</v>
      </c>
      <c r="F17" s="26"/>
      <c r="G17" s="27">
        <v>49.611063094209165</v>
      </c>
      <c r="H17" s="28">
        <v>1</v>
      </c>
      <c r="I17" s="28">
        <v>20</v>
      </c>
      <c r="J17" s="28">
        <v>574</v>
      </c>
      <c r="K17" s="28">
        <v>25</v>
      </c>
      <c r="L17" s="29">
        <f t="shared" si="0"/>
        <v>14350</v>
      </c>
    </row>
    <row r="18" spans="1:12" ht="114" customHeight="1" x14ac:dyDescent="0.2">
      <c r="A18" s="30" t="s">
        <v>48</v>
      </c>
      <c r="B18" s="26" t="s">
        <v>49</v>
      </c>
      <c r="C18" s="26" t="s">
        <v>50</v>
      </c>
      <c r="D18" s="26" t="s">
        <v>51</v>
      </c>
      <c r="E18" s="26" t="s">
        <v>27</v>
      </c>
      <c r="F18" s="32" t="s">
        <v>52</v>
      </c>
      <c r="G18" s="27">
        <v>77.873811581676762</v>
      </c>
      <c r="H18" s="28">
        <v>1</v>
      </c>
      <c r="I18" s="28">
        <v>40</v>
      </c>
      <c r="J18" s="28">
        <v>901</v>
      </c>
      <c r="K18" s="28">
        <v>40</v>
      </c>
      <c r="L18" s="29">
        <f t="shared" si="0"/>
        <v>36040</v>
      </c>
    </row>
    <row r="19" spans="1:12" ht="84" customHeight="1" x14ac:dyDescent="0.2">
      <c r="A19" s="30"/>
      <c r="B19" s="26"/>
      <c r="C19" s="26" t="s">
        <v>53</v>
      </c>
      <c r="D19" s="26" t="s">
        <v>54</v>
      </c>
      <c r="E19" s="26" t="s">
        <v>27</v>
      </c>
      <c r="F19" s="32" t="s">
        <v>55</v>
      </c>
      <c r="G19" s="27">
        <v>38.807260155574767</v>
      </c>
      <c r="H19" s="28">
        <v>1</v>
      </c>
      <c r="I19" s="28">
        <v>20</v>
      </c>
      <c r="J19" s="28">
        <v>449</v>
      </c>
      <c r="K19" s="28">
        <v>29</v>
      </c>
      <c r="L19" s="29">
        <f t="shared" si="0"/>
        <v>13021</v>
      </c>
    </row>
    <row r="20" spans="1:12" ht="75" customHeight="1" x14ac:dyDescent="0.2">
      <c r="A20" s="30"/>
      <c r="B20" s="26"/>
      <c r="C20" s="26" t="s">
        <v>56</v>
      </c>
      <c r="D20" s="26"/>
      <c r="E20" s="26" t="s">
        <v>27</v>
      </c>
      <c r="F20" s="32"/>
      <c r="G20" s="27">
        <v>27.139152981849612</v>
      </c>
      <c r="H20" s="28">
        <v>1</v>
      </c>
      <c r="I20" s="28">
        <v>20</v>
      </c>
      <c r="J20" s="28">
        <v>314</v>
      </c>
      <c r="K20" s="28">
        <v>29</v>
      </c>
      <c r="L20" s="29">
        <f t="shared" si="0"/>
        <v>9106</v>
      </c>
    </row>
    <row r="21" spans="1:12" ht="75" customHeight="1" x14ac:dyDescent="0.2">
      <c r="A21" s="25" t="s">
        <v>57</v>
      </c>
      <c r="B21" s="26" t="s">
        <v>58</v>
      </c>
      <c r="C21" s="26" t="s">
        <v>59</v>
      </c>
      <c r="D21" s="26" t="s">
        <v>60</v>
      </c>
      <c r="E21" s="26" t="s">
        <v>27</v>
      </c>
      <c r="F21" s="26" t="s">
        <v>61</v>
      </c>
      <c r="G21" s="27">
        <v>59.204840103716506</v>
      </c>
      <c r="H21" s="28">
        <v>1</v>
      </c>
      <c r="I21" s="28">
        <v>40</v>
      </c>
      <c r="J21" s="28">
        <v>685</v>
      </c>
      <c r="K21" s="28">
        <v>38</v>
      </c>
      <c r="L21" s="29">
        <f t="shared" si="0"/>
        <v>26030</v>
      </c>
    </row>
    <row r="22" spans="1:12" ht="75" customHeight="1" x14ac:dyDescent="0.2">
      <c r="A22" s="30"/>
      <c r="B22" s="26"/>
      <c r="C22" s="26" t="s">
        <v>62</v>
      </c>
      <c r="D22" s="26"/>
      <c r="E22" s="26" t="s">
        <v>27</v>
      </c>
      <c r="F22" s="26"/>
      <c r="G22" s="27">
        <v>36.127917026793433</v>
      </c>
      <c r="H22" s="28">
        <v>1</v>
      </c>
      <c r="I22" s="28">
        <v>32</v>
      </c>
      <c r="J22" s="28">
        <v>418</v>
      </c>
      <c r="K22" s="28">
        <v>22</v>
      </c>
      <c r="L22" s="29">
        <f t="shared" si="0"/>
        <v>9196</v>
      </c>
    </row>
    <row r="23" spans="1:12" ht="75" customHeight="1" x14ac:dyDescent="0.2">
      <c r="A23" s="30"/>
      <c r="B23" s="26"/>
      <c r="C23" s="26" t="s">
        <v>63</v>
      </c>
      <c r="D23" s="26"/>
      <c r="E23" s="26" t="s">
        <v>27</v>
      </c>
      <c r="F23" s="26"/>
      <c r="G23" s="27">
        <v>36.127917026793433</v>
      </c>
      <c r="H23" s="28">
        <v>1</v>
      </c>
      <c r="I23" s="28">
        <v>20</v>
      </c>
      <c r="J23" s="28">
        <v>418</v>
      </c>
      <c r="K23" s="28">
        <v>25</v>
      </c>
      <c r="L23" s="29">
        <f t="shared" si="0"/>
        <v>10450</v>
      </c>
    </row>
    <row r="24" spans="1:12" ht="75" customHeight="1" x14ac:dyDescent="0.2">
      <c r="A24" s="30" t="s">
        <v>64</v>
      </c>
      <c r="B24" s="26" t="s">
        <v>65</v>
      </c>
      <c r="C24" s="26" t="s">
        <v>66</v>
      </c>
      <c r="D24" s="26" t="s">
        <v>67</v>
      </c>
      <c r="E24" s="26" t="s">
        <v>27</v>
      </c>
      <c r="F24" s="26" t="s">
        <v>68</v>
      </c>
      <c r="G24" s="27">
        <v>23.941227312013829</v>
      </c>
      <c r="H24" s="28">
        <v>1</v>
      </c>
      <c r="I24" s="28">
        <v>40</v>
      </c>
      <c r="J24" s="28">
        <v>277</v>
      </c>
      <c r="K24" s="28">
        <v>40</v>
      </c>
      <c r="L24" s="29">
        <f t="shared" si="0"/>
        <v>11080</v>
      </c>
    </row>
    <row r="25" spans="1:12" ht="75" customHeight="1" x14ac:dyDescent="0.2">
      <c r="A25" s="30"/>
      <c r="B25" s="26" t="s">
        <v>69</v>
      </c>
      <c r="C25" s="26" t="s">
        <v>70</v>
      </c>
      <c r="D25" s="26"/>
      <c r="E25" s="26" t="s">
        <v>27</v>
      </c>
      <c r="F25" s="26"/>
      <c r="G25" s="27">
        <v>12.273120138288677</v>
      </c>
      <c r="H25" s="28">
        <v>1</v>
      </c>
      <c r="I25" s="28">
        <v>20</v>
      </c>
      <c r="J25" s="28">
        <v>142</v>
      </c>
      <c r="K25" s="28">
        <v>25</v>
      </c>
      <c r="L25" s="29">
        <f t="shared" si="0"/>
        <v>3550</v>
      </c>
    </row>
    <row r="26" spans="1:12" ht="75" customHeight="1" x14ac:dyDescent="0.2">
      <c r="A26" s="30" t="s">
        <v>71</v>
      </c>
      <c r="B26" s="26" t="s">
        <v>72</v>
      </c>
      <c r="C26" s="26" t="s">
        <v>73</v>
      </c>
      <c r="D26" s="26" t="s">
        <v>74</v>
      </c>
      <c r="E26" s="26" t="s">
        <v>27</v>
      </c>
      <c r="F26" s="26" t="s">
        <v>75</v>
      </c>
      <c r="G26" s="27">
        <v>82.713915298184958</v>
      </c>
      <c r="H26" s="28">
        <v>1</v>
      </c>
      <c r="I26" s="28">
        <v>32</v>
      </c>
      <c r="J26" s="28">
        <v>957</v>
      </c>
      <c r="K26" s="28">
        <v>38</v>
      </c>
      <c r="L26" s="29">
        <f t="shared" si="0"/>
        <v>36366</v>
      </c>
    </row>
    <row r="27" spans="1:12" ht="75" customHeight="1" x14ac:dyDescent="0.2">
      <c r="A27" s="30"/>
      <c r="B27" s="26"/>
      <c r="C27" s="26" t="s">
        <v>76</v>
      </c>
      <c r="D27" s="28"/>
      <c r="E27" s="26" t="s">
        <v>27</v>
      </c>
      <c r="F27" s="28"/>
      <c r="G27" s="34">
        <v>42.523768366464999</v>
      </c>
      <c r="H27" s="28">
        <v>2</v>
      </c>
      <c r="I27" s="28">
        <v>32</v>
      </c>
      <c r="J27" s="28">
        <v>492</v>
      </c>
      <c r="K27" s="28">
        <v>30</v>
      </c>
      <c r="L27" s="29">
        <f t="shared" si="0"/>
        <v>14760</v>
      </c>
    </row>
    <row r="28" spans="1:12" ht="75" customHeight="1" thickBot="1" x14ac:dyDescent="0.25">
      <c r="A28" s="35"/>
      <c r="B28" s="36"/>
      <c r="C28" s="36" t="s">
        <v>77</v>
      </c>
      <c r="D28" s="37"/>
      <c r="E28" s="36" t="s">
        <v>27</v>
      </c>
      <c r="F28" s="37"/>
      <c r="G28" s="38">
        <v>40.795159896283486</v>
      </c>
      <c r="H28" s="37">
        <v>2</v>
      </c>
      <c r="I28" s="37">
        <v>20</v>
      </c>
      <c r="J28" s="37">
        <v>472</v>
      </c>
      <c r="K28" s="37">
        <v>32</v>
      </c>
      <c r="L28" s="39">
        <f t="shared" si="0"/>
        <v>15104</v>
      </c>
    </row>
    <row r="29" spans="1:12" ht="29" customHeight="1" x14ac:dyDescent="0.2">
      <c r="G29" s="1"/>
      <c r="J29" s="40">
        <f>SUM(J10:J28)</f>
        <v>13252</v>
      </c>
      <c r="K29" s="40"/>
      <c r="L29" s="41">
        <f>SUM(L10:L28)</f>
        <v>394091</v>
      </c>
    </row>
    <row r="30" spans="1:12" ht="29" customHeight="1" x14ac:dyDescent="0.25">
      <c r="G30" s="1"/>
      <c r="J30" s="42"/>
      <c r="K30" s="43"/>
      <c r="L30" s="43"/>
    </row>
  </sheetData>
  <mergeCells count="11">
    <mergeCell ref="A5:B5"/>
    <mergeCell ref="C5:E5"/>
    <mergeCell ref="A6:B6"/>
    <mergeCell ref="C6:E6"/>
    <mergeCell ref="A7:L8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Manvith Belame Yogesh</dc:creator>
  <cp:lastModifiedBy>Manvith Belame Yogesh</cp:lastModifiedBy>
  <dcterms:created xsi:type="dcterms:W3CDTF">2025-07-09T01:12:10Z</dcterms:created>
  <dcterms:modified xsi:type="dcterms:W3CDTF">2025-07-09T01:12:40Z</dcterms:modified>
</cp:coreProperties>
</file>