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<sst xmlns="http://schemas.openxmlformats.org/spreadsheetml/2006/main" count="57" uniqueCount="46">
  <si>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</si>
  <si>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</si>
  <si>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</si>
  <si>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</si>
  <si>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</si>
  <si>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</si>
  <si>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</si>
  <si>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</si>
  <si>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</si>
  <si>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</si>
  <si>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</si>
  <si>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</si>
  <si>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</si>
  <si>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</si>
  <si>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</si>
  <si>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</si>
  <si>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</si>
  <si>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</si>
  <si>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</si>
  <si>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</si>
  <si>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</si>
  <si>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</si>
  <si>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</si>
  <si>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</si>
  <si>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</si>
  <si>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</si>
  <si>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</si>
  <si>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</si>
  <si>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</si>
  <si>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</si>
  <si>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</si>
  <si>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</si>
  <si>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</si>
  <si>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</si>
  <si>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</si>
  <si>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</si>
  <si>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</si>
  <si>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</si>
  <si>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</si>
  <si>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</si>
  <si>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</si>
  <si>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</si>
  <si>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</si>
  <si>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</si>
  <si>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</si>
  <si>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Enero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</si>
</sst>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37" workbookViewId="0">
      <selection activeCell="D33" sqref="D33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129458234</v>
      </c>
      <c r="C6" s="9">
        <v>1</v>
      </c>
      <c r="D6" s="42">
        <f>+D9+D10+D15</f>
        <v>155370990</v>
      </c>
      <c r="E6" s="10">
        <v>100</v>
      </c>
      <c r="F6" s="41">
        <f>(+D6-B6)/B6</f>
        <v>0.20016305799444167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123300000</v>
      </c>
      <c r="C9" s="18">
        <f>+B9/B6</f>
        <v>0.95243072758122127</v>
      </c>
      <c r="D9" s="43">
        <v>148444914</v>
      </c>
      <c r="E9" s="17">
        <f>+D9/(D9+D10)</f>
        <v>0.95895725803996279</v>
      </c>
    </row>
    <row r="10" spans="1:6">
      <c r="A10" s="14" t="s">
        <v>7</v>
      </c>
      <c r="B10" s="43">
        <v>5791702</v>
      </c>
      <c r="C10" s="18">
        <f>+B10/B6</f>
        <v>4.4737996348691113E-2</v>
      </c>
      <c r="D10" s="43">
        <v>6353345</v>
      </c>
      <c r="E10" s="17">
        <f>+D10/(D9+D10)</f>
        <v>4.1042741960037162E-2</v>
      </c>
    </row>
    <row r="11" spans="1:6">
      <c r="A11" s="14" t="s">
        <v>8</v>
      </c>
      <c r="B11" s="43">
        <v>5250000</v>
      </c>
      <c r="C11" s="18">
        <v>4.7E-2</v>
      </c>
      <c r="D11" s="43">
        <v>5031460</v>
      </c>
      <c r="E11" s="17">
        <f>+D11/(D9+D10)</f>
        <v>3.2503337133785205E-2</v>
      </c>
    </row>
    <row r="12" spans="1:6">
      <c r="A12" s="14" t="s">
        <v>9</v>
      </c>
      <c r="B12" s="43">
        <v>10900000</v>
      </c>
      <c r="C12" s="18">
        <v>8.8999999999999996E-2</v>
      </c>
      <c r="D12" s="43">
        <v>11782631</v>
      </c>
      <c r="E12" s="17">
        <f>+D12/(D9+D10)</f>
        <v>7.6116043398136671E-2</v>
      </c>
    </row>
    <row r="13" spans="1:6">
      <c r="A13" s="7" t="s">
        <v>10</v>
      </c>
      <c r="B13" s="8">
        <f>+B9+B10-B11-B12</f>
        <v>112941702</v>
      </c>
      <c r="C13" s="21">
        <v>0.86399999999999999</v>
      </c>
      <c r="D13" s="8">
        <f>+D9+D10-D11-D12</f>
        <v>137984168</v>
      </c>
      <c r="E13" s="40">
        <f>+D13/(D9+D10)</f>
        <v>0.89138061946807812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2.831276070087593E-3</v>
      </c>
      <c r="D15" s="43">
        <v>572731</v>
      </c>
      <c r="E15" s="17">
        <f>+D15/D6</f>
        <v>3.6862158115874783E-3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113308234</v>
      </c>
      <c r="C17" s="21">
        <f>+B17/B6</f>
        <v>0.87524934103457641</v>
      </c>
      <c r="D17" s="8">
        <f>+D13+D15</f>
        <v>138556899</v>
      </c>
      <c r="E17" s="21">
        <f>+D17/D6</f>
        <v>0.8917810139460397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4.1835886622707985E-2</v>
      </c>
      <c r="D20" s="43">
        <v>5313935</v>
      </c>
      <c r="E20" s="26">
        <f>+D20/$D$6</f>
        <v>3.4201590657303528E-2</v>
      </c>
    </row>
    <row r="21" spans="1:5">
      <c r="A21" s="14" t="s">
        <v>9</v>
      </c>
      <c r="B21" s="43">
        <v>15900000</v>
      </c>
      <c r="C21" s="25">
        <f t="shared" ref="C21:C22" si="0">+B21/$B$6</f>
        <v>0.12281953421363681</v>
      </c>
      <c r="D21" s="43">
        <v>17754397</v>
      </c>
      <c r="E21" s="26">
        <f>+D21/$D$6</f>
        <v>0.11427099100031479</v>
      </c>
    </row>
    <row r="22" spans="1:5">
      <c r="A22" s="7" t="s">
        <v>14</v>
      </c>
      <c r="B22" s="8">
        <f>+B20+B21</f>
        <v>21316000</v>
      </c>
      <c r="C22" s="21">
        <f t="shared" si="0"/>
        <v>0.1646554208363448</v>
      </c>
      <c r="D22" s="8">
        <f>+D20+D21</f>
        <v>23068332</v>
      </c>
      <c r="E22" s="20">
        <f>+D22/$D$6</f>
        <v>0.14847258165761831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7701725</v>
      </c>
      <c r="C25" s="25">
        <f t="shared" ref="C25" si="1">+B25/$B$6</f>
        <v>5.9491967115818993E-2</v>
      </c>
      <c r="D25" s="43">
        <v>9287896</v>
      </c>
      <c r="E25" s="26">
        <f>+D25/$D$6</f>
        <v>5.9778830011960403E-2</v>
      </c>
    </row>
    <row r="26" spans="1:5">
      <c r="A26" s="7" t="s">
        <v>17</v>
      </c>
      <c r="B26" s="8">
        <f>+B25</f>
        <v>7701725</v>
      </c>
      <c r="C26" s="21">
        <f t="shared" ref="C26" si="2">+B26/$B$6</f>
        <v>5.9491967115818993E-2</v>
      </c>
      <c r="D26" s="39">
        <f>+D25</f>
        <v>9287896</v>
      </c>
      <c r="E26" s="20">
        <f>+D26/$D$6</f>
        <v>5.9778830011960403E-2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13800000</v>
      </c>
      <c r="C29" s="25">
        <f t="shared" ref="C29:C32" si="3">+B29/$B$6</f>
        <v>0.10659808629862817</v>
      </c>
      <c r="D29" s="11">
        <v>17315525</v>
      </c>
      <c r="E29" s="26">
        <f>+D29/$D$6</f>
        <v>0.11144631954781263</v>
      </c>
    </row>
    <row r="30" spans="1:5">
      <c r="A30" s="7" t="s">
        <v>20</v>
      </c>
      <c r="B30" s="8">
        <f>+B29</f>
        <v>13800000</v>
      </c>
      <c r="C30" s="21">
        <f t="shared" si="3"/>
        <v>0.10659808629862817</v>
      </c>
      <c r="D30" s="8">
        <f>+D29</f>
        <v>17315525</v>
      </c>
      <c r="E30" s="20">
        <f>+$D$29/D6</f>
        <v>0.11144631954781263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4854684</v>
      </c>
      <c r="C32" s="25">
        <f t="shared" si="3"/>
        <v>3.7500001738012274E-2</v>
      </c>
      <c r="D32" s="19">
        <v>5826412</v>
      </c>
      <c r="E32" s="26">
        <f>+D32/$D$6</f>
        <v>3.7499999195474004E-2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47672409</v>
      </c>
      <c r="C34" s="21">
        <f>+B34/B6</f>
        <v>0.36824547598880425</v>
      </c>
      <c r="D34" s="8">
        <f>+D32+D30+D26+D22</f>
        <v>55498165</v>
      </c>
      <c r="E34" s="21">
        <f>+D34/D6</f>
        <v>0.35719773041286534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65635825</v>
      </c>
      <c r="C36" s="21">
        <f>+B36/B6</f>
        <v>0.50700386504577222</v>
      </c>
      <c r="D36" s="8">
        <f>+D17-D34</f>
        <v>83058734</v>
      </c>
      <c r="E36" s="21">
        <f>+D36/D6</f>
        <v>0.53458328353317441</v>
      </c>
      <c r="F36" s="41">
        <f>(+D36-B36)/B36</f>
        <v>0.26544816036059576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16408956</v>
      </c>
      <c r="C38" s="25">
        <f>+B38/B6</f>
        <v>0.12675096433031829</v>
      </c>
      <c r="D38" s="19">
        <v>20764683</v>
      </c>
      <c r="E38" s="25">
        <f>+D38/D6</f>
        <v>0.13364581766518963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49226869</v>
      </c>
      <c r="C40" s="21">
        <f>+B40/B6</f>
        <v>0.38025290071545392</v>
      </c>
      <c r="D40" s="8">
        <f>+D36-D38</f>
        <v>62294051</v>
      </c>
      <c r="E40" s="21">
        <f>+D40/D6</f>
        <v>0.40093746586798473</v>
      </c>
      <c r="F40" s="41">
        <f>(+D40-B40)/B40</f>
        <v>0.26544816409103733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0.81289999999999996</v>
      </c>
      <c r="C43" s="16"/>
      <c r="D43" s="27">
        <v>0.89759999999999995</v>
      </c>
      <c r="E43" s="16"/>
    </row>
    <row r="44" spans="1:6">
      <c r="A44" s="14" t="s">
        <v>28</v>
      </c>
      <c r="B44" s="27">
        <v>0.24</v>
      </c>
      <c r="C44" s="16"/>
      <c r="D44" s="27">
        <v>0.38</v>
      </c>
      <c r="E44" s="16"/>
    </row>
    <row r="45" spans="1:6">
      <c r="A45" s="14" t="s">
        <v>29</v>
      </c>
      <c r="B45" s="15">
        <v>128067</v>
      </c>
      <c r="C45" s="16"/>
      <c r="D45" s="11">
        <v>141239</v>
      </c>
      <c r="E45" s="16"/>
    </row>
    <row r="46" spans="1:6">
      <c r="A46" s="14" t="s">
        <v>30</v>
      </c>
      <c r="B46" s="15">
        <v>122321</v>
      </c>
      <c r="C46" s="16"/>
      <c r="D46" s="11">
        <v>135442</v>
      </c>
      <c r="E46" s="16"/>
    </row>
    <row r="47" spans="1:6">
      <c r="A47" s="14" t="s">
        <v>31</v>
      </c>
      <c r="B47" s="8">
        <v>11607667</v>
      </c>
      <c r="C47" s="13"/>
      <c r="D47" s="8">
        <v>11552821</v>
      </c>
      <c r="E47" s="16"/>
    </row>
    <row r="48" spans="1:6">
      <c r="A48" s="14" t="s">
        <v>32</v>
      </c>
      <c r="B48" s="28">
        <v>0.09</v>
      </c>
      <c r="C48" s="16"/>
      <c r="D48" s="28">
        <v>7.0000000000000007E-2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1240</v>
      </c>
      <c r="C50" s="16"/>
      <c r="D50" s="11">
        <v>1221</v>
      </c>
      <c r="E50" s="16"/>
      <c r="F50" s="49"/>
    </row>
    <row r="51" spans="1:6">
      <c r="A51" s="14" t="s">
        <v>35</v>
      </c>
      <c r="B51" s="15">
        <v>1008</v>
      </c>
      <c r="C51" s="16"/>
      <c r="D51" s="11">
        <v>1096</v>
      </c>
      <c r="E51" s="16"/>
    </row>
    <row r="52" spans="1:6">
      <c r="A52" s="14" t="s">
        <v>36</v>
      </c>
      <c r="B52" s="15">
        <v>1250</v>
      </c>
      <c r="C52" s="16"/>
      <c r="D52" s="11">
        <v>1507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889252</v>
      </c>
      <c r="C55" s="32"/>
      <c r="D55" s="42">
        <v>1125302</v>
      </c>
      <c r="E55" s="46">
        <f>(+D55-B55)/B55</f>
        <v>0.26544781456774907</v>
      </c>
      <c r="F55" s="38"/>
    </row>
    <row r="56" spans="1:6">
      <c r="A56" s="33" t="s">
        <v>38</v>
      </c>
      <c r="B56" s="8">
        <v>1406855</v>
      </c>
      <c r="C56" s="34"/>
      <c r="D56" s="8">
        <v>1780301</v>
      </c>
      <c r="E56" s="47">
        <f t="shared" ref="E56:E60" si="4">(+D56-B56)/B56</f>
        <v>0.26544739863027816</v>
      </c>
    </row>
    <row r="57" spans="1:6">
      <c r="A57" s="33" t="s">
        <v>39</v>
      </c>
      <c r="B57" s="8">
        <v>1855744</v>
      </c>
      <c r="C57" s="34"/>
      <c r="D57" s="8">
        <v>2348348</v>
      </c>
      <c r="E57" s="47">
        <f t="shared" si="4"/>
        <v>0.26544825148296319</v>
      </c>
    </row>
    <row r="58" spans="1:6">
      <c r="A58" s="33" t="s">
        <v>40</v>
      </c>
      <c r="B58" s="8">
        <v>2166706</v>
      </c>
      <c r="C58" s="34"/>
      <c r="D58" s="8">
        <v>2741855</v>
      </c>
      <c r="E58" s="47">
        <f t="shared" si="4"/>
        <v>0.2654485657029611</v>
      </c>
    </row>
    <row r="59" spans="1:6">
      <c r="A59" s="33" t="s">
        <v>41</v>
      </c>
      <c r="B59" s="8">
        <v>2277048</v>
      </c>
      <c r="C59" s="34"/>
      <c r="D59" s="8">
        <v>2881486</v>
      </c>
      <c r="E59" s="47">
        <f t="shared" si="4"/>
        <v>0.2654480713625712</v>
      </c>
    </row>
    <row r="60" spans="1:6" ht="15.75" thickBot="1">
      <c r="A60" s="35" t="s">
        <v>42</v>
      </c>
      <c r="B60" s="45">
        <v>2357296</v>
      </c>
      <c r="C60" s="36"/>
      <c r="D60" s="45">
        <v>2983036</v>
      </c>
      <c r="E60" s="48">
        <f t="shared" si="4"/>
        <v>0.26544820845579004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2016-02-02T15:58:22Z</dcterms:modified>
</cp:coreProperties>
</file>