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<sst xmlns="http://schemas.openxmlformats.org/spreadsheetml/2006/main" count="57" uniqueCount="46">
  <si>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</si>
  <si>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</si>
  <si>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</si>
  <si>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</si>
  <si>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</si>
  <si>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</si>
  <si>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</si>
  <si>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</si>
  <si>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</si>
  <si>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</si>
  <si>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</si>
  <si>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</si>
  <si>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</si>
  <si>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</si>
  <si>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</si>
  <si>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</si>
  <si>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</si>
  <si>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</si>
  <si>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</si>
  <si>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</si>
  <si>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</si>
  <si>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</si>
  <si>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</si>
  <si>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</si>
  <si>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</si>
  <si>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</si>
  <si>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</si>
  <si>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</si>
  <si>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</si>
  <si>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</si>
  <si>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</si>
  <si>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</si>
  <si>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</si>
  <si>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</si>
  <si>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</si>
  <si>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</si>
  <si>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</si>
  <si>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</si>
  <si>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</si>
  <si>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</si>
  <si>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</si>
  <si>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</si>
  <si>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</si>
  <si>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</si>
  <si>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</si>
  <si>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Febrero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</si>
</sst>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workbookViewId="0">
      <selection activeCell="D61" sqref="D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138866532</v>
      </c>
      <c r="C6" s="9">
        <v>1</v>
      </c>
      <c r="D6" s="42">
        <f>+D9+D10+D15</f>
        <v>165395167</v>
      </c>
      <c r="E6" s="10">
        <v>100</v>
      </c>
      <c r="F6" s="41">
        <f>(+D6-B6)/B6</f>
        <v>0.1910369231371026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134100000</v>
      </c>
      <c r="C9" s="18">
        <f>+B9/B6</f>
        <v>0.96567544439001329</v>
      </c>
      <c r="D9" s="43">
        <v>161070006</v>
      </c>
      <c r="E9" s="17">
        <f>+D9/(D9+D10)</f>
        <v>0.97346177226278796</v>
      </c>
    </row>
    <row r="10" spans="1:6">
      <c r="A10" s="14" t="s">
        <v>7</v>
      </c>
      <c r="B10" s="43">
        <v>4400000</v>
      </c>
      <c r="C10" s="18">
        <f>+B10/B6</f>
        <v>3.1685100337927354E-2</v>
      </c>
      <c r="D10" s="43">
        <v>4391043</v>
      </c>
      <c r="E10" s="17">
        <f>+D10/(D9+D10)</f>
        <v>2.6538227737212036E-2</v>
      </c>
    </row>
    <row r="11" spans="1:6">
      <c r="A11" s="14" t="s">
        <v>8</v>
      </c>
      <c r="B11" s="43">
        <v>5250000</v>
      </c>
      <c r="C11" s="18">
        <v>4.7E-2</v>
      </c>
      <c r="D11" s="43">
        <v>4957483</v>
      </c>
      <c r="E11" s="17">
        <f>+D11/(D9+D10)</f>
        <v>2.9961631634524449E-2</v>
      </c>
    </row>
    <row r="12" spans="1:6">
      <c r="A12" s="14" t="s">
        <v>9</v>
      </c>
      <c r="B12" s="43">
        <v>11200000</v>
      </c>
      <c r="C12" s="18">
        <v>8.8999999999999996E-2</v>
      </c>
      <c r="D12" s="43">
        <v>14161411</v>
      </c>
      <c r="E12" s="17">
        <f>+D12/(D9+D10)</f>
        <v>8.5587581401106672E-2</v>
      </c>
    </row>
    <row r="13" spans="1:6">
      <c r="A13" s="7" t="s">
        <v>10</v>
      </c>
      <c r="B13" s="8">
        <f>+B9+B10-B11-B12</f>
        <v>122050000</v>
      </c>
      <c r="C13" s="21">
        <v>0.86399999999999999</v>
      </c>
      <c r="D13" s="8">
        <f>+D9+D10-D11-D12</f>
        <v>146342155</v>
      </c>
      <c r="E13" s="40">
        <f>+D13/(D9+D10)</f>
        <v>0.88445078696436885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2.6394552720593613E-3</v>
      </c>
      <c r="D15" s="43">
        <v>-65882</v>
      </c>
      <c r="E15" s="17">
        <f>+D15/D6</f>
        <v>-3.9833086537528631E-4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122416532</v>
      </c>
      <c r="C17" s="21">
        <f>+B17/B6</f>
        <v>0.88154093169115799</v>
      </c>
      <c r="D17" s="8">
        <f>+D13+D15</f>
        <v>146276273</v>
      </c>
      <c r="E17" s="21">
        <f>+D17/D6</f>
        <v>0.88440476014634695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3.9001478052321494E-2</v>
      </c>
      <c r="D20" s="43">
        <v>5324166</v>
      </c>
      <c r="E20" s="26">
        <f>+D20/$D$6</f>
        <v>3.2190577854067523E-2</v>
      </c>
    </row>
    <row r="21" spans="1:5">
      <c r="A21" s="14" t="s">
        <v>9</v>
      </c>
      <c r="B21" s="43">
        <v>16000000</v>
      </c>
      <c r="C21" s="25">
        <f t="shared" ref="C21:C22" si="0">+B21/$B$6</f>
        <v>0.1152185466833722</v>
      </c>
      <c r="D21" s="43">
        <v>18162677</v>
      </c>
      <c r="E21" s="26">
        <f>+D21/$D$6</f>
        <v>0.10981383150089265</v>
      </c>
    </row>
    <row r="22" spans="1:5">
      <c r="A22" s="7" t="s">
        <v>14</v>
      </c>
      <c r="B22" s="8">
        <f>+B20+B21</f>
        <v>21416000</v>
      </c>
      <c r="C22" s="21">
        <f t="shared" si="0"/>
        <v>0.15422002473569368</v>
      </c>
      <c r="D22" s="8">
        <f>+D20+D21</f>
        <v>23486843</v>
      </c>
      <c r="E22" s="20">
        <f>+D22/$D$6</f>
        <v>0.14200440935496017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8266223</v>
      </c>
      <c r="C25" s="25">
        <f t="shared" ref="C25" si="1">+B25/$B$6</f>
        <v>5.9526387538791567E-2</v>
      </c>
      <c r="D25" s="43">
        <v>9927663</v>
      </c>
      <c r="E25" s="26">
        <f>+D25/$D$6</f>
        <v>6.0023900214690069E-2</v>
      </c>
    </row>
    <row r="26" spans="1:5">
      <c r="A26" s="7" t="s">
        <v>17</v>
      </c>
      <c r="B26" s="8">
        <f>+B25</f>
        <v>8266223</v>
      </c>
      <c r="C26" s="21">
        <f t="shared" ref="C26" si="2">+B26/$B$6</f>
        <v>5.9526387538791567E-2</v>
      </c>
      <c r="D26" s="39">
        <f>+D25</f>
        <v>9927663</v>
      </c>
      <c r="E26" s="20">
        <f>+D26/$D$6</f>
        <v>6.0023900214690069E-2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13900000</v>
      </c>
      <c r="C29" s="25">
        <f t="shared" ref="C29:C32" si="3">+B29/$B$6</f>
        <v>0.10009611243117961</v>
      </c>
      <c r="D29" s="11">
        <v>17807163</v>
      </c>
      <c r="E29" s="26">
        <f>+D29/$D$6</f>
        <v>0.1076643491039856</v>
      </c>
    </row>
    <row r="30" spans="1:5">
      <c r="A30" s="7" t="s">
        <v>20</v>
      </c>
      <c r="B30" s="8">
        <f>+B29</f>
        <v>13900000</v>
      </c>
      <c r="C30" s="21">
        <f t="shared" si="3"/>
        <v>0.10009611243117961</v>
      </c>
      <c r="D30" s="8">
        <f>+D29</f>
        <v>17807163</v>
      </c>
      <c r="E30" s="20">
        <f>+$D$29/D6</f>
        <v>0.1076643491039856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5207495</v>
      </c>
      <c r="C32" s="25">
        <f t="shared" si="3"/>
        <v>3.7500000360057961E-2</v>
      </c>
      <c r="D32" s="19">
        <v>6202319</v>
      </c>
      <c r="E32" s="26">
        <f>+D32/$D$6</f>
        <v>3.7500001435954895E-2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48789718</v>
      </c>
      <c r="C34" s="21">
        <f>+B34/B6</f>
        <v>0.35134252506572283</v>
      </c>
      <c r="D34" s="8">
        <f>+D32+D30+D26+D22</f>
        <v>57423988</v>
      </c>
      <c r="E34" s="21">
        <f>+D34/D6</f>
        <v>0.34719266010959077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73626814</v>
      </c>
      <c r="C36" s="21">
        <f>+B36/B6</f>
        <v>0.53019840662543516</v>
      </c>
      <c r="D36" s="8">
        <f>+D17-D34</f>
        <v>88852285</v>
      </c>
      <c r="E36" s="21">
        <f>+D36/D6</f>
        <v>0.53721210003675623</v>
      </c>
      <c r="F36" s="41">
        <f>(+D36-B36)/B36</f>
        <v>0.20679247373110562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18406704</v>
      </c>
      <c r="C38" s="25">
        <f>+B38/B6</f>
        <v>0.13254960525693837</v>
      </c>
      <c r="D38" s="19">
        <v>22213071</v>
      </c>
      <c r="E38" s="25">
        <f>+D38/D6</f>
        <v>0.13430302349765758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55220110</v>
      </c>
      <c r="C40" s="21">
        <f>+B40/B6</f>
        <v>0.39764880136849678</v>
      </c>
      <c r="D40" s="8">
        <f>+D36-D38</f>
        <v>66639214</v>
      </c>
      <c r="E40" s="21">
        <f>+D40/D6</f>
        <v>0.40290907653909863</v>
      </c>
      <c r="F40" s="41">
        <f>(+D40-B40)/B40</f>
        <v>0.20679248918555215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0.73450000000000004</v>
      </c>
      <c r="C43" s="16"/>
      <c r="D43" s="27">
        <v>0.91779999999999995</v>
      </c>
      <c r="E43" s="16"/>
    </row>
    <row r="44" spans="1:6">
      <c r="A44" s="14" t="s">
        <v>28</v>
      </c>
      <c r="B44" s="27">
        <v>0.23</v>
      </c>
      <c r="C44" s="16"/>
      <c r="D44" s="27">
        <v>0.21</v>
      </c>
      <c r="E44" s="16"/>
    </row>
    <row r="45" spans="1:6">
      <c r="A45" s="14" t="s">
        <v>29</v>
      </c>
      <c r="B45" s="15">
        <v>162559</v>
      </c>
      <c r="C45" s="16"/>
      <c r="D45" s="11">
        <v>159404</v>
      </c>
      <c r="E45" s="16"/>
    </row>
    <row r="46" spans="1:6">
      <c r="A46" s="14" t="s">
        <v>30</v>
      </c>
      <c r="B46" s="15">
        <v>157394</v>
      </c>
      <c r="C46" s="16"/>
      <c r="D46" s="11">
        <v>155173</v>
      </c>
      <c r="E46" s="16"/>
    </row>
    <row r="47" spans="1:6">
      <c r="A47" s="14" t="s">
        <v>31</v>
      </c>
      <c r="B47" s="8">
        <v>11607667</v>
      </c>
      <c r="C47" s="13"/>
      <c r="D47" s="8">
        <v>11572245</v>
      </c>
      <c r="E47" s="16"/>
    </row>
    <row r="48" spans="1:6">
      <c r="A48" s="14" t="s">
        <v>32</v>
      </c>
      <c r="B48" s="28">
        <v>0.08</v>
      </c>
      <c r="C48" s="16"/>
      <c r="D48" s="28">
        <v>7.0000000000000007E-2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1160</v>
      </c>
      <c r="C50" s="16"/>
      <c r="D50" s="11">
        <v>1131</v>
      </c>
      <c r="E50" s="16"/>
      <c r="F50" s="49"/>
    </row>
    <row r="51" spans="1:6">
      <c r="A51" s="14" t="s">
        <v>35</v>
      </c>
      <c r="B51" s="15">
        <v>852</v>
      </c>
      <c r="C51" s="16"/>
      <c r="D51" s="11">
        <v>1038</v>
      </c>
      <c r="E51" s="16"/>
    </row>
    <row r="52" spans="1:6">
      <c r="A52" s="14" t="s">
        <v>36</v>
      </c>
      <c r="B52" s="15">
        <v>1050</v>
      </c>
      <c r="C52" s="16"/>
      <c r="D52" s="11">
        <v>1257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1009614</v>
      </c>
      <c r="C55" s="32"/>
      <c r="D55" s="42">
        <v>1218394</v>
      </c>
      <c r="E55" s="46">
        <f>(+D55-B55)/B55</f>
        <v>0.20679190264794267</v>
      </c>
      <c r="F55" s="38"/>
    </row>
    <row r="56" spans="1:6">
      <c r="A56" s="33" t="s">
        <v>38</v>
      </c>
      <c r="B56" s="8">
        <v>1597858</v>
      </c>
      <c r="C56" s="34"/>
      <c r="D56" s="8">
        <v>1927578</v>
      </c>
      <c r="E56" s="47">
        <f t="shared" ref="E56:E60" si="4">(+D56-B56)/B56</f>
        <v>0.20635125273960514</v>
      </c>
    </row>
    <row r="57" spans="1:6">
      <c r="A57" s="33" t="s">
        <v>39</v>
      </c>
      <c r="B57" s="8">
        <v>2106921</v>
      </c>
      <c r="C57" s="34"/>
      <c r="D57" s="8">
        <v>2542615</v>
      </c>
      <c r="E57" s="47">
        <f t="shared" si="4"/>
        <v>0.20679180662208027</v>
      </c>
    </row>
    <row r="58" spans="1:6">
      <c r="A58" s="33" t="s">
        <v>40</v>
      </c>
      <c r="B58" s="8">
        <v>2459972</v>
      </c>
      <c r="C58" s="34"/>
      <c r="D58" s="8">
        <v>2968676</v>
      </c>
      <c r="E58" s="47">
        <f t="shared" si="4"/>
        <v>0.20679259763932273</v>
      </c>
    </row>
    <row r="59" spans="1:6">
      <c r="A59" s="33" t="s">
        <v>41</v>
      </c>
      <c r="B59" s="8">
        <v>2585249</v>
      </c>
      <c r="C59" s="34"/>
      <c r="D59" s="8">
        <v>3119858</v>
      </c>
      <c r="E59" s="47">
        <f t="shared" si="4"/>
        <v>0.20679207302662142</v>
      </c>
    </row>
    <row r="60" spans="1:6" ht="15.75" thickBot="1">
      <c r="A60" s="35" t="s">
        <v>42</v>
      </c>
      <c r="B60" s="45">
        <v>2676359</v>
      </c>
      <c r="C60" s="36"/>
      <c r="D60" s="45">
        <v>3229809</v>
      </c>
      <c r="E60" s="48">
        <f t="shared" si="4"/>
        <v>0.20679213812496755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2016-03-02T22:35:52Z</dcterms:modified>
</cp:coreProperties>
</file>