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<sst xmlns="http://schemas.openxmlformats.org/spreadsheetml/2006/main" count="57" uniqueCount="46">
  <si>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</si>
  <si>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</si>
  <si>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</si>
  <si>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</si>
  <si>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</si>
  <si>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</si>
  <si>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</si>
  <si>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</si>
  <si>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</si>
  <si>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</si>
  <si>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</si>
  <si>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</si>
  <si>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</si>
  <si>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</si>
  <si>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</si>
  <si>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</si>
  <si>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</si>
  <si>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</si>
  <si>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</si>
  <si>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</si>
  <si>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</si>
  <si>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</si>
  <si>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</si>
  <si>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</si>
  <si>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</si>
  <si>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</si>
  <si>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</si>
  <si>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</si>
  <si>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</si>
  <si>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</si>
  <si>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</si>
  <si>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</si>
  <si>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</si>
  <si>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</si>
  <si>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</si>
  <si>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</si>
  <si>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</si>
  <si>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</si>
  <si>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</si>
  <si>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</si>
  <si>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</si>
  <si>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</si>
  <si>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</si>
  <si>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</si>
  <si>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</si>
  <si>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Julio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</si>
</sst>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40" workbookViewId="0">
      <selection activeCell="F40" sqref="F40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149566532</v>
      </c>
      <c r="C6" s="9">
        <v>1</v>
      </c>
      <c r="D6" s="42">
        <f>+D9+D10+D15</f>
        <v>121204327</v>
      </c>
      <c r="E6" s="10">
        <v>100</v>
      </c>
      <c r="F6" s="41">
        <f>(+D6-B6)/B6</f>
        <v>-0.1896293550484944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144100000</v>
      </c>
      <c r="C9" s="18">
        <f>+B9/B6</f>
        <v>0.96345083404086684</v>
      </c>
      <c r="D9" s="43">
        <v>117044885</v>
      </c>
      <c r="E9" s="17">
        <f>+D9/(D9+D10)</f>
        <v>0.96722351509145765</v>
      </c>
    </row>
    <row r="10" spans="1:6">
      <c r="A10" s="14" t="s">
        <v>7</v>
      </c>
      <c r="B10" s="43">
        <v>5100000</v>
      </c>
      <c r="C10" s="18">
        <f>+B10/B6</f>
        <v>3.4098537499017492E-2</v>
      </c>
      <c r="D10" s="43">
        <v>3966322</v>
      </c>
      <c r="E10" s="17">
        <f>+D10/(D9+D10)</f>
        <v>3.2776484908542396E-2</v>
      </c>
    </row>
    <row r="11" spans="1:6">
      <c r="A11" s="14" t="s">
        <v>8</v>
      </c>
      <c r="B11" s="43">
        <v>5250000</v>
      </c>
      <c r="C11" s="18">
        <v>4.7E-2</v>
      </c>
      <c r="D11" s="43">
        <v>4187343</v>
      </c>
      <c r="E11" s="17">
        <f>+D11/(D9+D10)</f>
        <v>3.4602935577694054E-2</v>
      </c>
    </row>
    <row r="12" spans="1:6">
      <c r="A12" s="14" t="s">
        <v>9</v>
      </c>
      <c r="B12" s="43">
        <v>15000000</v>
      </c>
      <c r="C12" s="18">
        <v>8.8999999999999996E-2</v>
      </c>
      <c r="D12" s="43">
        <v>12419814</v>
      </c>
      <c r="E12" s="17">
        <f>+D12/(D9+D10)</f>
        <v>0.10263358500341212</v>
      </c>
    </row>
    <row r="13" spans="1:6">
      <c r="A13" s="7" t="s">
        <v>10</v>
      </c>
      <c r="B13" s="8">
        <f>+B9+B10-B11-B12</f>
        <v>128950000</v>
      </c>
      <c r="C13" s="21">
        <v>0.86399999999999999</v>
      </c>
      <c r="D13" s="8">
        <f>+D9+D10-D11-D12</f>
        <v>104404050</v>
      </c>
      <c r="E13" s="40">
        <f>+D13/(D9+D10)</f>
        <v>0.86276347941889386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2.4506284601156629E-3</v>
      </c>
      <c r="D15" s="43">
        <v>193120</v>
      </c>
      <c r="E15" s="17">
        <f>+D15/D6</f>
        <v>1.5933424555049096E-3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129316532</v>
      </c>
      <c r="C17" s="21">
        <f>+B17/B6</f>
        <v>0.8646087481656658</v>
      </c>
      <c r="D17" s="8">
        <f>+D13+D15</f>
        <v>104597170</v>
      </c>
      <c r="E17" s="21">
        <f>+D17/D6</f>
        <v>0.86298214419358144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5416000</v>
      </c>
      <c r="C20" s="25">
        <f>+B20/$B$6</f>
        <v>3.6211309626407596E-2</v>
      </c>
      <c r="D20" s="43">
        <v>5300424</v>
      </c>
      <c r="E20" s="26">
        <f>+D20/$D$6</f>
        <v>4.3731310021629839E-2</v>
      </c>
    </row>
    <row r="21" spans="1:5">
      <c r="A21" s="14" t="s">
        <v>9</v>
      </c>
      <c r="B21" s="43">
        <v>19101000</v>
      </c>
      <c r="C21" s="25">
        <f t="shared" ref="C21:C22" si="0">+B21/$B$6</f>
        <v>0.12770905191543788</v>
      </c>
      <c r="D21" s="43">
        <v>16393929</v>
      </c>
      <c r="E21" s="26">
        <f>+D21/$D$6</f>
        <v>0.13525861168306311</v>
      </c>
    </row>
    <row r="22" spans="1:5">
      <c r="A22" s="7" t="s">
        <v>14</v>
      </c>
      <c r="B22" s="8">
        <f>+B20+B21</f>
        <v>24517000</v>
      </c>
      <c r="C22" s="21">
        <f t="shared" si="0"/>
        <v>0.16392036154184547</v>
      </c>
      <c r="D22" s="8">
        <f>+D20+D21</f>
        <v>21694353</v>
      </c>
      <c r="E22" s="20">
        <f>+D22/$D$6</f>
        <v>0.17898992170469294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8908224</v>
      </c>
      <c r="C25" s="25">
        <f t="shared" ref="C25" si="1">+B25/$B$6</f>
        <v>5.9560276492872079E-2</v>
      </c>
      <c r="D25" s="43">
        <v>7260672</v>
      </c>
      <c r="E25" s="26">
        <f>+D25/$D$6</f>
        <v>5.990439598744688E-2</v>
      </c>
    </row>
    <row r="26" spans="1:5">
      <c r="A26" s="7" t="s">
        <v>17</v>
      </c>
      <c r="B26" s="8">
        <f>+B25</f>
        <v>8908224</v>
      </c>
      <c r="C26" s="21">
        <f t="shared" ref="C26" si="2">+B26/$B$6</f>
        <v>5.9560276492872079E-2</v>
      </c>
      <c r="D26" s="39">
        <f>+D25</f>
        <v>7260672</v>
      </c>
      <c r="E26" s="20">
        <f>+D26/$D$6</f>
        <v>5.990439598744688E-2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15300000</v>
      </c>
      <c r="C29" s="25">
        <f t="shared" ref="C29:C32" si="3">+B29/$B$6</f>
        <v>0.10229561249705248</v>
      </c>
      <c r="D29" s="11">
        <v>16123270</v>
      </c>
      <c r="E29" s="26">
        <f>+D29/$D$6</f>
        <v>0.13302553134097267</v>
      </c>
    </row>
    <row r="30" spans="1:5">
      <c r="A30" s="7" t="s">
        <v>20</v>
      </c>
      <c r="B30" s="8">
        <f>+B29</f>
        <v>15300000</v>
      </c>
      <c r="C30" s="21">
        <f t="shared" si="3"/>
        <v>0.10229561249705248</v>
      </c>
      <c r="D30" s="8">
        <f>+D29</f>
        <v>16123270</v>
      </c>
      <c r="E30" s="20">
        <f>+$D$29/D6</f>
        <v>0.13302553134097267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5608745</v>
      </c>
      <c r="C32" s="25">
        <f t="shared" si="3"/>
        <v>3.7500000334299385E-2</v>
      </c>
      <c r="D32" s="19">
        <v>4545162</v>
      </c>
      <c r="E32" s="26">
        <f>+D32/$D$6</f>
        <v>3.7499997834235736E-2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54333969</v>
      </c>
      <c r="C34" s="21">
        <f>+B34/B6</f>
        <v>0.36327625086606941</v>
      </c>
      <c r="D34" s="8">
        <f>+D32+D30+D26+D22</f>
        <v>49623457</v>
      </c>
      <c r="E34" s="21">
        <f>+D34/D6</f>
        <v>0.40941984686734822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74982563</v>
      </c>
      <c r="C36" s="21">
        <f>+B36/B6</f>
        <v>0.50133249729959639</v>
      </c>
      <c r="D36" s="8">
        <f>+D17-D34</f>
        <v>54973713</v>
      </c>
      <c r="E36" s="21">
        <f>+D36/D6</f>
        <v>0.45356229732623327</v>
      </c>
      <c r="F36" s="41">
        <f>(+D36-B36)/B36</f>
        <v>-0.26684670674700728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18745641</v>
      </c>
      <c r="C38" s="25">
        <f>+B38/B6</f>
        <v>0.12533312599639604</v>
      </c>
      <c r="D38" s="19">
        <v>13743428</v>
      </c>
      <c r="E38" s="25">
        <f>+D38/D6</f>
        <v>0.11339057226892568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56236922</v>
      </c>
      <c r="C40" s="21">
        <f>+B40/B6</f>
        <v>0.37599937130320038</v>
      </c>
      <c r="D40" s="8">
        <f>+D36-D38</f>
        <v>41230285</v>
      </c>
      <c r="E40" s="21">
        <f>+D40/D6</f>
        <v>0.34017172505730758</v>
      </c>
      <c r="F40" s="41">
        <f>(+D40-B40)/B40</f>
        <v>-0.26684669904231245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0.87980000000000003</v>
      </c>
      <c r="C43" s="16"/>
      <c r="D43" s="27">
        <v>0.7883</v>
      </c>
      <c r="E43" s="16"/>
    </row>
    <row r="44" spans="1:6">
      <c r="A44" s="14" t="s">
        <v>28</v>
      </c>
      <c r="B44" s="27">
        <v>0.23</v>
      </c>
      <c r="C44" s="16"/>
      <c r="D44" s="27">
        <v>0.16</v>
      </c>
      <c r="E44" s="16"/>
    </row>
    <row r="45" spans="1:6">
      <c r="A45" s="14" t="s">
        <v>29</v>
      </c>
      <c r="B45" s="15">
        <v>136755</v>
      </c>
      <c r="C45" s="16"/>
      <c r="D45" s="11">
        <v>126979</v>
      </c>
      <c r="E45" s="16"/>
    </row>
    <row r="46" spans="1:6">
      <c r="A46" s="14" t="s">
        <v>30</v>
      </c>
      <c r="B46" s="15">
        <v>132081</v>
      </c>
      <c r="C46" s="16"/>
      <c r="D46" s="11">
        <v>122817</v>
      </c>
      <c r="E46" s="16"/>
    </row>
    <row r="47" spans="1:6">
      <c r="A47" s="14" t="s">
        <v>31</v>
      </c>
      <c r="B47" s="8">
        <v>11607677</v>
      </c>
      <c r="C47" s="13"/>
      <c r="D47" s="8">
        <v>10431654</v>
      </c>
      <c r="E47" s="16"/>
    </row>
    <row r="48" spans="1:6">
      <c r="A48" s="14" t="s">
        <v>32</v>
      </c>
      <c r="B48" s="28">
        <v>0.08</v>
      </c>
      <c r="C48" s="16"/>
      <c r="D48" s="28">
        <v>0.09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1209</v>
      </c>
      <c r="E50" s="16"/>
      <c r="F50" s="49"/>
    </row>
    <row r="51" spans="1:6">
      <c r="A51" s="14" t="s">
        <v>35</v>
      </c>
      <c r="B51" s="15">
        <v>1091</v>
      </c>
      <c r="C51" s="16"/>
      <c r="D51" s="11">
        <v>953</v>
      </c>
      <c r="E51" s="16"/>
    </row>
    <row r="52" spans="1:6">
      <c r="A52" s="14" t="s">
        <v>36</v>
      </c>
      <c r="B52" s="15">
        <v>1346</v>
      </c>
      <c r="C52" s="16"/>
      <c r="D52" s="11">
        <v>1106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1028204</v>
      </c>
      <c r="C55" s="32"/>
      <c r="D55" s="42">
        <v>753831</v>
      </c>
      <c r="E55" s="46">
        <f>(+D55-B55)/B55</f>
        <v>-0.266846851403029</v>
      </c>
      <c r="F55" s="38"/>
    </row>
    <row r="56" spans="1:6">
      <c r="A56" s="33" t="s">
        <v>38</v>
      </c>
      <c r="B56" s="8">
        <v>1626685</v>
      </c>
      <c r="C56" s="34"/>
      <c r="D56" s="8">
        <v>1192610</v>
      </c>
      <c r="E56" s="47">
        <f t="shared" ref="E56:E60" si="4">(+D56-B56)/B56</f>
        <v>-0.26684637775598841</v>
      </c>
    </row>
    <row r="57" spans="1:6">
      <c r="A57" s="33" t="s">
        <v>39</v>
      </c>
      <c r="B57" s="8">
        <v>2145717</v>
      </c>
      <c r="C57" s="34"/>
      <c r="D57" s="8">
        <v>1573139</v>
      </c>
      <c r="E57" s="47">
        <f t="shared" si="4"/>
        <v>-0.2668469327502182</v>
      </c>
    </row>
    <row r="58" spans="1:6">
      <c r="A58" s="33" t="s">
        <v>40</v>
      </c>
      <c r="B58" s="8">
        <v>2505270</v>
      </c>
      <c r="C58" s="34"/>
      <c r="D58" s="8">
        <v>1836747</v>
      </c>
      <c r="E58" s="47">
        <f t="shared" si="4"/>
        <v>-0.26684668718341736</v>
      </c>
    </row>
    <row r="59" spans="1:6">
      <c r="A59" s="33" t="s">
        <v>41</v>
      </c>
      <c r="B59" s="8">
        <v>2632853</v>
      </c>
      <c r="C59" s="34"/>
      <c r="D59" s="8">
        <v>1930285</v>
      </c>
      <c r="E59" s="47">
        <f t="shared" si="4"/>
        <v>-0.26684664886341924</v>
      </c>
    </row>
    <row r="60" spans="1:6" ht="15.75" thickBot="1">
      <c r="A60" s="35" t="s">
        <v>42</v>
      </c>
      <c r="B60" s="45">
        <v>2725640</v>
      </c>
      <c r="C60" s="36"/>
      <c r="D60" s="45">
        <v>1998312</v>
      </c>
      <c r="E60" s="48">
        <f t="shared" si="4"/>
        <v>-0.26684668554908203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2016-08-02T20:22:54Z</dcterms:modified>
</cp:coreProperties>
</file>