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<sst xmlns="http://schemas.openxmlformats.org/spreadsheetml/2006/main" count="57" uniqueCount="46">
  <si>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</si>
  <si>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</si>
  <si>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</si>
  <si>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</si>
  <si>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</si>
  <si>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</si>
  <si>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</si>
  <si>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</si>
  <si>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</si>
  <si>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</si>
  <si>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</si>
  <si>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</si>
  <si>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</si>
  <si>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</si>
  <si>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</si>
  <si>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</si>
  <si>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</si>
  <si>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</si>
  <si>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</si>
  <si>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</si>
  <si>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</si>
  <si>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</si>
  <si>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</si>
  <si>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</si>
  <si>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</si>
  <si>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</si>
  <si>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</si>
  <si>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</si>
  <si>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</si>
  <si>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</si>
  <si>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</si>
  <si>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</si>
  <si>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</si>
  <si>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</si>
  <si>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</si>
  <si>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</si>
  <si>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</si>
  <si>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</si>
  <si>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</si>
  <si>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</si>
  <si>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</si>
  <si>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</si>
  <si>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</si>
  <si>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</si>
  <si>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</si>
  <si>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Mayo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</si>
</sst>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28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132066532</v>
      </c>
      <c r="C6" s="9">
        <v>1</v>
      </c>
      <c r="D6" s="42">
        <f>+D9+D10+D15</f>
        <v>132436718</v>
      </c>
      <c r="E6" s="10">
        <v>100</v>
      </c>
      <c r="F6" s="41">
        <f>(+D6-B6)/B6</f>
        <v>2.8030265836010595E-3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127700000</v>
      </c>
      <c r="C9" s="18">
        <f>+B9/B6</f>
        <v>0.96693687693714858</v>
      </c>
      <c r="D9" s="43">
        <v>128651909</v>
      </c>
      <c r="E9" s="17">
        <f>+D9/(D9+D10)</f>
        <v>0.97140671097599829</v>
      </c>
    </row>
    <row r="10" spans="1:6">
      <c r="A10" s="14" t="s">
        <v>7</v>
      </c>
      <c r="B10" s="43">
        <v>4000000</v>
      </c>
      <c r="C10" s="18">
        <f>+B10/B6</f>
        <v>3.0287764351985862E-2</v>
      </c>
      <c r="D10" s="43">
        <v>3786860</v>
      </c>
      <c r="E10" s="17">
        <f>+D10/(D9+D10)</f>
        <v>2.8593289024001725E-2</v>
      </c>
    </row>
    <row r="11" spans="1:6">
      <c r="A11" s="14" t="s">
        <v>8</v>
      </c>
      <c r="B11" s="43">
        <v>5250000</v>
      </c>
      <c r="C11" s="18">
        <v>4.7E-2</v>
      </c>
      <c r="D11" s="43">
        <v>4318493</v>
      </c>
      <c r="E11" s="17">
        <f>+D11/(D9+D10)</f>
        <v>3.2607468587993294E-2</v>
      </c>
    </row>
    <row r="12" spans="1:6">
      <c r="A12" s="14" t="s">
        <v>9</v>
      </c>
      <c r="B12" s="43">
        <v>12000000</v>
      </c>
      <c r="C12" s="18">
        <v>8.8999999999999996E-2</v>
      </c>
      <c r="D12" s="43">
        <v>10022580</v>
      </c>
      <c r="E12" s="17">
        <f>+D12/(D9+D10)</f>
        <v>7.5677085159255753E-2</v>
      </c>
    </row>
    <row r="13" spans="1:6">
      <c r="A13" s="7" t="s">
        <v>10</v>
      </c>
      <c r="B13" s="8">
        <f>+B9+B10-B11-B12</f>
        <v>114450000</v>
      </c>
      <c r="C13" s="21">
        <v>0.86399999999999999</v>
      </c>
      <c r="D13" s="8">
        <f>+D9+D10-D11-D12</f>
        <v>118097696</v>
      </c>
      <c r="E13" s="40">
        <f>+D13/(D9+D10)</f>
        <v>0.89171544625275101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2.7753587108655204E-3</v>
      </c>
      <c r="D15" s="43">
        <v>-2051</v>
      </c>
      <c r="E15" s="17">
        <f>+D15/D6</f>
        <v>-1.5486641703096266E-5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114816532</v>
      </c>
      <c r="C17" s="21">
        <f>+B17/B6</f>
        <v>0.86938401623206096</v>
      </c>
      <c r="D17" s="8">
        <f>+D13+D15</f>
        <v>118095645</v>
      </c>
      <c r="E17" s="21">
        <f>+D17/D6</f>
        <v>0.89171376928866508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4.1009632932588858E-2</v>
      </c>
      <c r="D20" s="43">
        <v>5303464</v>
      </c>
      <c r="E20" s="26">
        <f>+D20/$D$6</f>
        <v>4.0045269016708795E-2</v>
      </c>
    </row>
    <row r="21" spans="1:5">
      <c r="A21" s="14" t="s">
        <v>9</v>
      </c>
      <c r="B21" s="43">
        <v>15701000</v>
      </c>
      <c r="C21" s="25">
        <f t="shared" ref="C21:C22" si="0">+B21/$B$6</f>
        <v>0.1188870470226325</v>
      </c>
      <c r="D21" s="43">
        <v>17558741</v>
      </c>
      <c r="E21" s="26">
        <f>+D21/$D$6</f>
        <v>0.13258212122109519</v>
      </c>
    </row>
    <row r="22" spans="1:5">
      <c r="A22" s="7" t="s">
        <v>14</v>
      </c>
      <c r="B22" s="8">
        <f>+B20+B21</f>
        <v>21117000</v>
      </c>
      <c r="C22" s="21">
        <f t="shared" si="0"/>
        <v>0.15989667995522136</v>
      </c>
      <c r="D22" s="8">
        <f>+D20+D21</f>
        <v>22862205</v>
      </c>
      <c r="E22" s="20">
        <f>+D22/$D$6</f>
        <v>0.17262739023780399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7858223</v>
      </c>
      <c r="C25" s="25">
        <f t="shared" ref="C25" si="1">+B25/$B$6</f>
        <v>5.9502001612338845E-2</v>
      </c>
      <c r="D25" s="43">
        <v>7946326</v>
      </c>
      <c r="E25" s="26">
        <f>+D25/$D$6</f>
        <v>6.0000928141393538E-2</v>
      </c>
    </row>
    <row r="26" spans="1:5">
      <c r="A26" s="7" t="s">
        <v>17</v>
      </c>
      <c r="B26" s="8">
        <f>+B25</f>
        <v>7858223</v>
      </c>
      <c r="C26" s="21">
        <f t="shared" ref="C26" si="2">+B26/$B$6</f>
        <v>5.9502001612338845E-2</v>
      </c>
      <c r="D26" s="39">
        <f>+D25</f>
        <v>7946326</v>
      </c>
      <c r="E26" s="20">
        <f>+D26/$D$6</f>
        <v>6.0000928141393538E-2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13300000</v>
      </c>
      <c r="C29" s="25">
        <f t="shared" ref="C29:C32" si="3">+B29/$B$6</f>
        <v>0.10070681647035298</v>
      </c>
      <c r="D29" s="11">
        <v>16829923</v>
      </c>
      <c r="E29" s="26">
        <f>+D29/$D$6</f>
        <v>0.12707897971316384</v>
      </c>
    </row>
    <row r="30" spans="1:5">
      <c r="A30" s="7" t="s">
        <v>20</v>
      </c>
      <c r="B30" s="8">
        <f>+B29</f>
        <v>13300000</v>
      </c>
      <c r="C30" s="21">
        <f t="shared" si="3"/>
        <v>0.10070681647035298</v>
      </c>
      <c r="D30" s="8">
        <f>+D29</f>
        <v>16829923</v>
      </c>
      <c r="E30" s="20">
        <f>+$D$29/D6</f>
        <v>0.12707897971316384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4952495</v>
      </c>
      <c r="C32" s="25">
        <f t="shared" si="3"/>
        <v>3.7500000378597055E-2</v>
      </c>
      <c r="D32" s="19">
        <v>4966377</v>
      </c>
      <c r="E32" s="26">
        <f>+D32/$D$6</f>
        <v>3.7500000566308207E-2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47227718</v>
      </c>
      <c r="C34" s="21">
        <f>+B34/B6</f>
        <v>0.35760549841651024</v>
      </c>
      <c r="D34" s="8">
        <f>+D32+D30+D26+D22</f>
        <v>52604831</v>
      </c>
      <c r="E34" s="21">
        <f>+D34/D6</f>
        <v>0.39720729865866955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67588814</v>
      </c>
      <c r="C36" s="21">
        <f>+B36/B6</f>
        <v>0.51177851781555073</v>
      </c>
      <c r="D36" s="8">
        <f>+D17-D34</f>
        <v>65490814</v>
      </c>
      <c r="E36" s="21">
        <f>+D36/D6</f>
        <v>0.49450647062999553</v>
      </c>
      <c r="F36" s="41">
        <f>(+D36-B36)/B36</f>
        <v>-3.104063935786771E-2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16897204</v>
      </c>
      <c r="C38" s="25">
        <f>+B38/B6</f>
        <v>0.12794463323985822</v>
      </c>
      <c r="D38" s="19">
        <v>16372704</v>
      </c>
      <c r="E38" s="25">
        <f>+D38/D6</f>
        <v>0.12362662143288691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50691610</v>
      </c>
      <c r="C40" s="21">
        <f>+B40/B6</f>
        <v>0.38383388457569251</v>
      </c>
      <c r="D40" s="8">
        <f>+D36-D38</f>
        <v>49118110</v>
      </c>
      <c r="E40" s="21">
        <f>+D40/D6</f>
        <v>0.37087984919710859</v>
      </c>
      <c r="F40" s="41">
        <f>(+D40-B40)/B40</f>
        <v>-3.1040639664039079E-2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0.77259999999999995</v>
      </c>
      <c r="C43" s="16"/>
      <c r="D43" s="27">
        <v>0.78110000000000002</v>
      </c>
      <c r="E43" s="16"/>
    </row>
    <row r="44" spans="1:6">
      <c r="A44" s="14" t="s">
        <v>28</v>
      </c>
      <c r="B44" s="27">
        <v>0.25</v>
      </c>
      <c r="C44" s="16"/>
      <c r="D44" s="27">
        <v>0.21</v>
      </c>
      <c r="E44" s="16"/>
    </row>
    <row r="45" spans="1:6">
      <c r="A45" s="14" t="s">
        <v>29</v>
      </c>
      <c r="B45" s="15">
        <v>137474</v>
      </c>
      <c r="C45" s="16"/>
      <c r="D45" s="11">
        <v>141646</v>
      </c>
      <c r="E45" s="16"/>
    </row>
    <row r="46" spans="1:6">
      <c r="A46" s="14" t="s">
        <v>30</v>
      </c>
      <c r="B46" s="15">
        <v>133299</v>
      </c>
      <c r="C46" s="16"/>
      <c r="D46" s="11">
        <v>137596</v>
      </c>
      <c r="E46" s="16"/>
    </row>
    <row r="47" spans="1:6">
      <c r="A47" s="14" t="s">
        <v>31</v>
      </c>
      <c r="B47" s="8">
        <v>11607677</v>
      </c>
      <c r="C47" s="13"/>
      <c r="D47" s="8">
        <v>9751379</v>
      </c>
      <c r="E47" s="16"/>
    </row>
    <row r="48" spans="1:6">
      <c r="A48" s="14" t="s">
        <v>32</v>
      </c>
      <c r="B48" s="28">
        <v>0.09</v>
      </c>
      <c r="C48" s="16"/>
      <c r="D48" s="28">
        <v>7.0000000000000007E-2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1240</v>
      </c>
      <c r="C50" s="16"/>
      <c r="D50" s="11">
        <v>1197</v>
      </c>
      <c r="E50" s="16"/>
      <c r="F50" s="49"/>
    </row>
    <row r="51" spans="1:6">
      <c r="A51" s="14" t="s">
        <v>35</v>
      </c>
      <c r="B51" s="15">
        <v>958</v>
      </c>
      <c r="C51" s="16"/>
      <c r="D51" s="11">
        <v>935</v>
      </c>
      <c r="E51" s="16"/>
    </row>
    <row r="52" spans="1:6">
      <c r="A52" s="14" t="s">
        <v>36</v>
      </c>
      <c r="B52" s="15">
        <v>1194</v>
      </c>
      <c r="C52" s="16"/>
      <c r="D52" s="11">
        <v>1136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926817</v>
      </c>
      <c r="C55" s="32"/>
      <c r="D55" s="42">
        <v>898042</v>
      </c>
      <c r="E55" s="46">
        <f>(+D55-B55)/B55</f>
        <v>-3.1047121492160806E-2</v>
      </c>
      <c r="F55" s="38"/>
    </row>
    <row r="56" spans="1:6">
      <c r="A56" s="33" t="s">
        <v>38</v>
      </c>
      <c r="B56" s="8">
        <v>1466284</v>
      </c>
      <c r="C56" s="34"/>
      <c r="D56" s="8">
        <v>1420770</v>
      </c>
      <c r="E56" s="47">
        <f t="shared" ref="E56:E60" si="4">(+D56-B56)/B56</f>
        <v>-3.1040371442367237E-2</v>
      </c>
    </row>
    <row r="57" spans="1:6">
      <c r="A57" s="33" t="s">
        <v>39</v>
      </c>
      <c r="B57" s="8">
        <v>1934136</v>
      </c>
      <c r="C57" s="34"/>
      <c r="D57" s="8">
        <v>1874099</v>
      </c>
      <c r="E57" s="47">
        <f t="shared" si="4"/>
        <v>-3.1040733433429706E-2</v>
      </c>
    </row>
    <row r="58" spans="1:6">
      <c r="A58" s="33" t="s">
        <v>40</v>
      </c>
      <c r="B58" s="8">
        <v>2258234</v>
      </c>
      <c r="C58" s="34"/>
      <c r="D58" s="8">
        <v>2188137</v>
      </c>
      <c r="E58" s="47">
        <f t="shared" si="4"/>
        <v>-3.1040627322057857E-2</v>
      </c>
    </row>
    <row r="59" spans="1:6">
      <c r="A59" s="33" t="s">
        <v>41</v>
      </c>
      <c r="B59" s="8">
        <v>2373237</v>
      </c>
      <c r="C59" s="34"/>
      <c r="D59" s="8">
        <v>2299570</v>
      </c>
      <c r="E59" s="47">
        <f t="shared" si="4"/>
        <v>-3.1040726231724856E-2</v>
      </c>
    </row>
    <row r="60" spans="1:6" ht="15.75" thickBot="1">
      <c r="A60" s="35" t="s">
        <v>42</v>
      </c>
      <c r="B60" s="45">
        <v>2456875</v>
      </c>
      <c r="C60" s="36"/>
      <c r="D60" s="45">
        <v>2380612</v>
      </c>
      <c r="E60" s="48">
        <f t="shared" si="4"/>
        <v>-3.1040651233782753E-2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2016-06-03T13:52:59Z</dcterms:modified>
</cp:coreProperties>
</file>