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<sst xmlns="http://schemas.openxmlformats.org/spreadsheetml/2006/main" count="57" uniqueCount="46">
  <si>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</si>
  <si>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</si>
  <si>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</si>
  <si>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</si>
  <si>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</si>
  <si>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</si>
  <si>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</si>
  <si>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</si>
  <si>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</si>
  <si>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</si>
  <si>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</si>
  <si>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</si>
  <si>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</si>
  <si>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</si>
  <si>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</si>
  <si>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</si>
  <si>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</si>
  <si>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</si>
  <si>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</si>
  <si>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</si>
  <si>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</si>
  <si>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</si>
  <si>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</si>
  <si>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</si>
  <si>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</si>
  <si>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</si>
  <si>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</si>
  <si>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</si>
  <si>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</si>
  <si>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</si>
  <si>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</si>
  <si>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</si>
  <si>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</si>
  <si>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</si>
  <si>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</si>
  <si>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</si>
  <si>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</si>
  <si>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</si>
  <si>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</si>
  <si>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</si>
  <si>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</si>
  <si>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</si>
  <si>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</si>
  <si>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</si>
  <si>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</si>
  <si>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Noviembre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</si>
</sst>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40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160066532</v>
      </c>
      <c r="C6" s="9">
        <v>1</v>
      </c>
      <c r="D6" s="42">
        <f>+D9+D10+D15</f>
        <v>144837019</v>
      </c>
      <c r="E6" s="10">
        <v>100</v>
      </c>
      <c r="F6" s="41">
        <f>(+D6-B6)/B6</f>
        <v>-9.5144892625024194E-2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153800000</v>
      </c>
      <c r="C9" s="18">
        <f>+B9/B6</f>
        <v>0.96085045435981586</v>
      </c>
      <c r="D9" s="43">
        <v>141053420</v>
      </c>
      <c r="E9" s="17">
        <f>+D9/(D9+D10)</f>
        <v>0.97423896290166567</v>
      </c>
    </row>
    <row r="10" spans="1:6">
      <c r="A10" s="14" t="s">
        <v>7</v>
      </c>
      <c r="B10" s="43">
        <v>5900000</v>
      </c>
      <c r="C10" s="18">
        <f>+B10/B6</f>
        <v>3.6859672826546903E-2</v>
      </c>
      <c r="D10" s="43">
        <v>3729765</v>
      </c>
      <c r="E10" s="17">
        <f>+D10/(D9+D10)</f>
        <v>2.5761037098334313E-2</v>
      </c>
    </row>
    <row r="11" spans="1:6">
      <c r="A11" s="14" t="s">
        <v>8</v>
      </c>
      <c r="B11" s="43">
        <v>5250000</v>
      </c>
      <c r="C11" s="18">
        <v>4.7E-2</v>
      </c>
      <c r="D11" s="43">
        <v>4524171</v>
      </c>
      <c r="E11" s="17">
        <f>+D11/(D9+D10)</f>
        <v>3.1247903546257807E-2</v>
      </c>
    </row>
    <row r="12" spans="1:6">
      <c r="A12" s="14" t="s">
        <v>9</v>
      </c>
      <c r="B12" s="43">
        <v>14100000</v>
      </c>
      <c r="C12" s="18">
        <v>8.8999999999999996E-2</v>
      </c>
      <c r="D12" s="43">
        <v>11928081</v>
      </c>
      <c r="E12" s="17">
        <f>+D12/(D9+D10)</f>
        <v>8.2385817109908166E-2</v>
      </c>
    </row>
    <row r="13" spans="1:6">
      <c r="A13" s="7" t="s">
        <v>10</v>
      </c>
      <c r="B13" s="8">
        <f>+B9+B10-B11-B12</f>
        <v>140350000</v>
      </c>
      <c r="C13" s="21">
        <v>0.86399999999999999</v>
      </c>
      <c r="D13" s="8">
        <f>+D9+D10-D11-D12</f>
        <v>128330933</v>
      </c>
      <c r="E13" s="40">
        <f>+D13/(D9+D10)</f>
        <v>0.88636627934383405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2.2898728136372692E-3</v>
      </c>
      <c r="D15" s="43">
        <v>53834</v>
      </c>
      <c r="E15" s="17">
        <f>+D15/D6</f>
        <v>3.716867439808327E-4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140716532</v>
      </c>
      <c r="C17" s="21">
        <f>+B17/B6</f>
        <v>0.8791127679332742</v>
      </c>
      <c r="D17" s="8">
        <f>+D13+D15</f>
        <v>128384767</v>
      </c>
      <c r="E17" s="21">
        <f>+D17/D6</f>
        <v>0.88640851549147115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3.3835930174335255E-2</v>
      </c>
      <c r="D20" s="43">
        <v>5358282</v>
      </c>
      <c r="E20" s="26">
        <f>+D20/$D$6</f>
        <v>3.6995251883774269E-2</v>
      </c>
    </row>
    <row r="21" spans="1:5">
      <c r="A21" s="14" t="s">
        <v>9</v>
      </c>
      <c r="B21" s="43">
        <v>17901000</v>
      </c>
      <c r="C21" s="25">
        <f t="shared" ref="C21:C22" si="0">+B21/$B$6</f>
        <v>0.1118347463166129</v>
      </c>
      <c r="D21" s="43">
        <v>18282729</v>
      </c>
      <c r="E21" s="26">
        <f>+D21/$D$6</f>
        <v>0.12622966922565562</v>
      </c>
    </row>
    <row r="22" spans="1:5">
      <c r="A22" s="7" t="s">
        <v>14</v>
      </c>
      <c r="B22" s="8">
        <f>+B20+B21</f>
        <v>23317000</v>
      </c>
      <c r="C22" s="21">
        <f t="shared" si="0"/>
        <v>0.14567067649094814</v>
      </c>
      <c r="D22" s="8">
        <f>+D20+D21</f>
        <v>23641011</v>
      </c>
      <c r="E22" s="20">
        <f>+D22/$D$6</f>
        <v>0.1632249211094299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9538223</v>
      </c>
      <c r="C25" s="25">
        <f t="shared" ref="C25" si="1">+B25/$B$6</f>
        <v>5.9589115106210962E-2</v>
      </c>
      <c r="D25" s="43">
        <v>8686991</v>
      </c>
      <c r="E25" s="26">
        <f>+D25/$D$6</f>
        <v>5.9977698104929929E-2</v>
      </c>
    </row>
    <row r="26" spans="1:5">
      <c r="A26" s="7" t="s">
        <v>17</v>
      </c>
      <c r="B26" s="8">
        <f>+B25</f>
        <v>9538223</v>
      </c>
      <c r="C26" s="21">
        <f t="shared" ref="C26" si="2">+B26/$B$6</f>
        <v>5.9589115106210962E-2</v>
      </c>
      <c r="D26" s="39">
        <f>+D25</f>
        <v>8686991</v>
      </c>
      <c r="E26" s="20">
        <f>+D26/$D$6</f>
        <v>5.9977698104929929E-2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21900000</v>
      </c>
      <c r="C29" s="25">
        <f t="shared" ref="C29:C32" si="3">+B29/$B$6</f>
        <v>0.13681810761040292</v>
      </c>
      <c r="D29" s="11">
        <v>17395848</v>
      </c>
      <c r="E29" s="26">
        <f>+D29/$D$6</f>
        <v>0.12010636590083368</v>
      </c>
    </row>
    <row r="30" spans="1:5">
      <c r="A30" s="7" t="s">
        <v>20</v>
      </c>
      <c r="B30" s="8">
        <f>+B29</f>
        <v>21900000</v>
      </c>
      <c r="C30" s="21">
        <f t="shared" si="3"/>
        <v>0.13681810761040292</v>
      </c>
      <c r="D30" s="8">
        <f>+D29</f>
        <v>17395848</v>
      </c>
      <c r="E30" s="20">
        <f>+$D$29/D6</f>
        <v>0.12010636590083368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6002495</v>
      </c>
      <c r="C32" s="25">
        <f t="shared" si="3"/>
        <v>3.7500000312370108E-2</v>
      </c>
      <c r="D32" s="19">
        <v>5431388</v>
      </c>
      <c r="E32" s="26">
        <f>+D32/$D$6</f>
        <v>3.7499998532833652E-2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60757718</v>
      </c>
      <c r="C34" s="21">
        <f>+B34/B6</f>
        <v>0.37957789951993215</v>
      </c>
      <c r="D34" s="8">
        <f>+D32+D30+D26+D22</f>
        <v>55155238</v>
      </c>
      <c r="E34" s="21">
        <f>+D34/D6</f>
        <v>0.38080898364802718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79958814</v>
      </c>
      <c r="C36" s="21">
        <f>+B36/B6</f>
        <v>0.49953486841334205</v>
      </c>
      <c r="D36" s="8">
        <f>+D17-D34</f>
        <v>73229529</v>
      </c>
      <c r="E36" s="21">
        <f>+D36/D6</f>
        <v>0.50559953184344397</v>
      </c>
      <c r="F36" s="41">
        <f>(+D36-B36)/B36</f>
        <v>-8.4159389857883585E-2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19989704</v>
      </c>
      <c r="C38" s="25">
        <f>+B38/B6</f>
        <v>0.12488372022703659</v>
      </c>
      <c r="D38" s="19">
        <v>18307382</v>
      </c>
      <c r="E38" s="25">
        <f>+D38/D6</f>
        <v>0.12639988123478293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59969110</v>
      </c>
      <c r="C40" s="21">
        <f>+B40/B6</f>
        <v>0.3746511481863054</v>
      </c>
      <c r="D40" s="8">
        <f>+D36-D38</f>
        <v>54922147</v>
      </c>
      <c r="E40" s="21">
        <f>+D40/D6</f>
        <v>0.37919965060866101</v>
      </c>
      <c r="F40" s="41">
        <f>(+D40-B40)/B40</f>
        <v>-8.4159378053134351E-2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0.9133</v>
      </c>
      <c r="C43" s="16"/>
      <c r="D43" s="27">
        <v>0.71919999999999995</v>
      </c>
      <c r="E43" s="16"/>
    </row>
    <row r="44" spans="1:6">
      <c r="A44" s="14" t="s">
        <v>28</v>
      </c>
      <c r="B44" s="27">
        <v>0.24</v>
      </c>
      <c r="C44" s="16"/>
      <c r="D44" s="27">
        <v>0.22</v>
      </c>
      <c r="E44" s="16"/>
    </row>
    <row r="45" spans="1:6">
      <c r="A45" s="14" t="s">
        <v>29</v>
      </c>
      <c r="B45" s="15">
        <v>145712</v>
      </c>
      <c r="C45" s="16"/>
      <c r="D45" s="11">
        <v>165278</v>
      </c>
      <c r="E45" s="16"/>
    </row>
    <row r="46" spans="1:6">
      <c r="A46" s="14" t="s">
        <v>30</v>
      </c>
      <c r="B46" s="15">
        <v>140328</v>
      </c>
      <c r="C46" s="16"/>
      <c r="D46" s="11">
        <v>161020</v>
      </c>
      <c r="E46" s="16"/>
    </row>
    <row r="47" spans="1:6">
      <c r="A47" s="14" t="s">
        <v>31</v>
      </c>
      <c r="B47" s="8">
        <v>11607677</v>
      </c>
      <c r="C47" s="13"/>
      <c r="D47" s="8">
        <v>11011762</v>
      </c>
      <c r="E47" s="16"/>
    </row>
    <row r="48" spans="1:6">
      <c r="A48" s="14" t="s">
        <v>32</v>
      </c>
      <c r="B48" s="28">
        <v>7.0000000000000007E-2</v>
      </c>
      <c r="C48" s="16"/>
      <c r="D48" s="28">
        <v>0.08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1200</v>
      </c>
      <c r="C50" s="16"/>
      <c r="D50" s="11">
        <v>1218</v>
      </c>
      <c r="E50" s="16"/>
      <c r="F50" s="49"/>
    </row>
    <row r="51" spans="1:6">
      <c r="A51" s="14" t="s">
        <v>35</v>
      </c>
      <c r="B51" s="15">
        <v>1096</v>
      </c>
      <c r="C51" s="16"/>
      <c r="D51" s="11">
        <v>876</v>
      </c>
      <c r="E51" s="16"/>
    </row>
    <row r="52" spans="1:6">
      <c r="A52" s="14" t="s">
        <v>36</v>
      </c>
      <c r="B52" s="15">
        <v>1362</v>
      </c>
      <c r="C52" s="16"/>
      <c r="D52" s="11">
        <v>1069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1051179</v>
      </c>
      <c r="C55" s="32"/>
      <c r="D55" s="42">
        <v>962712</v>
      </c>
      <c r="E55" s="46">
        <f>(+D55-B55)/B55</f>
        <v>-8.4159786297100678E-2</v>
      </c>
      <c r="F55" s="38"/>
    </row>
    <row r="56" spans="1:6">
      <c r="A56" s="33" t="s">
        <v>38</v>
      </c>
      <c r="B56" s="8">
        <v>1663033</v>
      </c>
      <c r="C56" s="34"/>
      <c r="D56" s="8">
        <v>1523073</v>
      </c>
      <c r="E56" s="47">
        <f t="shared" ref="E56:E60" si="4">(+D56-B56)/B56</f>
        <v>-8.4159484508124618E-2</v>
      </c>
    </row>
    <row r="57" spans="1:6">
      <c r="A57" s="33" t="s">
        <v>39</v>
      </c>
      <c r="B57" s="8">
        <v>2193662</v>
      </c>
      <c r="C57" s="34"/>
      <c r="D57" s="8">
        <v>2009045</v>
      </c>
      <c r="E57" s="47">
        <f t="shared" si="4"/>
        <v>-8.4159273397633724E-2</v>
      </c>
    </row>
    <row r="58" spans="1:6">
      <c r="A58" s="33" t="s">
        <v>40</v>
      </c>
      <c r="B58" s="8">
        <v>2561245</v>
      </c>
      <c r="C58" s="34"/>
      <c r="D58" s="8">
        <v>2345696</v>
      </c>
      <c r="E58" s="47">
        <f t="shared" si="4"/>
        <v>-8.4157899771400244E-2</v>
      </c>
    </row>
    <row r="59" spans="1:6">
      <c r="A59" s="33" t="s">
        <v>41</v>
      </c>
      <c r="B59" s="8">
        <v>2691683</v>
      </c>
      <c r="C59" s="34"/>
      <c r="D59" s="8">
        <v>2465153</v>
      </c>
      <c r="E59" s="47">
        <f t="shared" si="4"/>
        <v>-8.4159241634323215E-2</v>
      </c>
    </row>
    <row r="60" spans="1:6" ht="15.75" thickBot="1">
      <c r="A60" s="35" t="s">
        <v>42</v>
      </c>
      <c r="B60" s="45">
        <v>2786544</v>
      </c>
      <c r="C60" s="36"/>
      <c r="D60" s="45">
        <v>2552030</v>
      </c>
      <c r="E60" s="48">
        <f t="shared" si="4"/>
        <v>-8.4159446253136497E-2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2016-12-03T19:05:38Z</dcterms:modified>
</cp:coreProperties>
</file>