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<sst xmlns="http://schemas.openxmlformats.org/spreadsheetml/2006/main" count="57" uniqueCount="46">
  <si>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</si>
  <si>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</si>
  <si>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</si>
  <si>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</si>
  <si>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</si>
  <si>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</si>
  <si>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</si>
  <si>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</si>
  <si>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</si>
  <si>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</si>
  <si>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</si>
  <si>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</si>
  <si>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</si>
  <si>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</si>
  <si>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</si>
  <si>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</si>
  <si>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</si>
  <si>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</si>
  <si>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</si>
  <si>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</si>
  <si>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</si>
  <si>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</si>
  <si>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</si>
  <si>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</si>
  <si>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</si>
  <si>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</si>
  <si>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</si>
  <si>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</si>
  <si>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</si>
  <si>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</si>
  <si>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</si>
  <si>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</si>
  <si>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</si>
  <si>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</si>
  <si>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</si>
  <si>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</si>
  <si>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</si>
  <si>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</si>
  <si>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</si>
  <si>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</si>
  <si>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</si>
  <si>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</si>
  <si>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</si>
  <si>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</si>
  <si>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</si>
  <si>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Octubre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</si>
</sst>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workbookViewId="0">
      <selection activeCell="B40" sqref="B40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153766532</v>
      </c>
      <c r="C6" s="9">
        <v>1</v>
      </c>
      <c r="D6" s="42">
        <f>+D9+D10+D15</f>
        <v>161001471</v>
      </c>
      <c r="E6" s="10">
        <v>100</v>
      </c>
      <c r="F6" s="41">
        <f>(+D6-B6)/B6</f>
        <v>4.7051454603918623E-2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147400000</v>
      </c>
      <c r="C9" s="18">
        <f>+B9/B6</f>
        <v>0.95859611374990239</v>
      </c>
      <c r="D9" s="43">
        <v>156322610</v>
      </c>
      <c r="E9" s="17">
        <f>+D9/(D9+D10)</f>
        <v>0.97134620047301379</v>
      </c>
    </row>
    <row r="10" spans="1:6">
      <c r="A10" s="14" t="s">
        <v>7</v>
      </c>
      <c r="B10" s="43">
        <v>6000000</v>
      </c>
      <c r="C10" s="18">
        <f>+B10/B6</f>
        <v>3.9020194589548265E-2</v>
      </c>
      <c r="D10" s="43">
        <v>4611370</v>
      </c>
      <c r="E10" s="17">
        <f>+D10/(D9+D10)</f>
        <v>2.865379952698616E-2</v>
      </c>
    </row>
    <row r="11" spans="1:6">
      <c r="A11" s="14" t="s">
        <v>8</v>
      </c>
      <c r="B11" s="43">
        <v>5250000</v>
      </c>
      <c r="C11" s="18">
        <v>4.7E-2</v>
      </c>
      <c r="D11" s="43">
        <v>5258492</v>
      </c>
      <c r="E11" s="17">
        <f>+D11/(D9+D10)</f>
        <v>3.2674839707562069E-2</v>
      </c>
    </row>
    <row r="12" spans="1:6">
      <c r="A12" s="14" t="s">
        <v>9</v>
      </c>
      <c r="B12" s="43">
        <v>14700000</v>
      </c>
      <c r="C12" s="18">
        <v>8.8999999999999996E-2</v>
      </c>
      <c r="D12" s="43">
        <v>18920730</v>
      </c>
      <c r="E12" s="17">
        <f>+D12/(D9+D10)</f>
        <v>0.11756827240586482</v>
      </c>
    </row>
    <row r="13" spans="1:6">
      <c r="A13" s="7" t="s">
        <v>10</v>
      </c>
      <c r="B13" s="8">
        <f>+B9+B10-B11-B12</f>
        <v>133450000</v>
      </c>
      <c r="C13" s="21">
        <v>0.86399999999999999</v>
      </c>
      <c r="D13" s="8">
        <f>+D9+D10-D11-D12</f>
        <v>136754758</v>
      </c>
      <c r="E13" s="40">
        <f>+D13/(D9+D10)</f>
        <v>0.84975688788657311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2.3836916605493841E-3</v>
      </c>
      <c r="D15" s="43">
        <v>67491</v>
      </c>
      <c r="E15" s="17">
        <f>+D15/D6</f>
        <v>4.1919492772833113E-4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133816532</v>
      </c>
      <c r="C17" s="21">
        <f>+B17/B6</f>
        <v>0.870257852989752</v>
      </c>
      <c r="D17" s="8">
        <f>+D13+D15</f>
        <v>136822249</v>
      </c>
      <c r="E17" s="21">
        <f>+D17/D6</f>
        <v>0.84981986903709716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3.5222228982832234E-2</v>
      </c>
      <c r="D20" s="43">
        <v>5347192</v>
      </c>
      <c r="E20" s="26">
        <f>+D20/$D$6</f>
        <v>3.3212069223889265E-2</v>
      </c>
    </row>
    <row r="21" spans="1:5">
      <c r="A21" s="14" t="s">
        <v>9</v>
      </c>
      <c r="B21" s="43">
        <v>15301000</v>
      </c>
      <c r="C21" s="25">
        <f t="shared" ref="C21:C22" si="0">+B21/$B$6</f>
        <v>9.9507999569112993E-2</v>
      </c>
      <c r="D21" s="43">
        <v>17746755</v>
      </c>
      <c r="E21" s="26">
        <f>+D21/$D$6</f>
        <v>0.11022728481778903</v>
      </c>
    </row>
    <row r="22" spans="1:5">
      <c r="A22" s="7" t="s">
        <v>14</v>
      </c>
      <c r="B22" s="8">
        <f>+B20+B21</f>
        <v>20717000</v>
      </c>
      <c r="C22" s="21">
        <f t="shared" si="0"/>
        <v>0.13473022855194522</v>
      </c>
      <c r="D22" s="8">
        <f>+D20+D21</f>
        <v>23093947</v>
      </c>
      <c r="E22" s="20">
        <f>+D22/$D$6</f>
        <v>0.14343935404167829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9160224</v>
      </c>
      <c r="C25" s="25">
        <f t="shared" ref="C25" si="1">+B25/$B$6</f>
        <v>5.9572287160641696E-2</v>
      </c>
      <c r="D25" s="43">
        <v>9656039</v>
      </c>
      <c r="E25" s="26">
        <f>+D25/$D$6</f>
        <v>5.9974849546560974E-2</v>
      </c>
    </row>
    <row r="26" spans="1:5">
      <c r="A26" s="7" t="s">
        <v>17</v>
      </c>
      <c r="B26" s="8">
        <f>+B25</f>
        <v>9160224</v>
      </c>
      <c r="C26" s="21">
        <f t="shared" ref="C26" si="2">+B26/$B$6</f>
        <v>5.9572287160641696E-2</v>
      </c>
      <c r="D26" s="39">
        <f>+D25</f>
        <v>9656039</v>
      </c>
      <c r="E26" s="20">
        <f>+D26/$D$6</f>
        <v>5.9974849546560974E-2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19100000</v>
      </c>
      <c r="C29" s="25">
        <f t="shared" ref="C29:C32" si="3">+B29/$B$6</f>
        <v>0.12421428611006198</v>
      </c>
      <c r="D29" s="11">
        <v>14743205</v>
      </c>
      <c r="E29" s="26">
        <f>+D29/$D$6</f>
        <v>9.1571865203641523E-2</v>
      </c>
    </row>
    <row r="30" spans="1:5">
      <c r="A30" s="7" t="s">
        <v>20</v>
      </c>
      <c r="B30" s="8">
        <f>+B29</f>
        <v>19100000</v>
      </c>
      <c r="C30" s="21">
        <f t="shared" si="3"/>
        <v>0.12421428611006198</v>
      </c>
      <c r="D30" s="8">
        <f>+D29</f>
        <v>14743205</v>
      </c>
      <c r="E30" s="20">
        <f>+$D$29/D6</f>
        <v>9.1571865203641523E-2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5766245</v>
      </c>
      <c r="C32" s="25">
        <f t="shared" si="3"/>
        <v>3.7500000325168287E-2</v>
      </c>
      <c r="D32" s="19">
        <v>6037555</v>
      </c>
      <c r="E32" s="26">
        <f>+D32/$D$6</f>
        <v>3.7499998990692451E-2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54743469</v>
      </c>
      <c r="C34" s="21">
        <f>+B34/B6</f>
        <v>0.35601680214781717</v>
      </c>
      <c r="D34" s="8">
        <f>+D32+D30+D26+D22</f>
        <v>53530746</v>
      </c>
      <c r="E34" s="21">
        <f>+D34/D6</f>
        <v>0.33248606778257322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79073063</v>
      </c>
      <c r="C36" s="21">
        <f>+B36/B6</f>
        <v>0.51424105084193483</v>
      </c>
      <c r="D36" s="8">
        <f>+D17-D34</f>
        <v>83291503</v>
      </c>
      <c r="E36" s="21">
        <f>+D36/D6</f>
        <v>0.517333801254524</v>
      </c>
      <c r="F36" s="41">
        <f>(+D36-B36)/B36</f>
        <v>5.3348635299482451E-2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19768266</v>
      </c>
      <c r="C38" s="25">
        <f>+B38/B6</f>
        <v>0.12856026433632514</v>
      </c>
      <c r="D38" s="19">
        <v>20822876</v>
      </c>
      <c r="E38" s="25">
        <f>+D38/D6</f>
        <v>0.12933345186641182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59304797</v>
      </c>
      <c r="C40" s="21">
        <f>+B40/B6</f>
        <v>0.38568078650560966</v>
      </c>
      <c r="D40" s="8">
        <f>+D36-D38</f>
        <v>62468627</v>
      </c>
      <c r="E40" s="21">
        <f>+D40/D6</f>
        <v>0.38800034938811212</v>
      </c>
      <c r="F40" s="41">
        <f>(+D40-B40)/B40</f>
        <v>5.3348635524374195E-2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0.87660000000000005</v>
      </c>
      <c r="C43" s="16"/>
      <c r="D43" s="27">
        <v>0.76770000000000005</v>
      </c>
      <c r="E43" s="16"/>
    </row>
    <row r="44" spans="1:6">
      <c r="A44" s="14" t="s">
        <v>28</v>
      </c>
      <c r="B44" s="27">
        <v>0.25</v>
      </c>
      <c r="C44" s="16"/>
      <c r="D44" s="27">
        <v>0.19</v>
      </c>
      <c r="E44" s="16"/>
    </row>
    <row r="45" spans="1:6">
      <c r="A45" s="14" t="s">
        <v>29</v>
      </c>
      <c r="B45" s="15">
        <v>141122</v>
      </c>
      <c r="C45" s="16"/>
      <c r="D45" s="11">
        <v>174549</v>
      </c>
      <c r="E45" s="16"/>
    </row>
    <row r="46" spans="1:6">
      <c r="A46" s="14" t="s">
        <v>30</v>
      </c>
      <c r="B46" s="15">
        <v>135603</v>
      </c>
      <c r="C46" s="16"/>
      <c r="D46" s="11">
        <v>169547</v>
      </c>
      <c r="E46" s="16"/>
    </row>
    <row r="47" spans="1:6">
      <c r="A47" s="14" t="s">
        <v>31</v>
      </c>
      <c r="B47" s="8">
        <v>11607677</v>
      </c>
      <c r="C47" s="13"/>
      <c r="D47" s="8">
        <v>11860969</v>
      </c>
      <c r="E47" s="16"/>
    </row>
    <row r="48" spans="1:6">
      <c r="A48" s="14" t="s">
        <v>32</v>
      </c>
      <c r="B48" s="28">
        <v>7.0000000000000007E-2</v>
      </c>
      <c r="C48" s="16"/>
      <c r="D48" s="28">
        <v>0.08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1240</v>
      </c>
      <c r="C50" s="16"/>
      <c r="D50" s="11">
        <v>1201</v>
      </c>
      <c r="E50" s="16"/>
      <c r="F50" s="49"/>
    </row>
    <row r="51" spans="1:6">
      <c r="A51" s="14" t="s">
        <v>35</v>
      </c>
      <c r="B51" s="15">
        <v>1087</v>
      </c>
      <c r="C51" s="16"/>
      <c r="D51" s="11">
        <v>922</v>
      </c>
      <c r="E51" s="16"/>
    </row>
    <row r="52" spans="1:6">
      <c r="A52" s="14" t="s">
        <v>36</v>
      </c>
      <c r="B52" s="15">
        <v>1362</v>
      </c>
      <c r="C52" s="16"/>
      <c r="D52" s="11">
        <v>1099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1084295</v>
      </c>
      <c r="C55" s="32"/>
      <c r="D55" s="42">
        <v>1142141</v>
      </c>
      <c r="E55" s="46">
        <f>(+D55-B55)/B55</f>
        <v>5.3348950239556575E-2</v>
      </c>
      <c r="F55" s="38"/>
    </row>
    <row r="56" spans="1:6">
      <c r="A56" s="33" t="s">
        <v>38</v>
      </c>
      <c r="B56" s="8">
        <v>1715425</v>
      </c>
      <c r="C56" s="34"/>
      <c r="D56" s="8">
        <v>1806941</v>
      </c>
      <c r="E56" s="47">
        <f t="shared" ref="E56:E60" si="4">(+D56-B56)/B56</f>
        <v>5.3348878557791801E-2</v>
      </c>
    </row>
    <row r="57" spans="1:6">
      <c r="A57" s="33" t="s">
        <v>39</v>
      </c>
      <c r="B57" s="8">
        <v>2262771</v>
      </c>
      <c r="C57" s="34"/>
      <c r="D57" s="8">
        <v>2383487</v>
      </c>
      <c r="E57" s="47">
        <f t="shared" si="4"/>
        <v>5.3348748061558149E-2</v>
      </c>
    </row>
    <row r="58" spans="1:6">
      <c r="A58" s="33" t="s">
        <v>40</v>
      </c>
      <c r="B58" s="8">
        <v>2641938</v>
      </c>
      <c r="C58" s="34"/>
      <c r="D58" s="8">
        <v>2782882</v>
      </c>
      <c r="E58" s="47">
        <f t="shared" si="4"/>
        <v>5.3348715980465852E-2</v>
      </c>
    </row>
    <row r="59" spans="1:6">
      <c r="A59" s="33" t="s">
        <v>41</v>
      </c>
      <c r="B59" s="8">
        <v>2776481</v>
      </c>
      <c r="C59" s="34"/>
      <c r="D59" s="8">
        <v>2924603</v>
      </c>
      <c r="E59" s="47">
        <f t="shared" si="4"/>
        <v>5.3348825365633692E-2</v>
      </c>
    </row>
    <row r="60" spans="1:6" ht="15.75" thickBot="1">
      <c r="A60" s="35" t="s">
        <v>42</v>
      </c>
      <c r="B60" s="45">
        <v>2874331</v>
      </c>
      <c r="C60" s="36"/>
      <c r="D60" s="45">
        <v>3027673</v>
      </c>
      <c r="E60" s="48">
        <f t="shared" si="4"/>
        <v>5.3348761851018549E-2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2016-11-04T14:31:40Z</dcterms:modified>
</cp:coreProperties>
</file>