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4" i="1"/>
  <c r="B24"/>
  <c r="D18"/>
  <c r="B18"/>
  <c r="D22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<sst xmlns="http://schemas.openxmlformats.org/spreadsheetml/2006/main" count="96" uniqueCount="64">
  <si>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</si>
  <si>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</si>
  <si>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</si>
  <si>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</si>
  <si>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</si>
  <si>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</si>
  <si>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</si>
  <si>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</si>
  <si>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</si>
  <si>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</si>
  <si>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</si>
  <si>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</si>
  <si>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</si>
  <si>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</si>
  <si>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</si>
  <si>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</si>
  <si>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</si>
  <si>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</si>
  <si>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</si>
  <si>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</si>
  <si>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</si>
  <si>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</si>
  <si>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</si>
  <si>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</si>
  <si>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</si>
  <si>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</si>
  <si>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</si>
  <si>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</si>
  <si>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</si>
  <si>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</si>
  <si>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</si>
  <si>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</si>
  <si>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</si>
  <si>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</si>
  <si>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</si>
  <si>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</si>
  <si>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</si>
  <si>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</si>
  <si>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</si>
  <si>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</si>
  <si>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</si>
  <si>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</si>
  <si>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</si>
  <si>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</si>
  <si>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</si>
  <si>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</si>
  <si>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</si>
  <si>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</si>
  <si>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</si>
  <si>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</si>
  <si>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</si>
  <si>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</si>
  <si>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</si>
  <si>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</si>
  <si>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</si>
  <si>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</si>
  <si>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</si>
  <si>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</si>
  <si>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</si>
  <si>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</si>
  <si>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</si>
  <si>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</si>
  <si>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</si>
  <si>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Mayo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</si>
</sst>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workbookViewId="0">
      <selection activeCell="B88" sqref="B88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1087079301</v>
      </c>
      <c r="C6" s="47">
        <v>1</v>
      </c>
      <c r="D6" s="46">
        <f>+D9+D10+D19+D28+D33+D53</f>
        <v>1008498166</v>
      </c>
      <c r="E6" s="15">
        <v>100</v>
      </c>
      <c r="F6" s="55">
        <f>(+D6-B6)/B6</f>
        <v>-7.2286478941981064E-2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632034912</v>
      </c>
      <c r="C9" s="21">
        <f>+B9/(B9+B10)</f>
        <v>0.96273406245239912</v>
      </c>
      <c r="D9" s="3">
        <v>577343112</v>
      </c>
      <c r="E9" s="21">
        <f>+D9/(D9+D10)</f>
        <v>0.96928213333136704</v>
      </c>
    </row>
    <row r="10" spans="1:6">
      <c r="A10" s="20" t="s">
        <v>8</v>
      </c>
      <c r="B10" s="16">
        <v>24465088</v>
      </c>
      <c r="C10" s="21">
        <f>+B10/(B9+B10)</f>
        <v>3.7265937547600915E-2</v>
      </c>
      <c r="D10" s="3">
        <v>18296787</v>
      </c>
      <c r="E10" s="21">
        <f>+D10/(D9+D10)</f>
        <v>3.0717866668632954E-2</v>
      </c>
    </row>
    <row r="11" spans="1:6">
      <c r="A11" s="20" t="s">
        <v>9</v>
      </c>
      <c r="B11" s="16">
        <v>61175799</v>
      </c>
      <c r="C11" s="21">
        <f>+B11/(B9+B10)</f>
        <v>9.3184766184310736E-2</v>
      </c>
      <c r="D11" s="44">
        <v>65773692</v>
      </c>
      <c r="E11" s="21">
        <f>+D11/(D9+D10)</f>
        <v>0.11042526215994809</v>
      </c>
    </row>
    <row r="12" spans="1:6">
      <c r="A12" s="20" t="s">
        <v>10</v>
      </c>
      <c r="B12" s="16">
        <v>71000000</v>
      </c>
      <c r="C12" s="21">
        <f>+B12/(B9+B10)</f>
        <v>0.10814927646610815</v>
      </c>
      <c r="D12" s="44">
        <v>66752016</v>
      </c>
      <c r="E12" s="21">
        <f>+D12/(D9+D10)</f>
        <v>0.11206773775911878</v>
      </c>
    </row>
    <row r="13" spans="1:6">
      <c r="A13" s="12" t="s">
        <v>11</v>
      </c>
      <c r="B13" s="26">
        <f>+B9+B10-B11-B12</f>
        <v>524324201</v>
      </c>
      <c r="C13" s="27">
        <f>+B13/(B9+B10)</f>
        <v>0.79866595734958112</v>
      </c>
      <c r="D13" s="26">
        <f>+D9+D10-D11-D12</f>
        <v>463114191</v>
      </c>
      <c r="E13" s="27">
        <f>+D13/(D9+D10)</f>
        <v>0.7775070000809331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203000000</v>
      </c>
      <c r="C16" s="21">
        <f>+B16/B19</f>
        <v>0.56142593980275468</v>
      </c>
      <c r="D16" s="3">
        <v>198788890</v>
      </c>
      <c r="E16" s="23">
        <v>0.49147774981419301</v>
      </c>
    </row>
    <row r="17" spans="1:6">
      <c r="A17" s="20" t="s">
        <v>14</v>
      </c>
      <c r="B17" s="16">
        <v>28579303</v>
      </c>
      <c r="C17" s="21">
        <f>+B17/B19</f>
        <v>7.9040207121589587E-2</v>
      </c>
      <c r="D17" s="3">
        <v>35396443</v>
      </c>
      <c r="E17" s="23">
        <v>0.13748515967074823</v>
      </c>
    </row>
    <row r="18" spans="1:6">
      <c r="A18" s="20" t="s">
        <v>15</v>
      </c>
      <c r="B18" s="18">
        <f>64000000+66000000</f>
        <v>130000000</v>
      </c>
      <c r="C18" s="21">
        <f>+B18/B19</f>
        <v>0.35953385307565572</v>
      </c>
      <c r="D18" s="16">
        <f>50208911+72155911</f>
        <v>122364822</v>
      </c>
      <c r="E18" s="23">
        <v>0.37103709051505873</v>
      </c>
    </row>
    <row r="19" spans="1:6">
      <c r="A19" s="12" t="s">
        <v>16</v>
      </c>
      <c r="B19" s="26">
        <f>+B16+B17+B18</f>
        <v>361579303</v>
      </c>
      <c r="C19" s="48">
        <f>SUM(C16:C18)</f>
        <v>1</v>
      </c>
      <c r="D19" s="26">
        <f>+D16+D17+D18</f>
        <v>356550155</v>
      </c>
      <c r="E19" s="48">
        <f>SUM(E16:E18)</f>
        <v>1</v>
      </c>
      <c r="F19" s="3"/>
    </row>
    <row r="20" spans="1:6">
      <c r="A20" s="20" t="s">
        <v>17</v>
      </c>
      <c r="B20" s="18">
        <v>44051000</v>
      </c>
      <c r="C20" s="21">
        <f>+B20/B16</f>
        <v>0.217</v>
      </c>
      <c r="D20" s="44">
        <v>52676946</v>
      </c>
      <c r="E20" s="21">
        <f>+D20/D16</f>
        <v>0.26498938647929471</v>
      </c>
    </row>
    <row r="21" spans="1:6">
      <c r="A21" s="20" t="s">
        <v>18</v>
      </c>
      <c r="B21" s="18">
        <v>9259694</v>
      </c>
      <c r="C21" s="21">
        <f>+B21/B17</f>
        <v>0.32399999398165868</v>
      </c>
      <c r="D21" s="44">
        <v>11454425</v>
      </c>
      <c r="E21" s="21">
        <f>+D21/D17</f>
        <v>0.32360384347093857</v>
      </c>
    </row>
    <row r="22" spans="1:6">
      <c r="A22" s="12" t="s">
        <v>19</v>
      </c>
      <c r="B22" s="18">
        <f>+B20+B21</f>
        <v>53310694</v>
      </c>
      <c r="C22" s="22">
        <f>+B22/B19</f>
        <v>0.14743845556890184</v>
      </c>
      <c r="D22" s="18">
        <f>+D20+D21</f>
        <v>64131371</v>
      </c>
      <c r="E22" s="21">
        <f>+D22/D19</f>
        <v>0.17986633886051739</v>
      </c>
    </row>
    <row r="23" spans="1:6">
      <c r="A23" s="20" t="s">
        <v>9</v>
      </c>
      <c r="B23" s="18">
        <v>83701613</v>
      </c>
      <c r="C23" s="21">
        <f>+B23/B19</f>
        <v>0.23148894946567228</v>
      </c>
      <c r="D23" s="18">
        <v>86481607</v>
      </c>
      <c r="E23" s="21">
        <f>+D23/D19</f>
        <v>0.24255102904106157</v>
      </c>
    </row>
    <row r="24" spans="1:6">
      <c r="A24" s="20" t="s">
        <v>20</v>
      </c>
      <c r="B24" s="18">
        <f>37000000+53000000</f>
        <v>90000000</v>
      </c>
      <c r="C24" s="21">
        <f>+B24/B19</f>
        <v>0.24890805212930012</v>
      </c>
      <c r="D24" s="16">
        <f>43588546+42012745</f>
        <v>85601291</v>
      </c>
      <c r="E24" s="21">
        <f>+D24/D19</f>
        <v>0.24008204680208314</v>
      </c>
    </row>
    <row r="25" spans="1:6">
      <c r="A25" s="12" t="s">
        <v>11</v>
      </c>
      <c r="B25" s="26">
        <f>+B19-B22-B23-B24</f>
        <v>134566996</v>
      </c>
      <c r="C25" s="27">
        <f>+B25/B19</f>
        <v>0.37216454283612577</v>
      </c>
      <c r="D25" s="26">
        <f>+D19-D22-D23-D24</f>
        <v>120335886</v>
      </c>
      <c r="E25" s="27">
        <f>+D25/D19</f>
        <v>0.33750058529633792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31999999</v>
      </c>
      <c r="C28" s="21">
        <v>1</v>
      </c>
      <c r="D28" s="16">
        <v>23479012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7.5586377362074297E-2</v>
      </c>
      <c r="D29" s="16">
        <v>2131318</v>
      </c>
      <c r="E29" s="21">
        <f>+D29/D28</f>
        <v>9.0775455117106288E-2</v>
      </c>
    </row>
    <row r="30" spans="1:6">
      <c r="A30" s="20" t="s">
        <v>20</v>
      </c>
      <c r="B30" s="18">
        <v>11930000</v>
      </c>
      <c r="C30" s="21">
        <f>+B30/B28</f>
        <v>0.37281251165039098</v>
      </c>
      <c r="D30" s="16">
        <v>12156374</v>
      </c>
      <c r="E30" s="21">
        <f>+D30/D28</f>
        <v>0.51775492086293917</v>
      </c>
    </row>
    <row r="31" spans="1:6">
      <c r="A31" s="12" t="s">
        <v>11</v>
      </c>
      <c r="B31" s="26">
        <f>+B28-B29-B30</f>
        <v>17651235</v>
      </c>
      <c r="C31" s="27">
        <f>+B31/B28</f>
        <v>0.55160111098753473</v>
      </c>
      <c r="D31" s="26">
        <f>+D28-D29-D30</f>
        <v>9191320</v>
      </c>
      <c r="E31" s="27">
        <f>+D31/D28</f>
        <v>0.3914696240199545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20102795</v>
      </c>
      <c r="C33" s="21">
        <f>+B33/B6</f>
        <v>1.8492482546128435E-2</v>
      </c>
      <c r="D33" s="18">
        <v>16456397</v>
      </c>
      <c r="E33" s="21">
        <f>+D33/D6</f>
        <v>1.6317726253554734E-2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696645227</v>
      </c>
      <c r="C35" s="27">
        <f>+B35/B6</f>
        <v>0.64084122138942279</v>
      </c>
      <c r="D35" s="26">
        <f>+D13+D25+D31+D33</f>
        <v>609097794</v>
      </c>
      <c r="E35" s="27">
        <f>+D35/D6</f>
        <v>0.60396519749347766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7.7011326517751444E-2</v>
      </c>
      <c r="D38" s="44">
        <v>81427923</v>
      </c>
      <c r="E38" s="21">
        <f>+D38/$D$6</f>
        <v>8.0741766068814044E-2</v>
      </c>
    </row>
    <row r="39" spans="1:5">
      <c r="A39" s="20" t="s">
        <v>10</v>
      </c>
      <c r="B39" s="18">
        <v>75000000</v>
      </c>
      <c r="C39" s="21">
        <f t="shared" ref="C39:C40" si="0">+B39/$B$6</f>
        <v>6.8992206852809906E-2</v>
      </c>
      <c r="D39" s="44">
        <v>80033807</v>
      </c>
      <c r="E39" s="21">
        <f>+D39/$D$6</f>
        <v>7.9359397664982956E-2</v>
      </c>
    </row>
    <row r="40" spans="1:5">
      <c r="A40" s="12" t="s">
        <v>26</v>
      </c>
      <c r="B40" s="26">
        <f>+B38+B39</f>
        <v>158717419</v>
      </c>
      <c r="C40" s="27">
        <f t="shared" si="0"/>
        <v>0.14600353337056135</v>
      </c>
      <c r="D40" s="26">
        <f>+D38+D39</f>
        <v>161461730</v>
      </c>
      <c r="E40" s="27">
        <f>+D40/$D$6</f>
        <v>0.16010116373379701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3.3385669257628521E-3</v>
      </c>
      <c r="D43" s="28">
        <v>5222269</v>
      </c>
      <c r="E43" s="21">
        <f>+D43/D6</f>
        <v>5.1782632592313506E-3</v>
      </c>
    </row>
    <row r="44" spans="1:5">
      <c r="A44" s="20" t="s">
        <v>29</v>
      </c>
      <c r="B44" s="13">
        <v>60132966</v>
      </c>
      <c r="C44" s="21">
        <f>+B44/B6</f>
        <v>5.5316080385933129E-2</v>
      </c>
      <c r="D44" s="28">
        <v>54300237</v>
      </c>
      <c r="E44" s="21">
        <f>+D44/D6</f>
        <v>5.384267302673508E-2</v>
      </c>
    </row>
    <row r="45" spans="1:5">
      <c r="A45" s="12" t="s">
        <v>30</v>
      </c>
      <c r="B45" s="26">
        <f>+B43+B44</f>
        <v>63762253</v>
      </c>
      <c r="C45" s="27">
        <f>+B45/B6</f>
        <v>5.8654647311695986E-2</v>
      </c>
      <c r="D45" s="26">
        <f>+D43+D44</f>
        <v>59522506</v>
      </c>
      <c r="E45" s="27">
        <f>+D45/D6</f>
        <v>5.9020936285966434E-2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1.249245293099367E-2</v>
      </c>
      <c r="D48" s="28">
        <v>16812419</v>
      </c>
      <c r="E48" s="21">
        <f>+D48/$D$6</f>
        <v>1.6670748214330417E-2</v>
      </c>
    </row>
    <row r="49" spans="1:6">
      <c r="A49" s="20" t="s">
        <v>29</v>
      </c>
      <c r="B49" s="18">
        <v>24060000</v>
      </c>
      <c r="C49" s="21">
        <f t="shared" ref="C49:C53" si="1">+B49/$B$6</f>
        <v>2.2132699958381418E-2</v>
      </c>
      <c r="D49" s="28">
        <v>24538108</v>
      </c>
      <c r="E49" s="21">
        <f t="shared" ref="E49:E53" si="2">+D49/$D$6</f>
        <v>2.4331336265414685E-2</v>
      </c>
    </row>
    <row r="50" spans="1:6">
      <c r="A50" s="20" t="s">
        <v>32</v>
      </c>
      <c r="B50" s="18">
        <v>91000000</v>
      </c>
      <c r="C50" s="21">
        <f t="shared" si="1"/>
        <v>8.3710544314742688E-2</v>
      </c>
      <c r="D50" s="28">
        <v>83746969</v>
      </c>
      <c r="E50" s="21">
        <f t="shared" si="2"/>
        <v>8.3041270498453237E-2</v>
      </c>
    </row>
    <row r="51" spans="1:6">
      <c r="A51" s="12" t="s">
        <v>33</v>
      </c>
      <c r="B51" s="26">
        <f>+B48+B49+B50</f>
        <v>128640287</v>
      </c>
      <c r="C51" s="27">
        <f t="shared" si="1"/>
        <v>0.11833569720411777</v>
      </c>
      <c r="D51" s="26">
        <f>+D48+D49+D50</f>
        <v>125097496</v>
      </c>
      <c r="E51" s="27">
        <f t="shared" si="2"/>
        <v>0.12404335497819835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16897204</v>
      </c>
      <c r="C53" s="21">
        <f t="shared" si="1"/>
        <v>1.5543671914695025E-2</v>
      </c>
      <c r="D53" s="18">
        <v>16372703</v>
      </c>
      <c r="E53" s="21">
        <f t="shared" si="2"/>
        <v>1.6234737505710049E-2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40765474</v>
      </c>
      <c r="C55" s="27">
        <f>+B55/B6</f>
        <v>3.7500000195477917E-2</v>
      </c>
      <c r="D55" s="26">
        <v>37818681</v>
      </c>
      <c r="E55" s="27">
        <f>+D55/D6</f>
        <v>3.7499999776895977E-2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391885433</v>
      </c>
      <c r="C57" s="27">
        <f>+B57/B6</f>
        <v>0.36049387808185301</v>
      </c>
      <c r="D57" s="26">
        <f>+D40+D45+D51+D55</f>
        <v>383900413</v>
      </c>
      <c r="E57" s="27">
        <f>+D57/D6</f>
        <v>0.38066545477485775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321656998</v>
      </c>
      <c r="C59" s="27">
        <f>+B59/B6</f>
        <v>0.2958910152222648</v>
      </c>
      <c r="D59" s="26">
        <f>+D35-D57+D53</f>
        <v>241570084</v>
      </c>
      <c r="E59" s="27">
        <f>+D59/D6</f>
        <v>0.23953448022432994</v>
      </c>
      <c r="F59" s="55">
        <f>(+D59-B59)/B59</f>
        <v>-0.24898234609526512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321656998</v>
      </c>
      <c r="C61" s="21">
        <f>+C59</f>
        <v>0.2958910152222648</v>
      </c>
      <c r="D61" s="18">
        <f>+D59</f>
        <v>241570084</v>
      </c>
      <c r="E61" s="21">
        <f>+E59</f>
        <v>0.23953448022432994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+B6*4%</f>
        <v>43483172.039999999</v>
      </c>
      <c r="C63" s="21">
        <f>+B63/B6</f>
        <v>0.04</v>
      </c>
      <c r="D63" s="18">
        <f>+D6*4%</f>
        <v>40339926.640000001</v>
      </c>
      <c r="E63" s="21">
        <f>+D63/D6</f>
        <v>0.04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80414250</v>
      </c>
      <c r="C65" s="27">
        <f>+B65/B6</f>
        <v>7.3972754265514251E-2</v>
      </c>
      <c r="D65" s="30">
        <v>60392521</v>
      </c>
      <c r="E65" s="27">
        <f>+D65/D6</f>
        <v>5.9883620056082484E-2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241242748</v>
      </c>
      <c r="C67" s="27">
        <f>+B67/B6</f>
        <v>0.22191826095675057</v>
      </c>
      <c r="D67" s="30">
        <f>+D61-D65</f>
        <v>181177563</v>
      </c>
      <c r="E67" s="27">
        <f>+D67/D6</f>
        <v>0.17965086016824744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197759575.96000001</v>
      </c>
      <c r="C69" s="27">
        <f>+B69/B6</f>
        <v>0.18191826095675057</v>
      </c>
      <c r="D69" s="51">
        <f>+D59-D65-D63</f>
        <v>140837636.36000001</v>
      </c>
      <c r="E69" s="27">
        <f>+D69/D6</f>
        <v>0.13965086016824746</v>
      </c>
      <c r="F69" s="55">
        <f>(+D69-B69)/B69</f>
        <v>-0.28783404962151293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0.58840000000000003</v>
      </c>
      <c r="C72" s="19"/>
      <c r="D72" s="31">
        <v>0.51380000000000003</v>
      </c>
      <c r="E72" s="24"/>
    </row>
    <row r="73" spans="1:6">
      <c r="A73" s="20" t="s">
        <v>43</v>
      </c>
      <c r="B73" s="31">
        <v>0.2</v>
      </c>
      <c r="C73" s="19"/>
      <c r="D73" s="31">
        <v>0.21</v>
      </c>
      <c r="E73" s="24"/>
    </row>
    <row r="74" spans="1:6">
      <c r="A74" s="20" t="s">
        <v>44</v>
      </c>
      <c r="B74" s="18">
        <v>199970</v>
      </c>
      <c r="C74" s="19"/>
      <c r="D74" s="18">
        <v>207757</v>
      </c>
      <c r="E74" s="24"/>
    </row>
    <row r="75" spans="1:6">
      <c r="A75" s="20" t="s">
        <v>45</v>
      </c>
      <c r="B75" s="18">
        <v>192517</v>
      </c>
      <c r="C75" s="19"/>
      <c r="D75" s="18">
        <v>201375</v>
      </c>
      <c r="E75" s="24"/>
    </row>
    <row r="76" spans="1:6">
      <c r="A76" s="20" t="s">
        <v>46</v>
      </c>
      <c r="B76" s="18">
        <v>248223169</v>
      </c>
      <c r="C76" s="19"/>
      <c r="D76" s="18">
        <v>257849228</v>
      </c>
      <c r="E76" s="24"/>
    </row>
    <row r="77" spans="1:6">
      <c r="A77" s="20" t="s">
        <v>47</v>
      </c>
      <c r="B77" s="21">
        <v>0.23</v>
      </c>
      <c r="C77" s="19"/>
      <c r="D77" s="21">
        <v>0.26</v>
      </c>
      <c r="E77" s="24"/>
    </row>
    <row r="78" spans="1:6">
      <c r="A78" s="20" t="s">
        <v>48</v>
      </c>
      <c r="B78" s="32">
        <v>87</v>
      </c>
      <c r="C78" s="19"/>
      <c r="D78" s="28">
        <v>78</v>
      </c>
      <c r="E78" s="24"/>
    </row>
    <row r="79" spans="1:6">
      <c r="A79" s="20" t="s">
        <v>49</v>
      </c>
      <c r="B79" s="18">
        <v>6700</v>
      </c>
      <c r="C79" s="19"/>
      <c r="D79" s="28">
        <v>6445</v>
      </c>
      <c r="E79" s="24"/>
    </row>
    <row r="80" spans="1:6">
      <c r="A80" s="20" t="s">
        <v>50</v>
      </c>
      <c r="B80" s="18">
        <v>30299</v>
      </c>
      <c r="C80" s="19"/>
      <c r="D80" s="18">
        <v>30844</v>
      </c>
      <c r="E80" s="24"/>
    </row>
    <row r="81" spans="1:5">
      <c r="A81" s="20" t="s">
        <v>51</v>
      </c>
      <c r="B81" s="18">
        <v>5580</v>
      </c>
      <c r="C81" s="19"/>
      <c r="D81" s="18">
        <v>5580</v>
      </c>
      <c r="E81" s="24"/>
    </row>
    <row r="82" spans="1:5">
      <c r="A82" s="20" t="s">
        <v>52</v>
      </c>
      <c r="B82" s="18">
        <v>3283</v>
      </c>
      <c r="C82" s="19"/>
      <c r="D82" s="28">
        <v>2867</v>
      </c>
      <c r="E82" s="24"/>
    </row>
    <row r="83" spans="1:5">
      <c r="A83" s="20" t="s">
        <v>53</v>
      </c>
      <c r="B83" s="18">
        <v>3950</v>
      </c>
      <c r="C83" s="19"/>
      <c r="D83" s="28">
        <v>3459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1219269</v>
      </c>
      <c r="C87" s="40"/>
      <c r="D87" s="18">
        <v>915693</v>
      </c>
      <c r="E87" s="49">
        <f>(+D87-B87)/B87</f>
        <v>-0.24898197198485322</v>
      </c>
    </row>
    <row r="88" spans="1:5">
      <c r="A88" s="41" t="s">
        <v>55</v>
      </c>
      <c r="B88" s="18">
        <v>1333713</v>
      </c>
      <c r="C88" s="40"/>
      <c r="D88" s="18">
        <v>1001642</v>
      </c>
      <c r="E88" s="50">
        <f>(+D88-B88)/B88</f>
        <v>-0.24898235227518964</v>
      </c>
    </row>
    <row r="89" spans="1:5">
      <c r="A89" s="41" t="s">
        <v>56</v>
      </c>
      <c r="B89" s="18">
        <v>1487772</v>
      </c>
      <c r="C89" s="40"/>
      <c r="D89" s="18">
        <v>1117343</v>
      </c>
      <c r="E89" s="50">
        <f t="shared" ref="E89:E90" si="3">(+D89-B89)/B89</f>
        <v>-0.24898237095468928</v>
      </c>
    </row>
    <row r="90" spans="1:5" ht="15.75" thickBot="1">
      <c r="A90" s="33" t="s">
        <v>57</v>
      </c>
      <c r="B90" s="42">
        <v>2244864</v>
      </c>
      <c r="C90" s="43"/>
      <c r="D90" s="42">
        <v>1685932</v>
      </c>
      <c r="E90" s="54">
        <f t="shared" si="3"/>
        <v>-0.24898256642718669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999500</v>
      </c>
      <c r="C94" s="40"/>
      <c r="D94" s="18">
        <v>711810</v>
      </c>
      <c r="E94" s="49">
        <f>(+D94-B94)/B94</f>
        <v>-0.28783391695847926</v>
      </c>
    </row>
    <row r="95" spans="1:5">
      <c r="A95" s="41" t="s">
        <v>55</v>
      </c>
      <c r="B95" s="18">
        <v>1093316</v>
      </c>
      <c r="C95" s="40"/>
      <c r="D95" s="18">
        <v>778622</v>
      </c>
      <c r="E95" s="50">
        <f>(+D95-B95)/B95</f>
        <v>-0.28783444127772756</v>
      </c>
    </row>
    <row r="96" spans="1:5">
      <c r="A96" s="41" t="s">
        <v>56</v>
      </c>
      <c r="B96" s="18">
        <v>1219607</v>
      </c>
      <c r="C96" s="40"/>
      <c r="D96" s="18">
        <v>868562</v>
      </c>
      <c r="E96" s="50">
        <f t="shared" ref="E96:E97" si="4">(+D96-B96)/B96</f>
        <v>-0.2878345237441241</v>
      </c>
    </row>
    <row r="97" spans="1:5" ht="15.75" thickBot="1">
      <c r="A97" s="33" t="s">
        <v>57</v>
      </c>
      <c r="B97" s="42">
        <v>1840235</v>
      </c>
      <c r="C97" s="43"/>
      <c r="D97" s="42">
        <v>1310553</v>
      </c>
      <c r="E97" s="54">
        <f t="shared" si="4"/>
        <v>-0.28783389078025362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2016-06-02T23:34:58Z</dcterms:modified>
</cp:coreProperties>
</file>