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lobal" sheetId="1" r:id="rId3"/>
    <sheet state="visible" name="1. Personal" sheetId="2" r:id="rId4"/>
    <sheet state="visible" name="2. Equipos" sheetId="3" r:id="rId5"/>
    <sheet state="visible" name="3. Software" sheetId="4" r:id="rId6"/>
    <sheet state="visible" name="4. Materiales" sheetId="5" r:id="rId7"/>
    <sheet state="visible" name="5. Impresos y publicaciones" sheetId="6" r:id="rId8"/>
    <sheet state="visible" name="6. Servicios tecnicos" sheetId="7" r:id="rId9"/>
    <sheet state="visible" name="7. Capacitacion" sheetId="8" r:id="rId10"/>
    <sheet state="visible" name="8. Viajes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manzamb:
Se arreglo formula</t>
      </text>
    </comment>
    <comment authorId="0" ref="E5">
      <text>
        <t xml:space="preserve">manzamb:
Se arreglo formula</t>
      </text>
    </comment>
    <comment authorId="0" ref="E7">
      <text>
        <t xml:space="preserve">manzamb:
Se arreglo formula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manzamb:
El pasaje baja porque se pagara pasajes nacionales aprovechando la venida del experto a un evento nacional.</t>
      </text>
    </comment>
  </commentList>
</comments>
</file>

<file path=xl/sharedStrings.xml><?xml version="1.0" encoding="utf-8"?>
<sst xmlns="http://schemas.openxmlformats.org/spreadsheetml/2006/main" count="151" uniqueCount="92">
  <si>
    <t xml:space="preserve"> EQUIPO</t>
  </si>
  <si>
    <t xml:space="preserve">  NOMBRE DEL INVESTIGADOR / EXPERTO/ AUXILIAR</t>
  </si>
  <si>
    <t xml:space="preserve"> FORMACIÓN ACADÉMICA</t>
  </si>
  <si>
    <t>FUENTES</t>
  </si>
  <si>
    <t xml:space="preserve"> FUNCIÓN DENTRO DEL PROYECTO</t>
  </si>
  <si>
    <t xml:space="preserve"> DEDICACIÓN (Hs/Semana)</t>
  </si>
  <si>
    <t xml:space="preserve"> JUSTIFICACIÓN</t>
  </si>
  <si>
    <t>RECURSOS</t>
  </si>
  <si>
    <t xml:space="preserve"> TOTAL</t>
  </si>
  <si>
    <t>DESCRIPCIÓN</t>
  </si>
  <si>
    <t xml:space="preserve"> RUBROS</t>
  </si>
  <si>
    <t xml:space="preserve">CONTRAPARTIDA </t>
  </si>
  <si>
    <t>ESPECIE</t>
  </si>
  <si>
    <t>EFECTIVO</t>
  </si>
  <si>
    <t>Sensor presencia</t>
  </si>
  <si>
    <t>PERSONAL</t>
  </si>
  <si>
    <t>Dispositivos para capturar datos de proximidad e objetos</t>
  </si>
  <si>
    <t>Honorarios : Servicios profesionales</t>
  </si>
  <si>
    <t>EQUIPOS</t>
  </si>
  <si>
    <t xml:space="preserve">YILVER SALAZAR </t>
  </si>
  <si>
    <t>bombillo de 110v</t>
  </si>
  <si>
    <t>probar que se enciende o no el experimento</t>
  </si>
  <si>
    <t>roseta para bombillo</t>
  </si>
  <si>
    <t>conectar bombillo</t>
  </si>
  <si>
    <t>Cómputo, comunicaciones, laboratorio, seguridad, software, reguladores, UPS, partes de computador</t>
  </si>
  <si>
    <t>enchufe de caucho</t>
  </si>
  <si>
    <t>conectar bombillo a la corriente</t>
  </si>
  <si>
    <t>SOFTWARE</t>
  </si>
  <si>
    <t>cable duplex 2x18</t>
  </si>
  <si>
    <t>trasferir corriente de enchufe a bombillo</t>
  </si>
  <si>
    <t>ESTUDIANTE DE PREGRADO</t>
  </si>
  <si>
    <t>cable utp cat 5E</t>
  </si>
  <si>
    <t>dejar los sensores con movimiento</t>
  </si>
  <si>
    <t>Licencias de aplicativos requeridos por el proyecto</t>
  </si>
  <si>
    <t>MATERIALES</t>
  </si>
  <si>
    <t>modulo rele</t>
  </si>
  <si>
    <t>administrar flujo de corriente</t>
  </si>
  <si>
    <t>DESARROLLADOR</t>
  </si>
  <si>
    <t>Tarjetas Raspberry</t>
  </si>
  <si>
    <t>Dispositivos adicionales para aumentar los experimentos del proyecto</t>
  </si>
  <si>
    <t>Elementos de laboratorio, reactivos, suministro de oficinas, CD, papel, refrigerios</t>
  </si>
  <si>
    <t>IMPRESOS Y PUBLICACIONES</t>
  </si>
  <si>
    <t>Fotocopias, libros, suscripciones, plegables, volantes, folletos, pancartas</t>
  </si>
  <si>
    <t>SERVICIOS TÉCNICOS</t>
  </si>
  <si>
    <t>sensor dht11 (temperatra - humedad)</t>
  </si>
  <si>
    <t>Módulo que permite medir la temperatura y la humedad</t>
  </si>
  <si>
    <t>Asesorías, consultorías, exámenes y pruebas especializadas</t>
  </si>
  <si>
    <t>carro inalambrico</t>
  </si>
  <si>
    <t>CAPACITACIÓN</t>
  </si>
  <si>
    <t xml:space="preserve"> Inscripciones y matriculas en cursos, seminarios, congresos, talleres y programas de formación</t>
  </si>
  <si>
    <t>carro inalambrico base para el proyecto</t>
  </si>
  <si>
    <t xml:space="preserve">VIAJES </t>
  </si>
  <si>
    <t>Viáticos y gastos de viaje para expertos, asistencia a congresos, capacitaciones</t>
  </si>
  <si>
    <t>SUBTOTAL COSTOS DIRECTOS</t>
  </si>
  <si>
    <t>JAVIER EDUARDO PINO</t>
  </si>
  <si>
    <t>ADMINISTRACION (10%)</t>
  </si>
  <si>
    <t>INGRID MUÑOZ</t>
  </si>
  <si>
    <t>DANILO LOPEZ</t>
  </si>
  <si>
    <t>DANIEL MARIN</t>
  </si>
  <si>
    <t>INGENIEROS</t>
  </si>
  <si>
    <t>salario básico mensual</t>
  </si>
  <si>
    <t>dedicacion al  proyecto en horas/semana</t>
  </si>
  <si>
    <t>vinculación al proyecto en meses</t>
  </si>
  <si>
    <t>YILVER SALAZAR</t>
  </si>
  <si>
    <t>MATERIALES*</t>
  </si>
  <si>
    <t>Herramientas de programación de microcontroladores (libre)</t>
  </si>
  <si>
    <t>Para realizar el desarrollo del software que interprete los datos emitidos por los sensores y que sean entendibles por las aplicaciones</t>
  </si>
  <si>
    <t>Papelería</t>
  </si>
  <si>
    <t>Para la impresión de los diferentes informes y artículos</t>
  </si>
  <si>
    <t>Procesadores de Texto (Microsoft Word)</t>
  </si>
  <si>
    <t>Cartucho impresora</t>
  </si>
  <si>
    <t>Para realizar los Informes de los resultados del proyecto. Usa herrameintas Office con Campus Agreetment contratado Actualmente.</t>
  </si>
  <si>
    <t>Medios de almacenamiento</t>
  </si>
  <si>
    <t>Para realizar las correspondientes copias de seguridad para la información generada para el proyecto</t>
  </si>
  <si>
    <t>PUBLICACIONES</t>
  </si>
  <si>
    <t>CONTRAPARTIDA</t>
  </si>
  <si>
    <t>Ninguno</t>
  </si>
  <si>
    <t>Como el proyecto no considera la creación de un libro en el primer año, no se toma en cuenta para el presupuesto.</t>
  </si>
  <si>
    <t>CONTRAPARTIDA SOFTLUTION</t>
  </si>
  <si>
    <t>Traduccion de articulos y demás documentos a otros idiomas</t>
  </si>
  <si>
    <t>Se considera importante enviar a traducir estos documentos con el fin de presentar los resultados en eventos internacionales</t>
  </si>
  <si>
    <t>Estudio ionic</t>
  </si>
  <si>
    <t>se debe invertir en un curso de desarrolo de aplicaciones con ionic para que la aplicacion movil quede multiplataforma</t>
  </si>
  <si>
    <t xml:space="preserve"> Lugar /No. de viajes</t>
  </si>
  <si>
    <t xml:space="preserve"> Justificación**</t>
  </si>
  <si>
    <t xml:space="preserve"> Pasajes ($)</t>
  </si>
  <si>
    <t>No. Personas</t>
  </si>
  <si>
    <t xml:space="preserve"> Total días</t>
  </si>
  <si>
    <t>TOTAL</t>
  </si>
  <si>
    <t>Universidad del Cauca</t>
  </si>
  <si>
    <t>En el proyecto no se tiene ningun viaje programado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</si>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</sst>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240A]\ #,##0.00"/>
  </numFmts>
  <fonts count="6">
    <font>
      <sz val="11.0"/>
      <color rgb="FF000000"/>
      <name val="Calibri"/>
    </font>
    <font>
      <b/>
      <sz val="10.0"/>
      <name val="Arial"/>
    </font>
    <font>
      <sz val="10.0"/>
      <name val="Arial"/>
    </font>
    <font/>
    <font>
      <sz val="14.0"/>
      <name val="Arial"/>
    </font>
    <font>
      <b/>
      <sz val="8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2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BFBFBF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BFBFBF"/>
      </left>
      <right/>
      <top style="thin">
        <color rgb="FFBFBFBF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center" vertical="center" wrapText="1"/>
    </xf>
    <xf borderId="2" fillId="0" fontId="0" numFmtId="0" xfId="0" applyBorder="1" applyFont="1"/>
    <xf borderId="3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 wrapText="1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 wrapText="1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 wrapText="1"/>
    </xf>
    <xf borderId="9" fillId="0" fontId="1" numFmtId="0" xfId="0" applyAlignment="1" applyBorder="1" applyFont="1">
      <alignment horizontal="center" vertical="center" wrapText="1"/>
    </xf>
    <xf borderId="0" fillId="0" fontId="0" numFmtId="0" xfId="0" applyFont="1"/>
    <xf borderId="10" fillId="0" fontId="3" numFmtId="0" xfId="0" applyBorder="1" applyFont="1"/>
    <xf borderId="11" fillId="0" fontId="0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2" fillId="0" fontId="3" numFmtId="0" xfId="0" applyBorder="1" applyFont="1"/>
    <xf borderId="2" fillId="0" fontId="1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1" numFmtId="0" xfId="0" applyAlignment="1" applyBorder="1" applyFont="1">
      <alignment horizontal="center" vertical="center" wrapText="1"/>
    </xf>
    <xf borderId="11" fillId="0" fontId="3" numFmtId="0" xfId="0" applyBorder="1" applyFont="1"/>
    <xf borderId="0" fillId="0" fontId="1" numFmtId="0" xfId="0" applyAlignment="1" applyFont="1">
      <alignment horizontal="center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1" numFmtId="0" xfId="0" applyAlignment="1" applyBorder="1" applyFont="1">
      <alignment horizontal="center" vertical="center" wrapText="1"/>
    </xf>
    <xf borderId="19" fillId="0" fontId="3" numFmtId="0" xfId="0" applyBorder="1" applyFont="1"/>
    <xf borderId="20" fillId="0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 wrapText="1"/>
    </xf>
    <xf borderId="2" fillId="0" fontId="2" numFmtId="0" xfId="0" applyBorder="1" applyFont="1"/>
    <xf borderId="22" fillId="0" fontId="3" numFmtId="0" xfId="0" applyBorder="1" applyFont="1"/>
    <xf borderId="20" fillId="0" fontId="2" numFmtId="0" xfId="0" applyAlignment="1" applyBorder="1" applyFont="1">
      <alignment vertical="center" wrapText="1"/>
    </xf>
    <xf borderId="2" fillId="0" fontId="2" numFmtId="164" xfId="0" applyBorder="1" applyFont="1" applyNumberFormat="1"/>
    <xf borderId="23" fillId="0" fontId="2" numFmtId="164" xfId="0" applyAlignment="1" applyBorder="1" applyFont="1" applyNumberFormat="1">
      <alignment vertical="center" wrapText="1"/>
    </xf>
    <xf borderId="24" fillId="0" fontId="1" numFmtId="0" xfId="0" applyAlignment="1" applyBorder="1" applyFont="1">
      <alignment horizontal="center" vertical="center" wrapText="1"/>
    </xf>
    <xf borderId="2" fillId="0" fontId="2" numFmtId="164" xfId="0" applyAlignment="1" applyBorder="1" applyFont="1" applyNumberFormat="1">
      <alignment vertical="center" wrapText="1"/>
    </xf>
    <xf borderId="25" fillId="2" fontId="1" numFmtId="164" xfId="0" applyAlignment="1" applyBorder="1" applyFill="1" applyFont="1" applyNumberFormat="1">
      <alignment vertical="center" wrapText="1"/>
    </xf>
    <xf borderId="0" fillId="0" fontId="2" numFmtId="164" xfId="0" applyAlignment="1" applyFont="1" applyNumberFormat="1">
      <alignment vertical="center" wrapText="1"/>
    </xf>
    <xf borderId="2" fillId="0" fontId="2" numFmtId="164" xfId="0" applyAlignment="1" applyBorder="1" applyFont="1" applyNumberFormat="1">
      <alignment horizontal="right"/>
    </xf>
    <xf borderId="26" fillId="0" fontId="0" numFmtId="0" xfId="0" applyAlignment="1" applyBorder="1" applyFont="1">
      <alignment vertical="center" wrapText="1"/>
    </xf>
    <xf borderId="2" fillId="0" fontId="0" numFmtId="0" xfId="0" applyAlignment="1" applyBorder="1" applyFont="1">
      <alignment vertical="center" wrapText="1"/>
    </xf>
    <xf borderId="9" fillId="0" fontId="0" numFmtId="0" xfId="0" applyAlignment="1" applyBorder="1" applyFont="1">
      <alignment horizontal="center" wrapText="1"/>
    </xf>
    <xf borderId="20" fillId="0" fontId="2" numFmtId="0" xfId="0" applyAlignment="1" applyBorder="1" applyFont="1">
      <alignment vertical="center" wrapText="1"/>
    </xf>
    <xf borderId="27" fillId="0" fontId="0" numFmtId="0" xfId="0" applyAlignment="1" applyBorder="1" applyFont="1">
      <alignment horizontal="center" wrapText="1"/>
    </xf>
    <xf borderId="21" fillId="0" fontId="2" numFmtId="0" xfId="0" applyAlignment="1" applyBorder="1" applyFont="1">
      <alignment vertical="center" wrapText="1"/>
    </xf>
    <xf borderId="27" fillId="0" fontId="0" numFmtId="164" xfId="0" applyAlignment="1" applyBorder="1" applyFont="1" applyNumberFormat="1">
      <alignment horizontal="right"/>
    </xf>
    <xf borderId="2" fillId="0" fontId="2" numFmtId="164" xfId="0" applyAlignment="1" applyBorder="1" applyFont="1" applyNumberFormat="1">
      <alignment vertical="center"/>
    </xf>
    <xf borderId="26" fillId="2" fontId="2" numFmtId="164" xfId="0" applyBorder="1" applyFont="1" applyNumberFormat="1"/>
    <xf borderId="2" fillId="2" fontId="1" numFmtId="0" xfId="0" applyAlignment="1" applyBorder="1" applyFont="1">
      <alignment horizontal="right"/>
    </xf>
    <xf borderId="6" fillId="0" fontId="1" numFmtId="0" xfId="0" applyAlignment="1" applyBorder="1" applyFont="1">
      <alignment horizontal="right" vertical="center"/>
    </xf>
    <xf borderId="28" fillId="0" fontId="3" numFmtId="0" xfId="0" applyBorder="1" applyFont="1"/>
    <xf borderId="2" fillId="2" fontId="1" numFmtId="164" xfId="0" applyAlignment="1" applyBorder="1" applyFont="1" applyNumberFormat="1">
      <alignment horizontal="right"/>
    </xf>
    <xf borderId="0" fillId="0" fontId="0" numFmtId="164" xfId="0" applyAlignment="1" applyFont="1" applyNumberFormat="1">
      <alignment horizontal="right"/>
    </xf>
    <xf borderId="29" fillId="0" fontId="0" numFmtId="0" xfId="0" applyBorder="1" applyFont="1"/>
    <xf borderId="21" fillId="0" fontId="0" numFmtId="0" xfId="0" applyAlignment="1" applyBorder="1" applyFont="1">
      <alignment vertical="center" wrapText="1"/>
    </xf>
    <xf borderId="17" fillId="3" fontId="1" numFmtId="164" xfId="0" applyAlignment="1" applyBorder="1" applyFill="1" applyFont="1" applyNumberFormat="1">
      <alignment vertical="center" wrapText="1"/>
    </xf>
    <xf borderId="30" fillId="0" fontId="0" numFmtId="0" xfId="0" applyAlignment="1" applyBorder="1" applyFont="1">
      <alignment horizontal="center" vertical="center" wrapText="1"/>
    </xf>
    <xf borderId="6" fillId="3" fontId="1" numFmtId="164" xfId="0" applyAlignment="1" applyBorder="1" applyFont="1" applyNumberFormat="1">
      <alignment vertical="center" wrapText="1"/>
    </xf>
    <xf borderId="31" fillId="0" fontId="0" numFmtId="164" xfId="0" applyAlignment="1" applyBorder="1" applyFont="1" applyNumberFormat="1">
      <alignment horizontal="right"/>
    </xf>
    <xf borderId="2" fillId="4" fontId="2" numFmtId="0" xfId="0" applyBorder="1" applyFill="1" applyFont="1"/>
    <xf borderId="21" fillId="0" fontId="0" numFmtId="0" xfId="0" applyAlignment="1" applyBorder="1" applyFont="1">
      <alignment vertical="center" wrapText="1"/>
    </xf>
    <xf borderId="29" fillId="5" fontId="1" numFmtId="0" xfId="0" applyBorder="1" applyFill="1" applyFont="1"/>
    <xf borderId="30" fillId="0" fontId="0" numFmtId="0" xfId="0" applyAlignment="1" applyBorder="1" applyFont="1">
      <alignment horizontal="center" wrapText="1"/>
    </xf>
    <xf borderId="32" fillId="5" fontId="1" numFmtId="0" xfId="0" applyAlignment="1" applyBorder="1" applyFont="1">
      <alignment horizontal="center"/>
    </xf>
    <xf borderId="32" fillId="5" fontId="4" numFmtId="0" xfId="0" applyAlignment="1" applyBorder="1" applyFont="1">
      <alignment horizontal="left" shrinkToFit="1" vertical="top"/>
    </xf>
    <xf borderId="33" fillId="0" fontId="1" numFmtId="0" xfId="0" applyAlignment="1" applyBorder="1" applyFont="1">
      <alignment horizontal="right"/>
    </xf>
    <xf borderId="0" fillId="3" fontId="1" numFmtId="164" xfId="0" applyBorder="1" applyFont="1" applyNumberFormat="1"/>
    <xf borderId="34" fillId="0" fontId="0" numFmtId="0" xfId="0" applyBorder="1" applyFont="1"/>
    <xf borderId="32" fillId="5" fontId="4" numFmtId="0" xfId="0" applyAlignment="1" applyBorder="1" applyFont="1">
      <alignment shrinkToFit="1" vertical="top"/>
    </xf>
    <xf borderId="1" fillId="0" fontId="5" numFmtId="0" xfId="0" applyAlignment="1" applyBorder="1" applyFont="1">
      <alignment horizontal="center" vertical="center"/>
    </xf>
    <xf borderId="35" fillId="0" fontId="5" numFmtId="0" xfId="0" applyAlignment="1" applyBorder="1" applyFont="1">
      <alignment horizontal="center" vertical="center" wrapText="1"/>
    </xf>
    <xf borderId="24" fillId="0" fontId="5" numFmtId="0" xfId="0" applyAlignment="1" applyBorder="1" applyFont="1">
      <alignment horizontal="center" vertical="center" wrapText="1"/>
    </xf>
    <xf borderId="2" fillId="5" fontId="0" numFmtId="0" xfId="0" applyAlignment="1" applyBorder="1" applyFont="1">
      <alignment horizontal="left"/>
    </xf>
    <xf borderId="19" fillId="0" fontId="0" numFmtId="3" xfId="0" applyAlignment="1" applyBorder="1" applyFont="1" applyNumberFormat="1">
      <alignment wrapText="1"/>
    </xf>
    <xf borderId="19" fillId="0" fontId="0" numFmtId="0" xfId="0" applyAlignment="1" applyBorder="1" applyFont="1">
      <alignment wrapText="1"/>
    </xf>
    <xf borderId="22" fillId="0" fontId="0" numFmtId="0" xfId="0" applyAlignment="1" applyBorder="1" applyFont="1">
      <alignment wrapText="1"/>
    </xf>
    <xf borderId="2" fillId="0" fontId="0" numFmtId="3" xfId="0" applyAlignment="1" applyBorder="1" applyFont="1" applyNumberFormat="1">
      <alignment wrapText="1"/>
    </xf>
    <xf borderId="2" fillId="0" fontId="0" numFmtId="0" xfId="0" applyAlignment="1" applyBorder="1" applyFont="1">
      <alignment wrapText="1"/>
    </xf>
    <xf borderId="23" fillId="0" fontId="0" numFmtId="0" xfId="0" applyAlignment="1" applyBorder="1" applyFont="1">
      <alignment wrapText="1"/>
    </xf>
    <xf borderId="36" fillId="0" fontId="0" numFmtId="0" xfId="0" applyAlignment="1" applyBorder="1" applyFont="1">
      <alignment vertical="center" wrapText="1"/>
    </xf>
    <xf borderId="7" fillId="0" fontId="0" numFmtId="3" xfId="0" applyAlignment="1" applyBorder="1" applyFont="1" applyNumberFormat="1">
      <alignment wrapText="1"/>
    </xf>
    <xf borderId="7" fillId="0" fontId="0" numFmtId="0" xfId="0" applyAlignment="1" applyBorder="1" applyFont="1">
      <alignment wrapText="1"/>
    </xf>
    <xf borderId="37" fillId="0" fontId="0" numFmtId="0" xfId="0" applyAlignment="1" applyBorder="1" applyFont="1">
      <alignment wrapText="1"/>
    </xf>
    <xf borderId="38" fillId="0" fontId="0" numFmtId="0" xfId="0" applyAlignment="1" applyBorder="1" applyFont="1">
      <alignment vertical="center" wrapText="1"/>
    </xf>
    <xf borderId="38" fillId="0" fontId="0" numFmtId="3" xfId="0" applyAlignment="1" applyBorder="1" applyFont="1" applyNumberFormat="1">
      <alignment wrapText="1"/>
    </xf>
    <xf borderId="38" fillId="0" fontId="0" numFmtId="0" xfId="0" applyAlignment="1" applyBorder="1" applyFont="1">
      <alignment wrapText="1"/>
    </xf>
    <xf borderId="39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41" fillId="0" fontId="3" numFmtId="0" xfId="0" applyBorder="1" applyFont="1"/>
    <xf borderId="42" fillId="0" fontId="3" numFmtId="0" xfId="0" applyBorder="1" applyFont="1"/>
    <xf borderId="14" fillId="0" fontId="1" numFmtId="0" xfId="0" applyAlignment="1" applyBorder="1" applyFont="1">
      <alignment vertical="center" wrapText="1"/>
    </xf>
    <xf borderId="33" fillId="0" fontId="3" numFmtId="0" xfId="0" applyBorder="1" applyFont="1"/>
    <xf borderId="31" fillId="0" fontId="3" numFmtId="0" xfId="0" applyBorder="1" applyFont="1"/>
    <xf borderId="43" fillId="0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27" fillId="0" fontId="2" numFmtId="0" xfId="0" applyAlignment="1" applyBorder="1" applyFont="1">
      <alignment vertical="center" wrapText="1"/>
    </xf>
    <xf borderId="44" fillId="0" fontId="1" numFmtId="0" xfId="0" applyAlignment="1" applyBorder="1" applyFont="1">
      <alignment horizontal="center" vertical="center" wrapText="1"/>
    </xf>
    <xf borderId="45" fillId="0" fontId="2" numFmtId="0" xfId="0" applyAlignment="1" applyBorder="1" applyFont="1">
      <alignment vertical="center" wrapText="1"/>
    </xf>
    <xf borderId="22" fillId="0" fontId="2" numFmtId="164" xfId="0" applyAlignment="1" applyBorder="1" applyFont="1" applyNumberFormat="1">
      <alignment vertical="center" wrapText="1"/>
    </xf>
    <xf borderId="26" fillId="0" fontId="2" numFmtId="0" xfId="0" applyAlignment="1" applyBorder="1" applyFont="1">
      <alignment vertical="center" wrapText="1"/>
    </xf>
    <xf borderId="46" fillId="3" fontId="1" numFmtId="164" xfId="0" applyAlignment="1" applyBorder="1" applyFont="1" applyNumberFormat="1">
      <alignment vertical="center" wrapText="1"/>
    </xf>
    <xf borderId="22" fillId="0" fontId="2" numFmtId="0" xfId="0" applyAlignment="1" applyBorder="1" applyFont="1">
      <alignment vertical="center" wrapText="1"/>
    </xf>
    <xf borderId="26" fillId="0" fontId="2" numFmtId="164" xfId="0" applyAlignment="1" applyBorder="1" applyFont="1" applyNumberFormat="1">
      <alignment vertical="center" wrapText="1"/>
    </xf>
    <xf borderId="41" fillId="0" fontId="2" numFmtId="0" xfId="0" applyAlignment="1" applyBorder="1" applyFont="1">
      <alignment vertical="center" wrapText="1"/>
    </xf>
    <xf borderId="47" fillId="0" fontId="2" numFmtId="0" xfId="0" applyAlignment="1" applyBorder="1" applyFont="1">
      <alignment vertical="center" wrapText="1"/>
    </xf>
    <xf borderId="48" fillId="3" fontId="1" numFmtId="164" xfId="0" applyAlignment="1" applyBorder="1" applyFont="1" applyNumberFormat="1">
      <alignment vertical="center" wrapText="1"/>
    </xf>
    <xf borderId="23" fillId="0" fontId="2" numFmtId="0" xfId="0" applyAlignment="1" applyBorder="1" applyFont="1">
      <alignment vertical="center" wrapText="1"/>
    </xf>
    <xf borderId="24" fillId="3" fontId="1" numFmtId="164" xfId="0" applyAlignment="1" applyBorder="1" applyFont="1" applyNumberFormat="1">
      <alignment vertical="center" wrapText="1"/>
    </xf>
    <xf borderId="35" fillId="3" fontId="1" numFmtId="164" xfId="0" applyAlignment="1" applyBorder="1" applyFont="1" applyNumberFormat="1">
      <alignment vertical="center" wrapText="1"/>
    </xf>
    <xf borderId="49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 wrapText="1"/>
    </xf>
    <xf borderId="50" fillId="0" fontId="1" numFmtId="0" xfId="0" applyAlignment="1" applyBorder="1" applyFont="1">
      <alignment horizontal="center" vertical="center" wrapText="1"/>
    </xf>
    <xf borderId="19" fillId="0" fontId="2" numFmtId="164" xfId="0" applyAlignment="1" applyBorder="1" applyFont="1" applyNumberFormat="1">
      <alignment vertical="center" wrapText="1"/>
    </xf>
    <xf borderId="26" fillId="0" fontId="2" numFmtId="0" xfId="0" applyAlignment="1" applyBorder="1" applyFont="1">
      <alignment vertical="center" wrapText="1"/>
    </xf>
    <xf borderId="22" fillId="0" fontId="2" numFmtId="0" xfId="0" applyAlignment="1" applyBorder="1" applyFont="1">
      <alignment vertical="center" wrapText="1"/>
    </xf>
    <xf borderId="19" fillId="0" fontId="2" numFmtId="164" xfId="0" applyAlignment="1" applyBorder="1" applyFont="1" applyNumberFormat="1">
      <alignment vertical="center" wrapText="1"/>
    </xf>
    <xf borderId="26" fillId="0" fontId="2" numFmtId="0" xfId="0" applyAlignment="1" applyBorder="1" applyFont="1">
      <alignment horizontal="center" vertical="center" wrapText="1"/>
    </xf>
    <xf borderId="19" fillId="0" fontId="2" numFmtId="0" xfId="0" applyAlignment="1" applyBorder="1" applyFont="1">
      <alignment vertical="center" wrapText="1"/>
    </xf>
    <xf borderId="19" fillId="0" fontId="2" numFmtId="164" xfId="0" applyAlignment="1" applyBorder="1" applyFont="1" applyNumberFormat="1">
      <alignment vertical="center"/>
    </xf>
    <xf borderId="22" fillId="0" fontId="2" numFmtId="0" xfId="0" applyAlignment="1" applyBorder="1" applyFont="1">
      <alignment horizontal="center" vertical="center" wrapText="1"/>
    </xf>
    <xf borderId="26" fillId="0" fontId="2" numFmtId="164" xfId="0" applyAlignment="1" applyBorder="1" applyFont="1" applyNumberFormat="1">
      <alignment vertical="center"/>
    </xf>
    <xf borderId="46" fillId="2" fontId="1" numFmtId="164" xfId="0" applyAlignment="1" applyBorder="1" applyFont="1" applyNumberFormat="1">
      <alignment vertical="center"/>
    </xf>
    <xf borderId="0" fillId="0" fontId="2" numFmtId="164" xfId="0" applyAlignment="1" applyFont="1" applyNumberFormat="1">
      <alignment vertical="center"/>
    </xf>
    <xf borderId="51" fillId="0" fontId="1" numFmtId="0" xfId="0" applyAlignment="1" applyBorder="1" applyFont="1">
      <alignment vertical="center"/>
    </xf>
    <xf borderId="35" fillId="0" fontId="1" numFmtId="0" xfId="0" applyAlignment="1" applyBorder="1" applyFont="1">
      <alignment vertical="center"/>
    </xf>
    <xf borderId="24" fillId="0" fontId="1" numFmtId="0" xfId="0" applyAlignment="1" applyBorder="1" applyFont="1">
      <alignment horizontal="center" vertical="center"/>
    </xf>
    <xf borderId="51" fillId="3" fontId="1" numFmtId="164" xfId="0" applyAlignment="1" applyBorder="1" applyFont="1" applyNumberFormat="1">
      <alignment vertical="center"/>
    </xf>
    <xf borderId="6" fillId="3" fontId="1" numFmtId="16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.75"/>
    <col customWidth="1" min="2" max="2" width="25.25"/>
    <col customWidth="1" min="3" max="3" width="15.63"/>
    <col customWidth="1" min="4" max="4" width="13.63"/>
    <col customWidth="1" min="5" max="5" width="80.63"/>
    <col customWidth="1" min="6" max="14" width="6.38"/>
    <col customWidth="1" min="15" max="15" width="11.63"/>
    <col customWidth="1" min="16" max="26" width="13.25"/>
  </cols>
  <sheetData>
    <row r="1">
      <c r="A1" s="1"/>
      <c r="B1" s="3"/>
      <c r="C1" s="7" t="s">
        <v>3</v>
      </c>
      <c r="D1" s="12" t="s">
        <v>8</v>
      </c>
      <c r="E1" s="17" t="s">
        <v>9</v>
      </c>
      <c r="F1" s="1"/>
      <c r="G1" s="1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9"/>
      <c r="B2" s="12" t="s">
        <v>10</v>
      </c>
      <c r="C2" s="21"/>
      <c r="D2" s="20"/>
      <c r="E2" s="24"/>
      <c r="F2" s="1"/>
      <c r="G2" s="1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9"/>
      <c r="B3" s="30"/>
      <c r="C3" s="31" t="s">
        <v>13</v>
      </c>
      <c r="D3" s="30"/>
      <c r="E3" s="24"/>
      <c r="F3" s="1"/>
      <c r="G3" s="1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">
        <v>1.0</v>
      </c>
      <c r="B4" s="33" t="s">
        <v>15</v>
      </c>
      <c r="C4" s="36">
        <f>'1. Personal'!F9</f>
        <v>20000000</v>
      </c>
      <c r="D4" s="36">
        <f t="shared" ref="D4:D6" si="1">C4</f>
        <v>20000000</v>
      </c>
      <c r="E4" s="1" t="s">
        <v>17</v>
      </c>
      <c r="F4" s="1"/>
      <c r="G4" s="1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">
        <v>2.0</v>
      </c>
      <c r="B5" s="33" t="s">
        <v>18</v>
      </c>
      <c r="C5" s="39">
        <f>'2. Equipos'!D14</f>
        <v>216500</v>
      </c>
      <c r="D5" s="42">
        <f t="shared" si="1"/>
        <v>216500</v>
      </c>
      <c r="E5" s="1" t="s">
        <v>24</v>
      </c>
      <c r="F5" s="1"/>
      <c r="G5" s="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">
        <v>3.0</v>
      </c>
      <c r="B6" s="33" t="s">
        <v>27</v>
      </c>
      <c r="C6" s="39">
        <f>'3. Software'!D6</f>
        <v>200000</v>
      </c>
      <c r="D6" s="42">
        <f t="shared" si="1"/>
        <v>200000</v>
      </c>
      <c r="E6" s="1" t="s">
        <v>33</v>
      </c>
      <c r="F6" s="1"/>
      <c r="G6" s="1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">
        <v>4.0</v>
      </c>
      <c r="B7" s="33" t="s">
        <v>34</v>
      </c>
      <c r="C7" s="39">
        <f>'4. Materiales'!D7</f>
        <v>500000</v>
      </c>
      <c r="D7" s="42">
        <f t="shared" ref="D7:D8" si="2">SUM(C7)</f>
        <v>500000</v>
      </c>
      <c r="E7" s="1" t="s">
        <v>40</v>
      </c>
      <c r="F7" s="1"/>
      <c r="G7" s="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">
        <v>5.0</v>
      </c>
      <c r="B8" s="3" t="s">
        <v>41</v>
      </c>
      <c r="C8" s="42">
        <f>'5. Impresos y publicaciones'!D5</f>
        <v>0</v>
      </c>
      <c r="D8" s="42">
        <f t="shared" si="2"/>
        <v>0</v>
      </c>
      <c r="E8" s="1" t="s">
        <v>42</v>
      </c>
      <c r="F8" s="1"/>
      <c r="G8" s="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">
        <v>6.0</v>
      </c>
      <c r="B9" s="33" t="s">
        <v>43</v>
      </c>
      <c r="C9" s="42">
        <f>'6. Servicios tecnicos'!D5</f>
        <v>0</v>
      </c>
      <c r="D9" s="42">
        <f t="shared" ref="D9:D10" si="3">C9</f>
        <v>0</v>
      </c>
      <c r="E9" s="1" t="s">
        <v>46</v>
      </c>
      <c r="F9" s="1"/>
      <c r="G9" s="1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">
        <v>7.0</v>
      </c>
      <c r="B10" s="33" t="s">
        <v>48</v>
      </c>
      <c r="C10" s="42">
        <f>'7. Capacitacion'!D5</f>
        <v>100000</v>
      </c>
      <c r="D10" s="42">
        <f t="shared" si="3"/>
        <v>100000</v>
      </c>
      <c r="E10" s="1" t="s">
        <v>49</v>
      </c>
      <c r="F10" s="1"/>
      <c r="G10" s="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">
        <v>8.0</v>
      </c>
      <c r="B11" s="33" t="s">
        <v>51</v>
      </c>
      <c r="C11" s="50">
        <f>'8. Viajes'!G5</f>
        <v>0</v>
      </c>
      <c r="D11" s="42">
        <f>SUM(C11)</f>
        <v>0</v>
      </c>
      <c r="E11" s="1" t="s">
        <v>52</v>
      </c>
      <c r="F11" s="1"/>
      <c r="G11" s="1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"/>
      <c r="B12" s="52" t="s">
        <v>53</v>
      </c>
      <c r="C12" s="55">
        <f t="shared" ref="C12:D12" si="4">SUM(C4:C11)</f>
        <v>21016500</v>
      </c>
      <c r="D12" s="55">
        <f t="shared" si="4"/>
        <v>21016500</v>
      </c>
      <c r="E12" s="1"/>
      <c r="F12" s="1"/>
      <c r="G12" s="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57"/>
      <c r="B13" s="63" t="s">
        <v>55</v>
      </c>
      <c r="C13" s="42">
        <v>0.0</v>
      </c>
      <c r="D13" s="42">
        <f>+D12*0.1</f>
        <v>2101650</v>
      </c>
      <c r="E13" s="1"/>
      <c r="F13" s="1"/>
      <c r="G13" s="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65"/>
      <c r="B14" s="52" t="s">
        <v>8</v>
      </c>
      <c r="C14" s="55">
        <v>0.0</v>
      </c>
      <c r="D14" s="55">
        <f>SUM(D12:D13)</f>
        <v>23118150</v>
      </c>
      <c r="E14" s="1"/>
      <c r="F14" s="1"/>
      <c r="G14" s="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"/>
      <c r="B15" s="1"/>
      <c r="C15" s="1"/>
      <c r="D15" s="1"/>
      <c r="E15" s="1"/>
      <c r="F15" s="1"/>
      <c r="G15" s="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"/>
      <c r="B16" s="67"/>
      <c r="C16" s="1"/>
      <c r="D16" s="1"/>
      <c r="E16" s="1"/>
      <c r="F16" s="1"/>
      <c r="G16" s="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2.5" customHeight="1">
      <c r="A17" s="1"/>
      <c r="B17" s="68"/>
      <c r="C17" s="1"/>
      <c r="D17" s="1"/>
      <c r="E17" s="1"/>
      <c r="F17" s="1"/>
      <c r="G17" s="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8.0" customHeight="1">
      <c r="A18" s="1"/>
      <c r="B18" s="68"/>
      <c r="C18" s="1"/>
      <c r="D18" s="1"/>
      <c r="E18" s="1"/>
      <c r="F18" s="1"/>
      <c r="G18" s="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8.0" customHeight="1">
      <c r="A19" s="1"/>
      <c r="B19" s="68"/>
      <c r="C19" s="1"/>
      <c r="D19" s="1"/>
      <c r="E19" s="1"/>
      <c r="F19" s="1"/>
      <c r="G19" s="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8.0" customHeight="1">
      <c r="A20" s="1"/>
      <c r="B20" s="68"/>
      <c r="C20" s="1"/>
      <c r="D20" s="1"/>
      <c r="E20" s="1"/>
      <c r="F20" s="1"/>
      <c r="G20" s="1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8.0" customHeight="1">
      <c r="A21" s="1"/>
      <c r="B21" s="68"/>
      <c r="C21" s="1"/>
      <c r="D21" s="1"/>
      <c r="E21" s="1"/>
      <c r="F21" s="1"/>
      <c r="G21" s="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8.0" customHeight="1">
      <c r="A22" s="1"/>
      <c r="B22" s="68"/>
      <c r="C22" s="1"/>
      <c r="D22" s="1"/>
      <c r="E22" s="1"/>
      <c r="F22" s="1"/>
      <c r="G22" s="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8.0" customHeight="1">
      <c r="A23" s="1"/>
      <c r="B23" s="68"/>
      <c r="C23" s="1"/>
      <c r="D23" s="1"/>
      <c r="E23" s="1"/>
      <c r="F23" s="1"/>
      <c r="G23" s="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8.0" customHeight="1">
      <c r="A24" s="1"/>
      <c r="B24" s="68"/>
      <c r="C24" s="71"/>
      <c r="D24" s="1"/>
      <c r="E24" s="1"/>
      <c r="F24" s="1"/>
      <c r="G24" s="1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8.0" customHeight="1">
      <c r="A25" s="1"/>
      <c r="B25" s="72"/>
      <c r="C25" s="1"/>
      <c r="D25" s="1"/>
      <c r="E25" s="1"/>
      <c r="F25" s="1"/>
      <c r="G25" s="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"/>
      <c r="B26" s="1"/>
      <c r="C26" s="1"/>
      <c r="D26" s="1"/>
      <c r="E26" s="1"/>
      <c r="F26" s="1"/>
      <c r="G26" s="1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"/>
      <c r="B27" s="1"/>
      <c r="C27" s="1"/>
      <c r="D27" s="1"/>
      <c r="E27" s="1"/>
      <c r="F27" s="1"/>
      <c r="G27" s="1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"/>
      <c r="B28" s="1"/>
      <c r="C28" s="1"/>
      <c r="D28" s="1"/>
      <c r="E28" s="1"/>
      <c r="F28" s="1"/>
      <c r="G28" s="1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3">
    <mergeCell ref="D1:D3"/>
    <mergeCell ref="B2:B3"/>
    <mergeCell ref="E1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2.25"/>
    <col customWidth="1" min="2" max="2" width="11.25"/>
    <col customWidth="1" min="3" max="3" width="13.88"/>
    <col customWidth="1" min="4" max="4" width="9.38"/>
    <col customWidth="1" min="5" max="5" width="15.25"/>
    <col customWidth="1" min="6" max="6" width="14.88"/>
    <col customWidth="1" min="7" max="7" width="9.63"/>
    <col customWidth="1" min="8" max="8" width="8.63"/>
    <col customWidth="1" min="9" max="9" width="9.63"/>
    <col customWidth="1" min="10" max="10" width="10.88"/>
    <col customWidth="1" min="11" max="16" width="6.38"/>
    <col customWidth="1" min="17" max="26" width="13.25"/>
  </cols>
  <sheetData>
    <row r="1" ht="15.75" customHeight="1">
      <c r="A1" s="2" t="s">
        <v>1</v>
      </c>
      <c r="B1" s="4" t="s">
        <v>2</v>
      </c>
      <c r="C1" s="4" t="s">
        <v>4</v>
      </c>
      <c r="D1" s="6" t="s">
        <v>5</v>
      </c>
      <c r="E1" s="8" t="s">
        <v>7</v>
      </c>
      <c r="F1" s="2" t="s">
        <v>8</v>
      </c>
      <c r="G1" s="11"/>
      <c r="H1" s="13"/>
      <c r="I1" s="14"/>
      <c r="J1" s="1"/>
      <c r="K1" s="1"/>
      <c r="L1" s="1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33.0" customHeight="1">
      <c r="A2" s="16"/>
      <c r="B2" s="20"/>
      <c r="C2" s="20"/>
      <c r="D2" s="22"/>
      <c r="E2" s="8" t="s">
        <v>11</v>
      </c>
      <c r="F2" s="16"/>
      <c r="G2" s="11"/>
      <c r="H2" s="1"/>
      <c r="I2" s="1"/>
      <c r="J2" s="1"/>
      <c r="K2" s="1"/>
      <c r="L2" s="1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27.0" customHeight="1">
      <c r="A3" s="26"/>
      <c r="B3" s="27"/>
      <c r="C3" s="27"/>
      <c r="D3" s="34"/>
      <c r="E3" s="38" t="s">
        <v>12</v>
      </c>
      <c r="F3" s="26"/>
      <c r="G3" s="11"/>
      <c r="H3" s="1"/>
      <c r="I3" s="1"/>
      <c r="J3" s="1"/>
      <c r="K3" s="1"/>
      <c r="L3" s="1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45.75" customHeight="1">
      <c r="A4" s="43" t="s">
        <v>19</v>
      </c>
      <c r="B4" s="44" t="s">
        <v>30</v>
      </c>
      <c r="C4" s="45" t="s">
        <v>37</v>
      </c>
      <c r="D4" s="47">
        <v>8.0</v>
      </c>
      <c r="E4" s="49">
        <f>B12*D12</f>
        <v>4000000</v>
      </c>
      <c r="F4" s="51">
        <f t="shared" ref="F4:F5" si="1">E4</f>
        <v>4000000</v>
      </c>
      <c r="G4" s="56"/>
      <c r="H4" s="1"/>
      <c r="I4" s="1"/>
      <c r="J4" s="1"/>
      <c r="K4" s="1"/>
      <c r="L4" s="1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45.75" customHeight="1">
      <c r="A5" s="58" t="s">
        <v>54</v>
      </c>
      <c r="B5" s="44" t="s">
        <v>30</v>
      </c>
      <c r="C5" s="45" t="s">
        <v>37</v>
      </c>
      <c r="D5" s="60">
        <v>8.0</v>
      </c>
      <c r="E5" s="62">
        <f>B14*D14</f>
        <v>4000000</v>
      </c>
      <c r="F5" s="51">
        <f t="shared" si="1"/>
        <v>4000000</v>
      </c>
      <c r="G5" s="56"/>
      <c r="H5" s="1"/>
      <c r="I5" s="1"/>
      <c r="J5" s="1"/>
      <c r="K5" s="1"/>
      <c r="L5" s="1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45.75" customHeight="1">
      <c r="A6" s="64" t="s">
        <v>56</v>
      </c>
      <c r="B6" s="44" t="s">
        <v>30</v>
      </c>
      <c r="C6" s="45" t="s">
        <v>37</v>
      </c>
      <c r="D6" s="60">
        <v>8.0</v>
      </c>
      <c r="E6" s="62">
        <v>4000000.0</v>
      </c>
      <c r="F6" s="51">
        <v>4000000.0</v>
      </c>
      <c r="G6" s="5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5.75" customHeight="1">
      <c r="A7" s="64" t="s">
        <v>57</v>
      </c>
      <c r="B7" s="44" t="s">
        <v>30</v>
      </c>
      <c r="C7" s="45" t="s">
        <v>37</v>
      </c>
      <c r="D7" s="66">
        <v>8.0</v>
      </c>
      <c r="E7" s="62">
        <f t="shared" ref="E7:E8" si="2">B15*D15</f>
        <v>4000000</v>
      </c>
      <c r="F7" s="51">
        <f t="shared" ref="F7:F8" si="3">E7</f>
        <v>4000000</v>
      </c>
      <c r="G7" s="56"/>
      <c r="H7" s="1"/>
      <c r="I7" s="1"/>
      <c r="J7" s="1"/>
      <c r="K7" s="1"/>
      <c r="L7" s="1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45.75" customHeight="1">
      <c r="A8" s="64" t="s">
        <v>58</v>
      </c>
      <c r="B8" s="44" t="s">
        <v>30</v>
      </c>
      <c r="C8" s="45" t="s">
        <v>37</v>
      </c>
      <c r="D8" s="66">
        <v>8.0</v>
      </c>
      <c r="E8" s="62">
        <f t="shared" si="2"/>
        <v>4000000</v>
      </c>
      <c r="F8" s="51">
        <f t="shared" si="3"/>
        <v>4000000</v>
      </c>
      <c r="G8" s="56"/>
      <c r="H8" s="1"/>
      <c r="I8" s="1"/>
      <c r="J8" s="1"/>
      <c r="K8" s="1"/>
      <c r="L8" s="1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"/>
      <c r="B9" s="69" t="s">
        <v>8</v>
      </c>
      <c r="C9" s="70"/>
      <c r="D9" s="70"/>
      <c r="E9" s="70"/>
      <c r="F9" s="70">
        <f>SUM(F4:F8)</f>
        <v>20000000</v>
      </c>
      <c r="G9" s="1"/>
      <c r="H9" s="1"/>
      <c r="I9" s="1"/>
      <c r="J9" s="1"/>
      <c r="K9" s="1"/>
      <c r="L9" s="1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34.5" customHeight="1">
      <c r="A11" s="73" t="s">
        <v>59</v>
      </c>
      <c r="B11" s="74" t="s">
        <v>60</v>
      </c>
      <c r="C11" s="74" t="s">
        <v>61</v>
      </c>
      <c r="D11" s="75" t="s">
        <v>62</v>
      </c>
      <c r="E11" s="1"/>
      <c r="F11" s="1"/>
      <c r="G11" s="1"/>
      <c r="H11" s="1"/>
      <c r="I11" s="1"/>
      <c r="J11" s="1"/>
      <c r="K11" s="1"/>
      <c r="L11" s="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76" t="s">
        <v>63</v>
      </c>
      <c r="B12" s="77">
        <v>2000000.0</v>
      </c>
      <c r="C12" s="78">
        <v>8.0</v>
      </c>
      <c r="D12" s="79">
        <v>2.0</v>
      </c>
      <c r="E12" s="1"/>
      <c r="F12" s="1"/>
      <c r="G12" s="1"/>
      <c r="H12" s="1"/>
      <c r="I12" s="1"/>
      <c r="J12" s="1"/>
      <c r="K12" s="1"/>
      <c r="L12" s="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76" t="s">
        <v>54</v>
      </c>
      <c r="B13" s="77">
        <v>2000000.0</v>
      </c>
      <c r="C13" s="78">
        <v>8.0</v>
      </c>
      <c r="D13" s="79">
        <v>2.0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76" t="s">
        <v>57</v>
      </c>
      <c r="B14" s="80">
        <v>2000000.0</v>
      </c>
      <c r="C14" s="81">
        <v>8.0</v>
      </c>
      <c r="D14" s="82">
        <v>2.0</v>
      </c>
      <c r="E14" s="1"/>
      <c r="F14" s="1"/>
      <c r="G14" s="1"/>
      <c r="H14" s="1"/>
      <c r="I14" s="1"/>
      <c r="J14" s="1"/>
      <c r="K14" s="1"/>
      <c r="L14" s="1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76" t="s">
        <v>58</v>
      </c>
      <c r="B15" s="80">
        <v>2000000.0</v>
      </c>
      <c r="C15" s="81">
        <v>8.0</v>
      </c>
      <c r="D15" s="82">
        <v>2.0</v>
      </c>
      <c r="E15" s="1"/>
      <c r="F15" s="1"/>
      <c r="G15" s="1"/>
      <c r="H15" s="1"/>
      <c r="I15" s="1"/>
      <c r="J15" s="1"/>
      <c r="K15" s="1"/>
      <c r="L15" s="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83" t="s">
        <v>56</v>
      </c>
      <c r="B16" s="84">
        <v>2000000.0</v>
      </c>
      <c r="C16" s="85">
        <v>8.0</v>
      </c>
      <c r="D16" s="86">
        <v>2.0</v>
      </c>
      <c r="E16" s="1"/>
      <c r="F16" s="1"/>
      <c r="G16" s="1"/>
      <c r="H16" s="1"/>
      <c r="I16" s="1"/>
      <c r="J16" s="1"/>
      <c r="K16" s="1"/>
      <c r="L16" s="1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87"/>
      <c r="B17" s="88"/>
      <c r="C17" s="89"/>
      <c r="D17" s="89"/>
      <c r="E17" s="1"/>
      <c r="F17" s="1"/>
      <c r="G17" s="1"/>
      <c r="H17" s="1"/>
      <c r="I17" s="1"/>
      <c r="J17" s="1"/>
      <c r="K17" s="1"/>
      <c r="L17" s="1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5">
    <mergeCell ref="A1:A3"/>
    <mergeCell ref="B1:B3"/>
    <mergeCell ref="C1:C3"/>
    <mergeCell ref="D1:D3"/>
    <mergeCell ref="F1:F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5.75"/>
    <col customWidth="1" min="2" max="2" width="17.88"/>
    <col customWidth="1" min="3" max="3" width="11.88"/>
    <col customWidth="1" min="4" max="4" width="10.38"/>
    <col customWidth="1" min="5" max="6" width="8.63"/>
    <col customWidth="1" min="7" max="7" width="9.13"/>
    <col customWidth="1" min="8" max="8" width="8.63"/>
    <col customWidth="1" min="9" max="14" width="6.38"/>
    <col customWidth="1" min="15" max="26" width="13.25"/>
  </cols>
  <sheetData>
    <row r="1" ht="15.75" customHeight="1">
      <c r="A1" s="5" t="s">
        <v>0</v>
      </c>
      <c r="B1" s="9" t="s">
        <v>6</v>
      </c>
      <c r="C1" s="10" t="s">
        <v>7</v>
      </c>
      <c r="D1" s="12" t="s">
        <v>8</v>
      </c>
      <c r="E1" s="18"/>
      <c r="F1" s="18"/>
      <c r="G1" s="1"/>
      <c r="H1" s="1"/>
      <c r="I1" s="1"/>
      <c r="J1" s="1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29.25" customHeight="1">
      <c r="A2" s="16"/>
      <c r="B2" s="22"/>
      <c r="C2" s="23" t="s">
        <v>11</v>
      </c>
      <c r="D2" s="20"/>
      <c r="E2" s="25"/>
      <c r="F2" s="25"/>
      <c r="H2" s="1"/>
      <c r="I2" s="1"/>
      <c r="J2" s="1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26"/>
      <c r="B3" s="28"/>
      <c r="C3" s="29" t="s">
        <v>12</v>
      </c>
      <c r="D3" s="30"/>
      <c r="E3" s="25"/>
      <c r="F3" s="25"/>
      <c r="G3" s="1"/>
      <c r="H3" s="1"/>
      <c r="I3" s="1"/>
      <c r="J3" s="1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8.25" customHeight="1">
      <c r="A4" s="32" t="s">
        <v>14</v>
      </c>
      <c r="B4" s="35" t="s">
        <v>16</v>
      </c>
      <c r="C4" s="37">
        <v>21000.0</v>
      </c>
      <c r="D4" s="40">
        <f t="shared" ref="D4:D13" si="1">SUM(C4)</f>
        <v>21000</v>
      </c>
      <c r="E4" s="41"/>
      <c r="F4" s="41"/>
      <c r="G4" s="1"/>
      <c r="H4" s="1"/>
      <c r="I4" s="1"/>
      <c r="J4" s="1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38.25" customHeight="1">
      <c r="A5" s="32" t="s">
        <v>20</v>
      </c>
      <c r="B5" s="35" t="s">
        <v>21</v>
      </c>
      <c r="C5" s="37">
        <v>3000.0</v>
      </c>
      <c r="D5" s="40">
        <f t="shared" si="1"/>
        <v>3000</v>
      </c>
      <c r="E5" s="41"/>
      <c r="F5" s="41"/>
      <c r="G5" s="1"/>
      <c r="H5" s="1"/>
      <c r="I5" s="1"/>
      <c r="J5" s="1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38.25" customHeight="1">
      <c r="A6" s="32" t="s">
        <v>22</v>
      </c>
      <c r="B6" s="35" t="s">
        <v>23</v>
      </c>
      <c r="C6" s="37">
        <v>1500.0</v>
      </c>
      <c r="D6" s="40">
        <f t="shared" si="1"/>
        <v>1500</v>
      </c>
      <c r="E6" s="41"/>
      <c r="F6" s="41"/>
      <c r="G6" s="1"/>
      <c r="H6" s="1"/>
      <c r="I6" s="1"/>
      <c r="J6" s="1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38.25" customHeight="1">
      <c r="A7" s="32" t="s">
        <v>25</v>
      </c>
      <c r="B7" s="35" t="s">
        <v>26</v>
      </c>
      <c r="C7" s="37">
        <v>3000.0</v>
      </c>
      <c r="D7" s="40">
        <f t="shared" si="1"/>
        <v>3000</v>
      </c>
      <c r="E7" s="41"/>
      <c r="F7" s="41"/>
      <c r="G7" s="1"/>
      <c r="H7" s="1"/>
      <c r="I7" s="1"/>
      <c r="J7" s="1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38.25" customHeight="1">
      <c r="A8" s="32" t="s">
        <v>28</v>
      </c>
      <c r="B8" s="35" t="s">
        <v>29</v>
      </c>
      <c r="C8" s="37">
        <v>3000.0</v>
      </c>
      <c r="D8" s="40">
        <f t="shared" si="1"/>
        <v>3000</v>
      </c>
      <c r="E8" s="41"/>
      <c r="F8" s="41"/>
      <c r="G8" s="1"/>
      <c r="H8" s="1"/>
      <c r="I8" s="1"/>
      <c r="J8" s="1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38.25" customHeight="1">
      <c r="A9" s="32" t="s">
        <v>31</v>
      </c>
      <c r="B9" s="35" t="s">
        <v>32</v>
      </c>
      <c r="C9" s="37">
        <v>1000.0</v>
      </c>
      <c r="D9" s="40">
        <f t="shared" si="1"/>
        <v>1000</v>
      </c>
      <c r="E9" s="41"/>
      <c r="F9" s="41"/>
      <c r="G9" s="1"/>
      <c r="H9" s="1"/>
      <c r="I9" s="1"/>
      <c r="J9" s="1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8.25" customHeight="1">
      <c r="A10" s="32" t="s">
        <v>35</v>
      </c>
      <c r="B10" s="35" t="s">
        <v>36</v>
      </c>
      <c r="C10" s="37">
        <v>9000.0</v>
      </c>
      <c r="D10" s="40">
        <f t="shared" si="1"/>
        <v>9000</v>
      </c>
      <c r="E10" s="41"/>
      <c r="F10" s="41"/>
      <c r="G10" s="1"/>
      <c r="H10" s="1"/>
      <c r="I10" s="1"/>
      <c r="J10" s="1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38.25" customHeight="1">
      <c r="A11" s="32" t="s">
        <v>38</v>
      </c>
      <c r="B11" s="46" t="s">
        <v>39</v>
      </c>
      <c r="C11" s="37">
        <v>144000.0</v>
      </c>
      <c r="D11" s="40">
        <f t="shared" si="1"/>
        <v>144000</v>
      </c>
      <c r="E11" s="41"/>
      <c r="F11" s="41"/>
      <c r="G11" s="1"/>
      <c r="H11" s="1"/>
      <c r="I11" s="1"/>
      <c r="J11" s="1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32.25" customHeight="1">
      <c r="A12" s="32" t="s">
        <v>44</v>
      </c>
      <c r="B12" s="35" t="s">
        <v>45</v>
      </c>
      <c r="C12" s="37">
        <v>11000.0</v>
      </c>
      <c r="D12" s="40">
        <f t="shared" si="1"/>
        <v>11000</v>
      </c>
      <c r="E12" s="41"/>
      <c r="F12" s="41"/>
      <c r="G12" s="1"/>
      <c r="H12" s="1"/>
      <c r="I12" s="1"/>
      <c r="J12" s="1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48.75" customHeight="1">
      <c r="A13" s="48" t="s">
        <v>47</v>
      </c>
      <c r="B13" s="46" t="s">
        <v>50</v>
      </c>
      <c r="C13" s="37">
        <v>20000.0</v>
      </c>
      <c r="D13" s="40">
        <f t="shared" si="1"/>
        <v>20000</v>
      </c>
      <c r="E13" s="41"/>
      <c r="F13" s="41"/>
      <c r="G13" s="1"/>
      <c r="H13" s="1"/>
      <c r="I13" s="1"/>
      <c r="J13" s="1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53" t="s">
        <v>8</v>
      </c>
      <c r="B14" s="54"/>
      <c r="C14" s="59">
        <f t="shared" ref="C14:D14" si="2">SUM(C4:C13)</f>
        <v>216500</v>
      </c>
      <c r="D14" s="61">
        <f t="shared" si="2"/>
        <v>216500</v>
      </c>
      <c r="E14" s="1"/>
      <c r="F14" s="1"/>
      <c r="G14" s="1"/>
      <c r="H14" s="1"/>
      <c r="I14" s="1"/>
      <c r="J14" s="1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</sheetData>
  <mergeCells count="5">
    <mergeCell ref="F2:G2"/>
    <mergeCell ref="A14:B14"/>
    <mergeCell ref="A1:A3"/>
    <mergeCell ref="B1:B3"/>
    <mergeCell ref="D1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0"/>
    <col customWidth="1" min="2" max="2" width="14.25"/>
    <col customWidth="1" min="3" max="3" width="13.38"/>
    <col customWidth="1" min="4" max="6" width="8.63"/>
    <col customWidth="1" min="7" max="7" width="12.0"/>
    <col customWidth="1" min="8" max="8" width="8.63"/>
    <col customWidth="1" min="9" max="14" width="6.38"/>
    <col customWidth="1" min="15" max="26" width="13.25"/>
  </cols>
  <sheetData>
    <row r="1" ht="15.75" customHeight="1">
      <c r="A1" s="90" t="s">
        <v>27</v>
      </c>
      <c r="B1" s="91" t="s">
        <v>6</v>
      </c>
      <c r="C1" s="92" t="s">
        <v>7</v>
      </c>
      <c r="D1" s="90" t="s">
        <v>8</v>
      </c>
      <c r="E1" s="18"/>
      <c r="F1" s="18"/>
      <c r="G1" s="1"/>
      <c r="H1" s="1"/>
      <c r="I1" s="1"/>
      <c r="J1" s="1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25.5" customHeight="1">
      <c r="A2" s="93"/>
      <c r="B2" s="94"/>
      <c r="C2" s="95" t="s">
        <v>11</v>
      </c>
      <c r="D2" s="93"/>
      <c r="E2" s="25"/>
      <c r="F2" s="25"/>
      <c r="H2" s="1"/>
      <c r="I2" s="1"/>
      <c r="J2" s="1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96"/>
      <c r="B3" s="97"/>
      <c r="C3" s="98" t="s">
        <v>13</v>
      </c>
      <c r="D3" s="96"/>
      <c r="E3" s="25"/>
      <c r="F3" s="25"/>
      <c r="G3" s="1"/>
      <c r="H3" s="1"/>
      <c r="I3" s="1"/>
      <c r="J3" s="1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2.25" customHeight="1">
      <c r="A4" s="100" t="s">
        <v>65</v>
      </c>
      <c r="B4" s="102" t="s">
        <v>66</v>
      </c>
      <c r="C4" s="103">
        <v>0.0</v>
      </c>
      <c r="D4" s="105">
        <f t="shared" ref="D4:D5" si="1">SUM(C4)</f>
        <v>0</v>
      </c>
      <c r="E4" s="41"/>
      <c r="F4" s="41"/>
      <c r="G4" s="1"/>
      <c r="H4" s="1"/>
      <c r="I4" s="1"/>
      <c r="J4" s="1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77.25" customHeight="1">
      <c r="A5" s="108" t="s">
        <v>69</v>
      </c>
      <c r="B5" s="109" t="s">
        <v>71</v>
      </c>
      <c r="C5" s="103">
        <v>200000.0</v>
      </c>
      <c r="D5" s="105">
        <f t="shared" si="1"/>
        <v>200000</v>
      </c>
      <c r="E5" s="41"/>
      <c r="F5" s="41"/>
      <c r="G5" s="1"/>
      <c r="H5" s="1"/>
      <c r="I5" s="1"/>
      <c r="J5" s="1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53" t="s">
        <v>8</v>
      </c>
      <c r="B6" s="54"/>
      <c r="C6" s="112">
        <f>SUM(C5)</f>
        <v>200000</v>
      </c>
      <c r="D6" s="61">
        <f>SUM(D4:D5)</f>
        <v>200000</v>
      </c>
      <c r="E6" s="1"/>
      <c r="F6" s="1"/>
      <c r="G6" s="1"/>
      <c r="H6" s="1"/>
      <c r="I6" s="1"/>
      <c r="J6" s="1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5">
    <mergeCell ref="F2:G2"/>
    <mergeCell ref="A6:B6"/>
    <mergeCell ref="A1:A3"/>
    <mergeCell ref="B1:B3"/>
    <mergeCell ref="D1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0"/>
    <col customWidth="1" min="2" max="2" width="19.63"/>
    <col customWidth="1" min="3" max="3" width="17.38"/>
    <col customWidth="1" min="4" max="4" width="14.0"/>
    <col customWidth="1" min="5" max="5" width="8.63"/>
    <col customWidth="1" min="6" max="6" width="10.38"/>
    <col customWidth="1" min="7" max="7" width="9.63"/>
    <col customWidth="1" min="8" max="8" width="8.63"/>
    <col customWidth="1" min="9" max="14" width="6.38"/>
    <col customWidth="1" min="15" max="26" width="13.25"/>
  </cols>
  <sheetData>
    <row r="1" ht="15.75" customHeight="1">
      <c r="A1" s="5" t="s">
        <v>64</v>
      </c>
      <c r="B1" s="9" t="s">
        <v>6</v>
      </c>
      <c r="C1" s="10" t="s">
        <v>7</v>
      </c>
      <c r="D1" s="90" t="s">
        <v>8</v>
      </c>
      <c r="E1" s="99"/>
      <c r="F1" s="99"/>
      <c r="G1" s="1"/>
      <c r="H1" s="1"/>
      <c r="I1" s="1"/>
      <c r="J1" s="1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29.25" customHeight="1">
      <c r="A2" s="16"/>
      <c r="B2" s="22"/>
      <c r="C2" s="95" t="s">
        <v>11</v>
      </c>
      <c r="D2" s="93"/>
      <c r="E2" s="11"/>
      <c r="F2" s="11"/>
      <c r="H2" s="1"/>
      <c r="I2" s="1"/>
      <c r="J2" s="1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26"/>
      <c r="B3" s="28"/>
      <c r="C3" s="101" t="s">
        <v>13</v>
      </c>
      <c r="D3" s="96"/>
      <c r="E3" s="11"/>
      <c r="F3" s="11"/>
      <c r="G3" s="1"/>
      <c r="H3" s="1"/>
      <c r="I3" s="1"/>
      <c r="J3" s="1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8.25" customHeight="1">
      <c r="A4" s="104" t="s">
        <v>67</v>
      </c>
      <c r="B4" s="106" t="s">
        <v>68</v>
      </c>
      <c r="C4" s="107">
        <v>40000.0</v>
      </c>
      <c r="D4" s="105">
        <f t="shared" ref="D4:D6" si="1">SUM(C4)</f>
        <v>40000</v>
      </c>
      <c r="E4" s="41"/>
      <c r="F4" s="41"/>
      <c r="G4" s="1"/>
      <c r="H4" s="1"/>
      <c r="I4" s="1"/>
      <c r="J4" s="1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38.25" customHeight="1">
      <c r="A5" s="48" t="s">
        <v>70</v>
      </c>
      <c r="B5" s="106" t="s">
        <v>68</v>
      </c>
      <c r="C5" s="107">
        <v>260000.0</v>
      </c>
      <c r="D5" s="110">
        <f t="shared" si="1"/>
        <v>260000</v>
      </c>
      <c r="E5" s="41"/>
      <c r="F5" s="41"/>
      <c r="G5" s="1"/>
      <c r="H5" s="1"/>
      <c r="I5" s="1"/>
      <c r="J5" s="1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77.25" customHeight="1">
      <c r="A6" s="48" t="s">
        <v>72</v>
      </c>
      <c r="B6" s="111" t="s">
        <v>73</v>
      </c>
      <c r="C6" s="107">
        <v>200000.0</v>
      </c>
      <c r="D6" s="110">
        <f t="shared" si="1"/>
        <v>200000</v>
      </c>
      <c r="E6" s="41"/>
      <c r="F6" s="41"/>
      <c r="G6" s="1"/>
      <c r="H6" s="1"/>
      <c r="I6" s="1"/>
      <c r="J6" s="1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53" t="s">
        <v>8</v>
      </c>
      <c r="B7" s="54"/>
      <c r="C7" s="113">
        <f t="shared" ref="C7:D7" si="2">SUM(C4:C6)</f>
        <v>500000</v>
      </c>
      <c r="D7" s="61">
        <f t="shared" si="2"/>
        <v>500000</v>
      </c>
      <c r="E7" s="1"/>
      <c r="F7" s="1"/>
      <c r="G7" s="1"/>
      <c r="H7" s="1"/>
      <c r="I7" s="1"/>
      <c r="J7" s="1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5">
    <mergeCell ref="F2:G2"/>
    <mergeCell ref="A7:B7"/>
    <mergeCell ref="A1:A3"/>
    <mergeCell ref="B1:B3"/>
    <mergeCell ref="D1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0"/>
    <col customWidth="1" min="2" max="2" width="22.38"/>
    <col customWidth="1" min="3" max="3" width="14.63"/>
    <col customWidth="1" min="4" max="8" width="8.63"/>
    <col customWidth="1" min="9" max="14" width="6.38"/>
    <col customWidth="1" min="15" max="26" width="13.25"/>
  </cols>
  <sheetData>
    <row r="1">
      <c r="A1" s="5" t="s">
        <v>74</v>
      </c>
      <c r="B1" s="9" t="s">
        <v>6</v>
      </c>
      <c r="C1" s="114" t="s">
        <v>7</v>
      </c>
      <c r="D1" s="90" t="s">
        <v>8</v>
      </c>
      <c r="E1" s="99"/>
      <c r="F1" s="99"/>
      <c r="G1" s="1"/>
      <c r="H1" s="1"/>
      <c r="I1" s="1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36.75" customHeight="1">
      <c r="A2" s="16"/>
      <c r="B2" s="22"/>
      <c r="C2" s="115" t="s">
        <v>75</v>
      </c>
      <c r="D2" s="93"/>
      <c r="E2" s="11"/>
      <c r="F2" s="1"/>
      <c r="G2" s="1"/>
      <c r="H2" s="1"/>
      <c r="I2" s="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26"/>
      <c r="B3" s="28"/>
      <c r="C3" s="116" t="s">
        <v>13</v>
      </c>
      <c r="D3" s="96"/>
      <c r="E3" s="11"/>
      <c r="F3" s="1"/>
      <c r="G3" s="1"/>
      <c r="H3" s="1"/>
      <c r="I3" s="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84.0" customHeight="1">
      <c r="A4" s="104" t="s">
        <v>76</v>
      </c>
      <c r="B4" s="106" t="s">
        <v>77</v>
      </c>
      <c r="C4" s="105">
        <v>0.0</v>
      </c>
      <c r="D4" s="105">
        <f>C4</f>
        <v>0</v>
      </c>
      <c r="E4" s="41"/>
      <c r="F4" s="1"/>
      <c r="G4" s="1"/>
      <c r="H4" s="1"/>
      <c r="I4" s="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53" t="s">
        <v>8</v>
      </c>
      <c r="B5" s="54"/>
      <c r="C5" s="113">
        <f t="shared" ref="C5:D5" si="1">C4</f>
        <v>0</v>
      </c>
      <c r="D5" s="61">
        <f t="shared" si="1"/>
        <v>0</v>
      </c>
      <c r="E5" s="1"/>
      <c r="F5" s="1"/>
      <c r="G5" s="1"/>
      <c r="H5" s="1"/>
      <c r="I5" s="1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"/>
      <c r="B6" s="1"/>
      <c r="C6" s="1"/>
      <c r="D6" s="1"/>
      <c r="E6" s="1"/>
      <c r="F6" s="1"/>
      <c r="G6" s="1"/>
      <c r="H6" s="1"/>
      <c r="I6" s="1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"/>
      <c r="B7" s="1"/>
      <c r="C7" s="1"/>
      <c r="D7" s="1"/>
      <c r="E7" s="1"/>
      <c r="F7" s="1"/>
      <c r="G7" s="1"/>
      <c r="H7" s="1"/>
      <c r="I7" s="1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"/>
      <c r="B8" s="1"/>
      <c r="C8" s="1"/>
      <c r="D8" s="1"/>
      <c r="E8" s="1"/>
      <c r="F8" s="1"/>
      <c r="G8" s="1"/>
      <c r="H8" s="1"/>
      <c r="I8" s="1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"/>
      <c r="B9" s="1"/>
      <c r="C9" s="1"/>
      <c r="D9" s="1"/>
      <c r="E9" s="1"/>
      <c r="F9" s="1"/>
      <c r="G9" s="1"/>
      <c r="H9" s="1"/>
      <c r="I9" s="1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"/>
      <c r="B10" s="1"/>
      <c r="C10" s="1"/>
      <c r="D10" s="1"/>
      <c r="E10" s="1"/>
      <c r="F10" s="1"/>
      <c r="G10" s="1"/>
      <c r="H10" s="1"/>
      <c r="I10" s="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"/>
      <c r="B11" s="1"/>
      <c r="C11" s="1"/>
      <c r="D11" s="1"/>
      <c r="E11" s="1"/>
      <c r="F11" s="1"/>
      <c r="G11" s="1"/>
      <c r="H11" s="1"/>
      <c r="I11" s="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"/>
      <c r="B12" s="1"/>
      <c r="C12" s="1"/>
      <c r="D12" s="1"/>
      <c r="E12" s="1"/>
      <c r="F12" s="1"/>
      <c r="G12" s="1"/>
      <c r="H12" s="1"/>
      <c r="I12" s="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"/>
      <c r="B13" s="1"/>
      <c r="C13" s="1"/>
      <c r="D13" s="1"/>
      <c r="E13" s="1"/>
      <c r="F13" s="1"/>
      <c r="G13" s="1"/>
      <c r="H13" s="1"/>
      <c r="I13" s="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"/>
      <c r="B14" s="1"/>
      <c r="C14" s="1"/>
      <c r="D14" s="1"/>
      <c r="E14" s="1"/>
      <c r="F14" s="1"/>
      <c r="G14" s="1"/>
      <c r="H14" s="1"/>
      <c r="I14" s="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"/>
      <c r="B15" s="1"/>
      <c r="C15" s="1"/>
      <c r="D15" s="1"/>
      <c r="E15" s="1"/>
      <c r="F15" s="1"/>
      <c r="G15" s="1"/>
      <c r="H15" s="1"/>
      <c r="I15" s="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"/>
      <c r="B16" s="1"/>
      <c r="C16" s="1"/>
      <c r="D16" s="1"/>
      <c r="E16" s="1"/>
      <c r="F16" s="1"/>
      <c r="G16" s="1"/>
      <c r="H16" s="1"/>
      <c r="I16" s="1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"/>
      <c r="B17" s="1"/>
      <c r="C17" s="1"/>
      <c r="D17" s="1"/>
      <c r="E17" s="1"/>
      <c r="F17" s="1"/>
      <c r="G17" s="1"/>
      <c r="H17" s="1"/>
      <c r="I17" s="1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/>
      <c r="B18" s="1"/>
      <c r="C18" s="1"/>
      <c r="D18" s="1"/>
      <c r="E18" s="1"/>
      <c r="F18" s="1"/>
      <c r="G18" s="1"/>
      <c r="H18" s="1"/>
      <c r="I18" s="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"/>
      <c r="B19" s="1"/>
      <c r="C19" s="1"/>
      <c r="D19" s="1"/>
      <c r="E19" s="1"/>
      <c r="F19" s="1"/>
      <c r="G19" s="1"/>
      <c r="H19" s="1"/>
      <c r="I19" s="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"/>
      <c r="B20" s="1"/>
      <c r="C20" s="1"/>
      <c r="D20" s="1"/>
      <c r="E20" s="1"/>
      <c r="F20" s="1"/>
      <c r="G20" s="1"/>
      <c r="H20" s="1"/>
      <c r="I20" s="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"/>
      <c r="B21" s="1"/>
      <c r="C21" s="1"/>
      <c r="D21" s="1"/>
      <c r="E21" s="1"/>
      <c r="F21" s="1"/>
      <c r="G21" s="1"/>
      <c r="H21" s="1"/>
      <c r="I21" s="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"/>
      <c r="B22" s="1"/>
      <c r="C22" s="1"/>
      <c r="D22" s="1"/>
      <c r="E22" s="1"/>
      <c r="F22" s="1"/>
      <c r="G22" s="1"/>
      <c r="H22" s="1"/>
      <c r="I22" s="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"/>
      <c r="B23" s="1"/>
      <c r="C23" s="1"/>
      <c r="D23" s="1"/>
      <c r="E23" s="1"/>
      <c r="F23" s="1"/>
      <c r="G23" s="1"/>
      <c r="H23" s="1"/>
      <c r="I23" s="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4">
    <mergeCell ref="A5:B5"/>
    <mergeCell ref="A1:A3"/>
    <mergeCell ref="B1:B3"/>
    <mergeCell ref="D1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0"/>
    <col customWidth="1" min="2" max="2" width="17.75"/>
    <col customWidth="1" min="3" max="3" width="14.88"/>
    <col customWidth="1" min="4" max="8" width="8.63"/>
    <col customWidth="1" min="9" max="14" width="6.38"/>
    <col customWidth="1" min="15" max="26" width="13.25"/>
  </cols>
  <sheetData>
    <row r="1">
      <c r="A1" s="5" t="s">
        <v>9</v>
      </c>
      <c r="B1" s="9" t="s">
        <v>6</v>
      </c>
      <c r="C1" s="114" t="s">
        <v>7</v>
      </c>
      <c r="D1" s="90" t="s">
        <v>8</v>
      </c>
      <c r="E1" s="99"/>
      <c r="F1" s="99"/>
      <c r="G1" s="1"/>
      <c r="H1" s="1"/>
      <c r="I1" s="1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31.5" customHeight="1">
      <c r="A2" s="16"/>
      <c r="B2" s="22"/>
      <c r="C2" s="115" t="s">
        <v>78</v>
      </c>
      <c r="D2" s="93"/>
      <c r="E2" s="11"/>
      <c r="F2" s="1"/>
      <c r="G2" s="1"/>
      <c r="H2" s="1"/>
      <c r="I2" s="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26"/>
      <c r="B3" s="28"/>
      <c r="C3" s="116" t="s">
        <v>13</v>
      </c>
      <c r="D3" s="96"/>
      <c r="E3" s="11"/>
      <c r="F3" s="1"/>
      <c r="G3" s="1"/>
      <c r="H3" s="1"/>
      <c r="I3" s="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84.75" customHeight="1">
      <c r="A4" s="104" t="s">
        <v>79</v>
      </c>
      <c r="B4" s="106" t="s">
        <v>80</v>
      </c>
      <c r="C4" s="117">
        <v>0.0</v>
      </c>
      <c r="D4" s="105">
        <f>C4</f>
        <v>0</v>
      </c>
      <c r="E4" s="41"/>
      <c r="F4" s="1"/>
      <c r="G4" s="1"/>
      <c r="H4" s="1"/>
      <c r="I4" s="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53" t="s">
        <v>8</v>
      </c>
      <c r="B5" s="54"/>
      <c r="C5" s="113">
        <f t="shared" ref="C5:D5" si="1">SUM(C4)</f>
        <v>0</v>
      </c>
      <c r="D5" s="61">
        <f t="shared" si="1"/>
        <v>0</v>
      </c>
      <c r="E5" s="1"/>
      <c r="F5" s="1"/>
      <c r="G5" s="1"/>
      <c r="H5" s="1"/>
      <c r="I5" s="1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"/>
      <c r="B6" s="1"/>
      <c r="C6" s="1"/>
      <c r="D6" s="1"/>
      <c r="E6" s="1"/>
      <c r="F6" s="1"/>
      <c r="G6" s="1"/>
      <c r="H6" s="1"/>
      <c r="I6" s="1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"/>
      <c r="B7" s="1"/>
      <c r="C7" s="1"/>
      <c r="D7" s="1"/>
      <c r="E7" s="1"/>
      <c r="F7" s="1"/>
      <c r="G7" s="1"/>
      <c r="H7" s="1"/>
      <c r="I7" s="1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"/>
      <c r="B8" s="1"/>
      <c r="C8" s="1"/>
      <c r="D8" s="1"/>
      <c r="E8" s="1"/>
      <c r="F8" s="1"/>
      <c r="G8" s="1"/>
      <c r="H8" s="1"/>
      <c r="I8" s="1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"/>
      <c r="B9" s="1"/>
      <c r="C9" s="1"/>
      <c r="D9" s="1"/>
      <c r="E9" s="1"/>
      <c r="F9" s="1"/>
      <c r="G9" s="1"/>
      <c r="H9" s="1"/>
      <c r="I9" s="1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"/>
      <c r="B10" s="1"/>
      <c r="C10" s="1"/>
      <c r="D10" s="1"/>
      <c r="E10" s="1"/>
      <c r="F10" s="1"/>
      <c r="G10" s="1"/>
      <c r="H10" s="1"/>
      <c r="I10" s="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"/>
      <c r="B11" s="1"/>
      <c r="C11" s="1"/>
      <c r="D11" s="1"/>
      <c r="E11" s="1"/>
      <c r="F11" s="1"/>
      <c r="G11" s="1"/>
      <c r="H11" s="1"/>
      <c r="I11" s="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"/>
      <c r="B12" s="1"/>
      <c r="C12" s="1"/>
      <c r="D12" s="1"/>
      <c r="E12" s="1"/>
      <c r="F12" s="1"/>
      <c r="G12" s="1"/>
      <c r="H12" s="1"/>
      <c r="I12" s="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"/>
      <c r="B13" s="1"/>
      <c r="C13" s="1"/>
      <c r="D13" s="1"/>
      <c r="E13" s="1"/>
      <c r="F13" s="1"/>
      <c r="G13" s="1"/>
      <c r="H13" s="1"/>
      <c r="I13" s="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"/>
      <c r="B14" s="1"/>
      <c r="C14" s="1"/>
      <c r="D14" s="1"/>
      <c r="E14" s="1"/>
      <c r="F14" s="1"/>
      <c r="G14" s="1"/>
      <c r="H14" s="1"/>
      <c r="I14" s="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"/>
      <c r="B15" s="1"/>
      <c r="C15" s="1"/>
      <c r="D15" s="1"/>
      <c r="E15" s="1"/>
      <c r="F15" s="1"/>
      <c r="G15" s="1"/>
      <c r="H15" s="1"/>
      <c r="I15" s="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"/>
      <c r="B16" s="1"/>
      <c r="C16" s="1"/>
      <c r="D16" s="1"/>
      <c r="E16" s="1"/>
      <c r="F16" s="1"/>
      <c r="G16" s="1"/>
      <c r="H16" s="1"/>
      <c r="I16" s="1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"/>
      <c r="B17" s="1"/>
      <c r="C17" s="1"/>
      <c r="D17" s="1"/>
      <c r="E17" s="1"/>
      <c r="F17" s="1"/>
      <c r="G17" s="1"/>
      <c r="H17" s="1"/>
      <c r="I17" s="1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/>
      <c r="B18" s="1"/>
      <c r="C18" s="1"/>
      <c r="D18" s="1"/>
      <c r="E18" s="1"/>
      <c r="F18" s="1"/>
      <c r="G18" s="1"/>
      <c r="H18" s="1"/>
      <c r="I18" s="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"/>
      <c r="B19" s="1"/>
      <c r="C19" s="1"/>
      <c r="D19" s="1"/>
      <c r="E19" s="1"/>
      <c r="F19" s="1"/>
      <c r="G19" s="1"/>
      <c r="H19" s="1"/>
      <c r="I19" s="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"/>
      <c r="B20" s="1"/>
      <c r="C20" s="1"/>
      <c r="D20" s="1"/>
      <c r="E20" s="1"/>
      <c r="F20" s="1"/>
      <c r="G20" s="1"/>
      <c r="H20" s="1"/>
      <c r="I20" s="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"/>
      <c r="B21" s="1"/>
      <c r="C21" s="1"/>
      <c r="D21" s="1"/>
      <c r="E21" s="1"/>
      <c r="F21" s="1"/>
      <c r="G21" s="1"/>
      <c r="H21" s="1"/>
      <c r="I21" s="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"/>
      <c r="B22" s="1"/>
      <c r="C22" s="1"/>
      <c r="D22" s="1"/>
      <c r="E22" s="1"/>
      <c r="F22" s="1"/>
      <c r="G22" s="1"/>
      <c r="H22" s="1"/>
      <c r="I22" s="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"/>
      <c r="B23" s="1"/>
      <c r="C23" s="1"/>
      <c r="D23" s="1"/>
      <c r="E23" s="1"/>
      <c r="F23" s="1"/>
      <c r="G23" s="1"/>
      <c r="H23" s="1"/>
      <c r="I23" s="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4">
    <mergeCell ref="A5:B5"/>
    <mergeCell ref="A1:A3"/>
    <mergeCell ref="B1:B3"/>
    <mergeCell ref="D1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0"/>
    <col customWidth="1" min="2" max="2" width="20.75"/>
    <col customWidth="1" min="3" max="3" width="14.88"/>
    <col customWidth="1" min="4" max="8" width="8.63"/>
    <col customWidth="1" min="9" max="14" width="6.38"/>
    <col customWidth="1" min="15" max="26" width="13.25"/>
  </cols>
  <sheetData>
    <row r="1">
      <c r="A1" s="5" t="s">
        <v>9</v>
      </c>
      <c r="B1" s="9" t="s">
        <v>6</v>
      </c>
      <c r="C1" s="114" t="s">
        <v>7</v>
      </c>
      <c r="D1" s="90" t="s">
        <v>8</v>
      </c>
      <c r="E1" s="18"/>
      <c r="F1" s="18"/>
      <c r="G1" s="1"/>
      <c r="H1" s="1"/>
      <c r="I1" s="1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39.75" customHeight="1">
      <c r="A2" s="16"/>
      <c r="B2" s="22"/>
      <c r="C2" s="115" t="s">
        <v>78</v>
      </c>
      <c r="D2" s="93"/>
      <c r="E2" s="25"/>
      <c r="F2" s="1"/>
      <c r="G2" s="1"/>
      <c r="H2" s="1"/>
      <c r="I2" s="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26"/>
      <c r="B3" s="28"/>
      <c r="C3" s="116" t="s">
        <v>13</v>
      </c>
      <c r="D3" s="96"/>
      <c r="E3" s="25"/>
      <c r="F3" s="1"/>
      <c r="G3" s="1"/>
      <c r="H3" s="1"/>
      <c r="I3" s="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11.0" customHeight="1">
      <c r="A4" s="118" t="s">
        <v>81</v>
      </c>
      <c r="B4" s="119" t="s">
        <v>82</v>
      </c>
      <c r="C4" s="120">
        <v>100000.0</v>
      </c>
      <c r="D4" s="105">
        <f>C4</f>
        <v>100000</v>
      </c>
      <c r="E4" s="41"/>
      <c r="F4" s="1"/>
      <c r="G4" s="1"/>
      <c r="H4" s="1"/>
      <c r="I4" s="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53" t="s">
        <v>8</v>
      </c>
      <c r="B5" s="54"/>
      <c r="C5" s="113">
        <f t="shared" ref="C5:D5" si="1">SUM(C4)</f>
        <v>100000</v>
      </c>
      <c r="D5" s="61">
        <f t="shared" si="1"/>
        <v>100000</v>
      </c>
      <c r="E5" s="41"/>
      <c r="F5" s="1"/>
      <c r="G5" s="1"/>
      <c r="H5" s="1"/>
      <c r="I5" s="1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"/>
      <c r="B6" s="1"/>
      <c r="C6" s="1"/>
      <c r="D6" s="1"/>
      <c r="E6" s="1"/>
      <c r="F6" s="1"/>
      <c r="G6" s="1"/>
      <c r="H6" s="1"/>
      <c r="I6" s="1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"/>
      <c r="B7" s="1"/>
      <c r="C7" s="1"/>
      <c r="D7" s="1"/>
      <c r="E7" s="1"/>
      <c r="F7" s="1"/>
      <c r="G7" s="1"/>
      <c r="H7" s="1"/>
      <c r="I7" s="1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"/>
      <c r="B8" s="1"/>
      <c r="C8" s="1"/>
      <c r="D8" s="1"/>
      <c r="E8" s="1"/>
      <c r="F8" s="1"/>
      <c r="G8" s="1"/>
      <c r="H8" s="1"/>
      <c r="I8" s="1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"/>
      <c r="B9" s="1"/>
      <c r="C9" s="1"/>
      <c r="D9" s="1"/>
      <c r="E9" s="1"/>
      <c r="F9" s="1"/>
      <c r="G9" s="1"/>
      <c r="H9" s="1"/>
      <c r="I9" s="1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"/>
      <c r="B10" s="1"/>
      <c r="C10" s="1"/>
      <c r="D10" s="1"/>
      <c r="E10" s="1"/>
      <c r="F10" s="1"/>
      <c r="G10" s="1"/>
      <c r="H10" s="1"/>
      <c r="I10" s="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"/>
      <c r="B11" s="1"/>
      <c r="C11" s="1"/>
      <c r="D11" s="1"/>
      <c r="E11" s="1"/>
      <c r="F11" s="1"/>
      <c r="G11" s="1"/>
      <c r="H11" s="1"/>
      <c r="I11" s="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"/>
      <c r="B12" s="1"/>
      <c r="C12" s="1"/>
      <c r="D12" s="1"/>
      <c r="E12" s="1"/>
      <c r="F12" s="1"/>
      <c r="G12" s="1"/>
      <c r="H12" s="1"/>
      <c r="I12" s="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"/>
      <c r="B13" s="1"/>
      <c r="C13" s="1"/>
      <c r="D13" s="1"/>
      <c r="E13" s="1"/>
      <c r="F13" s="1"/>
      <c r="G13" s="1"/>
      <c r="H13" s="1"/>
      <c r="I13" s="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"/>
      <c r="B14" s="1"/>
      <c r="C14" s="1"/>
      <c r="D14" s="1"/>
      <c r="E14" s="1"/>
      <c r="F14" s="1"/>
      <c r="G14" s="1"/>
      <c r="H14" s="1"/>
      <c r="I14" s="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"/>
      <c r="B15" s="1"/>
      <c r="C15" s="1"/>
      <c r="D15" s="1"/>
      <c r="E15" s="1"/>
      <c r="F15" s="1"/>
      <c r="G15" s="1"/>
      <c r="H15" s="1"/>
      <c r="I15" s="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"/>
      <c r="B16" s="1"/>
      <c r="C16" s="1"/>
      <c r="D16" s="1"/>
      <c r="E16" s="1"/>
      <c r="F16" s="1"/>
      <c r="G16" s="1"/>
      <c r="H16" s="1"/>
      <c r="I16" s="1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"/>
      <c r="B17" s="1"/>
      <c r="C17" s="1"/>
      <c r="D17" s="1"/>
      <c r="E17" s="1"/>
      <c r="F17" s="1"/>
      <c r="G17" s="1"/>
      <c r="H17" s="1"/>
      <c r="I17" s="1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/>
      <c r="B18" s="1"/>
      <c r="C18" s="1"/>
      <c r="D18" s="1"/>
      <c r="E18" s="1"/>
      <c r="F18" s="1"/>
      <c r="G18" s="1"/>
      <c r="H18" s="1"/>
      <c r="I18" s="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"/>
      <c r="B19" s="1"/>
      <c r="C19" s="1"/>
      <c r="D19" s="1"/>
      <c r="E19" s="1"/>
      <c r="F19" s="1"/>
      <c r="G19" s="1"/>
      <c r="H19" s="1"/>
      <c r="I19" s="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"/>
      <c r="B20" s="1"/>
      <c r="C20" s="1"/>
      <c r="D20" s="1"/>
      <c r="E20" s="1"/>
      <c r="F20" s="1"/>
      <c r="G20" s="1"/>
      <c r="H20" s="1"/>
      <c r="I20" s="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"/>
      <c r="B21" s="1"/>
      <c r="C21" s="1"/>
      <c r="D21" s="1"/>
      <c r="E21" s="1"/>
      <c r="F21" s="1"/>
      <c r="G21" s="1"/>
      <c r="H21" s="1"/>
      <c r="I21" s="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"/>
      <c r="B22" s="1"/>
      <c r="C22" s="1"/>
      <c r="D22" s="1"/>
      <c r="E22" s="1"/>
      <c r="F22" s="1"/>
      <c r="G22" s="1"/>
      <c r="H22" s="1"/>
      <c r="I22" s="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"/>
      <c r="B23" s="1"/>
      <c r="C23" s="1"/>
      <c r="D23" s="1"/>
      <c r="E23" s="1"/>
      <c r="F23" s="1"/>
      <c r="G23" s="1"/>
      <c r="H23" s="1"/>
      <c r="I23" s="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4">
    <mergeCell ref="A5:B5"/>
    <mergeCell ref="A1:A3"/>
    <mergeCell ref="B1:B3"/>
    <mergeCell ref="D1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9.75"/>
    <col customWidth="1" min="2" max="2" width="16.5"/>
    <col customWidth="1" min="3" max="3" width="8.0"/>
    <col customWidth="1" min="4" max="4" width="7.13"/>
    <col customWidth="1" min="5" max="5" width="6.5"/>
    <col customWidth="1" min="6" max="6" width="15.0"/>
    <col customWidth="1" min="7" max="7" width="10.25"/>
    <col customWidth="1" min="8" max="9" width="8.63"/>
    <col customWidth="1" min="10" max="10" width="10.13"/>
    <col customWidth="1" min="11" max="11" width="9.0"/>
    <col customWidth="1" min="12" max="17" width="6.38"/>
    <col customWidth="1" min="18" max="26" width="13.25"/>
  </cols>
  <sheetData>
    <row r="1" ht="15.75" customHeight="1">
      <c r="A1" s="2" t="s">
        <v>83</v>
      </c>
      <c r="B1" s="4" t="s">
        <v>84</v>
      </c>
      <c r="C1" s="4" t="s">
        <v>85</v>
      </c>
      <c r="D1" s="4" t="s">
        <v>86</v>
      </c>
      <c r="E1" s="6" t="s">
        <v>87</v>
      </c>
      <c r="F1" s="90" t="s">
        <v>7</v>
      </c>
      <c r="G1" s="90" t="s">
        <v>88</v>
      </c>
      <c r="H1" s="99"/>
      <c r="I1" s="99"/>
      <c r="J1" s="1"/>
      <c r="K1" s="1"/>
      <c r="L1" s="1"/>
      <c r="M1" s="1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27.0" customHeight="1">
      <c r="A2" s="16"/>
      <c r="B2" s="20"/>
      <c r="C2" s="20"/>
      <c r="D2" s="20"/>
      <c r="E2" s="22"/>
      <c r="F2" s="23" t="s">
        <v>78</v>
      </c>
      <c r="G2" s="93"/>
      <c r="H2" s="11"/>
      <c r="I2" s="11"/>
      <c r="K2" s="1"/>
      <c r="L2" s="1"/>
      <c r="M2" s="1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26"/>
      <c r="B3" s="27"/>
      <c r="C3" s="27"/>
      <c r="D3" s="27"/>
      <c r="E3" s="28"/>
      <c r="F3" s="101" t="s">
        <v>13</v>
      </c>
      <c r="G3" s="96"/>
      <c r="H3" s="11"/>
      <c r="I3" s="11"/>
      <c r="J3" s="1"/>
      <c r="K3" s="1"/>
      <c r="L3" s="1"/>
      <c r="M3" s="1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81.0" customHeight="1">
      <c r="A4" s="121" t="s">
        <v>89</v>
      </c>
      <c r="B4" s="122" t="s">
        <v>90</v>
      </c>
      <c r="C4" s="123">
        <v>0.0</v>
      </c>
      <c r="D4" s="124">
        <v>0.0</v>
      </c>
      <c r="E4" s="124">
        <v>0.0</v>
      </c>
      <c r="F4" s="125">
        <v>0.0</v>
      </c>
      <c r="G4" s="126">
        <f>C4*D4*E4</f>
        <v>0</v>
      </c>
      <c r="H4" s="127"/>
      <c r="I4" s="127"/>
      <c r="J4" s="1"/>
      <c r="K4" s="1"/>
      <c r="L4" s="1"/>
      <c r="M4" s="1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28" t="s">
        <v>8</v>
      </c>
      <c r="B5" s="129" t="s">
        <v>91</v>
      </c>
      <c r="C5" s="129" t="s">
        <v>91</v>
      </c>
      <c r="D5" s="129" t="s">
        <v>91</v>
      </c>
      <c r="E5" s="130" t="s">
        <v>91</v>
      </c>
      <c r="F5" s="131">
        <f t="shared" ref="F5:G5" si="1">SUM(F4)</f>
        <v>0</v>
      </c>
      <c r="G5" s="132">
        <f t="shared" si="1"/>
        <v>0</v>
      </c>
      <c r="H5" s="127"/>
      <c r="I5" s="127"/>
      <c r="J5" s="1"/>
      <c r="K5" s="1"/>
      <c r="L5" s="1"/>
      <c r="M5" s="1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7">
    <mergeCell ref="G1:G3"/>
    <mergeCell ref="I2:J2"/>
    <mergeCell ref="A1:A3"/>
    <mergeCell ref="B1:B3"/>
    <mergeCell ref="C1:C3"/>
    <mergeCell ref="D1:D3"/>
    <mergeCell ref="E1:E3"/>
  </mergeCells>
  <drawing r:id="rId2"/>
  <legacyDrawing r:id="rId3"/>
</worksheet>
</file>