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ntregables nuevos\Entregables\Scrum\"/>
    </mc:Choice>
  </mc:AlternateContent>
  <bookViews>
    <workbookView xWindow="0" yWindow="0" windowWidth="20490" windowHeight="7530" activeTab="2"/>
  </bookViews>
  <sheets>
    <sheet name="Config" sheetId="1" r:id="rId1"/>
    <sheet name="Datos" sheetId="2" r:id="rId2"/>
    <sheet name="Gráficos" sheetId="3" r:id="rId3"/>
  </sheets>
  <definedNames>
    <definedName name="_xlnm._FilterDatabase" localSheetId="1" hidden="1">Datos!$A$9:$G$17</definedName>
  </definedNames>
  <calcPr calcId="171027"/>
</workbook>
</file>

<file path=xl/calcChain.xml><?xml version="1.0" encoding="utf-8"?>
<calcChain xmlns="http://schemas.openxmlformats.org/spreadsheetml/2006/main">
  <c r="K5" i="2" l="1"/>
  <c r="I5" i="2"/>
  <c r="V70" i="3"/>
  <c r="R70" i="3"/>
  <c r="N70" i="3"/>
  <c r="J70" i="3"/>
  <c r="F70" i="3"/>
  <c r="B70" i="3"/>
  <c r="A70" i="3"/>
  <c r="Y70" i="3" s="1"/>
  <c r="W69" i="3"/>
  <c r="V69" i="3"/>
  <c r="S69" i="3"/>
  <c r="R69" i="3"/>
  <c r="O69" i="3"/>
  <c r="N69" i="3"/>
  <c r="K69" i="3"/>
  <c r="J69" i="3"/>
  <c r="G69" i="3"/>
  <c r="F69" i="3"/>
  <c r="C69" i="3"/>
  <c r="B69" i="3"/>
  <c r="A69" i="3"/>
  <c r="Y69" i="3" s="1"/>
  <c r="X68" i="3"/>
  <c r="W68" i="3"/>
  <c r="V68" i="3"/>
  <c r="T68" i="3"/>
  <c r="S68" i="3"/>
  <c r="R68" i="3"/>
  <c r="P68" i="3"/>
  <c r="O68" i="3"/>
  <c r="N68" i="3"/>
  <c r="L68" i="3"/>
  <c r="K68" i="3"/>
  <c r="J68" i="3"/>
  <c r="H68" i="3"/>
  <c r="G68" i="3"/>
  <c r="F68" i="3"/>
  <c r="D68" i="3"/>
  <c r="C68" i="3"/>
  <c r="B68" i="3"/>
  <c r="A68" i="3"/>
  <c r="Y68" i="3" s="1"/>
  <c r="X67" i="3"/>
  <c r="T67" i="3"/>
  <c r="P67" i="3"/>
  <c r="L67" i="3"/>
  <c r="H67" i="3"/>
  <c r="D67" i="3"/>
  <c r="A67" i="3"/>
  <c r="W67" i="3" s="1"/>
  <c r="U66" i="3"/>
  <c r="E66" i="3"/>
  <c r="A66" i="3"/>
  <c r="W65" i="3"/>
  <c r="V65" i="3"/>
  <c r="S65" i="3"/>
  <c r="R65" i="3"/>
  <c r="O65" i="3"/>
  <c r="N65" i="3"/>
  <c r="K65" i="3"/>
  <c r="J65" i="3"/>
  <c r="G65" i="3"/>
  <c r="F65" i="3"/>
  <c r="C65" i="3"/>
  <c r="B65" i="3"/>
  <c r="A65" i="3"/>
  <c r="Y65" i="3" s="1"/>
  <c r="X64" i="3"/>
  <c r="W64" i="3"/>
  <c r="V64" i="3"/>
  <c r="T64" i="3"/>
  <c r="S64" i="3"/>
  <c r="R64" i="3"/>
  <c r="P64" i="3"/>
  <c r="O64" i="3"/>
  <c r="N64" i="3"/>
  <c r="L64" i="3"/>
  <c r="K64" i="3"/>
  <c r="J64" i="3"/>
  <c r="H64" i="3"/>
  <c r="G64" i="3"/>
  <c r="F64" i="3"/>
  <c r="D64" i="3"/>
  <c r="C64" i="3"/>
  <c r="B64" i="3"/>
  <c r="A64" i="3"/>
  <c r="Y64" i="3" s="1"/>
  <c r="X63" i="3"/>
  <c r="T63" i="3"/>
  <c r="P63" i="3"/>
  <c r="L63" i="3"/>
  <c r="H63" i="3"/>
  <c r="D63" i="3"/>
  <c r="A63" i="3"/>
  <c r="W63" i="3" s="1"/>
  <c r="A62" i="3"/>
  <c r="M62" i="3" s="1"/>
  <c r="W61" i="3"/>
  <c r="V61" i="3"/>
  <c r="S61" i="3"/>
  <c r="R61" i="3"/>
  <c r="O61" i="3"/>
  <c r="N61" i="3"/>
  <c r="K61" i="3"/>
  <c r="J61" i="3"/>
  <c r="G61" i="3"/>
  <c r="F61" i="3"/>
  <c r="C61" i="3"/>
  <c r="B61" i="3"/>
  <c r="A61" i="3"/>
  <c r="Y61" i="3" s="1"/>
  <c r="X60" i="3"/>
  <c r="W60" i="3"/>
  <c r="V60" i="3"/>
  <c r="T60" i="3"/>
  <c r="S60" i="3"/>
  <c r="R60" i="3"/>
  <c r="P60" i="3"/>
  <c r="O60" i="3"/>
  <c r="N60" i="3"/>
  <c r="L60" i="3"/>
  <c r="K60" i="3"/>
  <c r="J60" i="3"/>
  <c r="H60" i="3"/>
  <c r="G60" i="3"/>
  <c r="F60" i="3"/>
  <c r="D60" i="3"/>
  <c r="C60" i="3"/>
  <c r="B60" i="3"/>
  <c r="A60" i="3"/>
  <c r="Y60" i="3" s="1"/>
  <c r="X59" i="3"/>
  <c r="T59" i="3"/>
  <c r="P59" i="3"/>
  <c r="L59" i="3"/>
  <c r="H59" i="3"/>
  <c r="D59" i="3"/>
  <c r="A59" i="3"/>
  <c r="W59" i="3" s="1"/>
  <c r="V4" i="3"/>
  <c r="T4" i="3"/>
  <c r="R4" i="3"/>
  <c r="B4" i="3"/>
  <c r="AO13" i="2"/>
  <c r="AN13" i="2"/>
  <c r="AM13" i="2"/>
  <c r="AO12" i="2"/>
  <c r="AN12" i="2"/>
  <c r="AM12" i="2"/>
  <c r="AO11" i="2"/>
  <c r="AN11" i="2"/>
  <c r="AM11" i="2"/>
  <c r="AO10" i="2"/>
  <c r="AN10" i="2"/>
  <c r="AM10" i="2"/>
  <c r="AO9" i="2"/>
  <c r="AN9" i="2"/>
  <c r="AM9" i="2"/>
  <c r="AO8" i="2"/>
  <c r="AN8" i="2"/>
  <c r="AM8" i="2"/>
  <c r="AO7" i="2"/>
  <c r="AN7" i="2"/>
  <c r="AM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AO6" i="2"/>
  <c r="AN6" i="2"/>
  <c r="AM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H5" i="2"/>
  <c r="H4" i="2"/>
  <c r="D4" i="2"/>
  <c r="C4" i="2"/>
  <c r="I62" i="3" l="1"/>
  <c r="Y62" i="3"/>
  <c r="X66" i="3"/>
  <c r="T66" i="3"/>
  <c r="P66" i="3"/>
  <c r="L66" i="3"/>
  <c r="H66" i="3"/>
  <c r="D66" i="3"/>
  <c r="Y66" i="3"/>
  <c r="W66" i="3"/>
  <c r="S66" i="3"/>
  <c r="O66" i="3"/>
  <c r="K66" i="3"/>
  <c r="G66" i="3"/>
  <c r="C66" i="3"/>
  <c r="V66" i="3"/>
  <c r="R66" i="3"/>
  <c r="N66" i="3"/>
  <c r="J66" i="3"/>
  <c r="F66" i="3"/>
  <c r="B66" i="3"/>
  <c r="Q66" i="3"/>
  <c r="X62" i="3"/>
  <c r="T62" i="3"/>
  <c r="P62" i="3"/>
  <c r="L62" i="3"/>
  <c r="H62" i="3"/>
  <c r="D62" i="3"/>
  <c r="W62" i="3"/>
  <c r="S62" i="3"/>
  <c r="O62" i="3"/>
  <c r="K62" i="3"/>
  <c r="G62" i="3"/>
  <c r="C62" i="3"/>
  <c r="V62" i="3"/>
  <c r="R62" i="3"/>
  <c r="N62" i="3"/>
  <c r="J62" i="3"/>
  <c r="F62" i="3"/>
  <c r="B62" i="3"/>
  <c r="Q62" i="3"/>
  <c r="I66" i="3"/>
  <c r="J5" i="2"/>
  <c r="I4" i="2"/>
  <c r="C58" i="3"/>
  <c r="E62" i="3"/>
  <c r="U62" i="3"/>
  <c r="M66" i="3"/>
  <c r="B58" i="3"/>
  <c r="E59" i="3"/>
  <c r="I59" i="3"/>
  <c r="M59" i="3"/>
  <c r="Q59" i="3"/>
  <c r="U59" i="3"/>
  <c r="Y59" i="3"/>
  <c r="E63" i="3"/>
  <c r="I63" i="3"/>
  <c r="M63" i="3"/>
  <c r="Q63" i="3"/>
  <c r="U63" i="3"/>
  <c r="Y63" i="3"/>
  <c r="E67" i="3"/>
  <c r="I67" i="3"/>
  <c r="M67" i="3"/>
  <c r="Q67" i="3"/>
  <c r="U67" i="3"/>
  <c r="Y67" i="3"/>
  <c r="B59" i="3"/>
  <c r="F59" i="3"/>
  <c r="J59" i="3"/>
  <c r="N59" i="3"/>
  <c r="R59" i="3"/>
  <c r="V59" i="3"/>
  <c r="E60" i="3"/>
  <c r="I60" i="3"/>
  <c r="M60" i="3"/>
  <c r="Q60" i="3"/>
  <c r="U60" i="3"/>
  <c r="D61" i="3"/>
  <c r="H61" i="3"/>
  <c r="L61" i="3"/>
  <c r="P61" i="3"/>
  <c r="T61" i="3"/>
  <c r="X61" i="3"/>
  <c r="B63" i="3"/>
  <c r="F63" i="3"/>
  <c r="J63" i="3"/>
  <c r="N63" i="3"/>
  <c r="R63" i="3"/>
  <c r="V63" i="3"/>
  <c r="E64" i="3"/>
  <c r="I64" i="3"/>
  <c r="M64" i="3"/>
  <c r="Q64" i="3"/>
  <c r="U64" i="3"/>
  <c r="D65" i="3"/>
  <c r="H65" i="3"/>
  <c r="L65" i="3"/>
  <c r="P65" i="3"/>
  <c r="T65" i="3"/>
  <c r="X65" i="3"/>
  <c r="B67" i="3"/>
  <c r="F67" i="3"/>
  <c r="J67" i="3"/>
  <c r="N67" i="3"/>
  <c r="R67" i="3"/>
  <c r="V67" i="3"/>
  <c r="E68" i="3"/>
  <c r="I68" i="3"/>
  <c r="M68" i="3"/>
  <c r="Q68" i="3"/>
  <c r="U68" i="3"/>
  <c r="D69" i="3"/>
  <c r="H69" i="3"/>
  <c r="L69" i="3"/>
  <c r="P69" i="3"/>
  <c r="T69" i="3"/>
  <c r="X69" i="3"/>
  <c r="C70" i="3"/>
  <c r="G70" i="3"/>
  <c r="K70" i="3"/>
  <c r="O70" i="3"/>
  <c r="S70" i="3"/>
  <c r="W70" i="3"/>
  <c r="C59" i="3"/>
  <c r="G59" i="3"/>
  <c r="K59" i="3"/>
  <c r="O59" i="3"/>
  <c r="S59" i="3"/>
  <c r="E61" i="3"/>
  <c r="I61" i="3"/>
  <c r="M61" i="3"/>
  <c r="Q61" i="3"/>
  <c r="U61" i="3"/>
  <c r="C63" i="3"/>
  <c r="G63" i="3"/>
  <c r="K63" i="3"/>
  <c r="O63" i="3"/>
  <c r="S63" i="3"/>
  <c r="E65" i="3"/>
  <c r="I65" i="3"/>
  <c r="M65" i="3"/>
  <c r="Q65" i="3"/>
  <c r="U65" i="3"/>
  <c r="C67" i="3"/>
  <c r="G67" i="3"/>
  <c r="K67" i="3"/>
  <c r="O67" i="3"/>
  <c r="S67" i="3"/>
  <c r="E69" i="3"/>
  <c r="I69" i="3"/>
  <c r="M69" i="3"/>
  <c r="Q69" i="3"/>
  <c r="U69" i="3"/>
  <c r="D70" i="3"/>
  <c r="H70" i="3"/>
  <c r="L70" i="3"/>
  <c r="P70" i="3"/>
  <c r="T70" i="3"/>
  <c r="X70" i="3"/>
  <c r="E70" i="3"/>
  <c r="I70" i="3"/>
  <c r="M70" i="3"/>
  <c r="Q70" i="3"/>
  <c r="U70" i="3"/>
  <c r="D58" i="3" l="1"/>
  <c r="J4" i="2"/>
  <c r="L5" i="2" l="1"/>
  <c r="E58" i="3"/>
  <c r="K4" i="2"/>
  <c r="M5" i="2" l="1"/>
  <c r="F58" i="3"/>
  <c r="L4" i="2"/>
  <c r="N5" i="2" l="1"/>
  <c r="M4" i="2"/>
  <c r="G58" i="3"/>
  <c r="H58" i="3" l="1"/>
  <c r="N4" i="2"/>
  <c r="O5" i="2"/>
  <c r="P5" i="2" l="1"/>
  <c r="I58" i="3"/>
  <c r="O4" i="2"/>
  <c r="Q5" i="2" l="1"/>
  <c r="J58" i="3"/>
  <c r="P4" i="2"/>
  <c r="R5" i="2" l="1"/>
  <c r="Q4" i="2"/>
  <c r="K58" i="3"/>
  <c r="L58" i="3" l="1"/>
  <c r="R4" i="2"/>
  <c r="S5" i="2"/>
  <c r="T5" i="2" l="1"/>
  <c r="M58" i="3"/>
  <c r="S4" i="2"/>
  <c r="U5" i="2" l="1"/>
  <c r="N58" i="3"/>
  <c r="T4" i="2"/>
  <c r="V5" i="2" l="1"/>
  <c r="U4" i="2"/>
  <c r="O58" i="3"/>
  <c r="P58" i="3" l="1"/>
  <c r="V4" i="2"/>
  <c r="W5" i="2"/>
  <c r="X5" i="2" l="1"/>
  <c r="W4" i="2"/>
  <c r="Q58" i="3"/>
  <c r="Y5" i="2" l="1"/>
  <c r="R58" i="3"/>
  <c r="X4" i="2"/>
  <c r="Z5" i="2" l="1"/>
  <c r="Y4" i="2"/>
  <c r="S58" i="3"/>
  <c r="T58" i="3" l="1"/>
  <c r="Z4" i="2"/>
  <c r="AA5" i="2"/>
  <c r="AB5" i="2" l="1"/>
  <c r="U58" i="3"/>
  <c r="AA4" i="2"/>
  <c r="AC5" i="2" l="1"/>
  <c r="V58" i="3"/>
  <c r="AB4" i="2"/>
  <c r="AD5" i="2" l="1"/>
  <c r="AC4" i="2"/>
  <c r="W58" i="3"/>
  <c r="X58" i="3" l="1"/>
  <c r="AD4" i="2"/>
  <c r="AE5" i="2"/>
  <c r="Y58" i="3" l="1"/>
  <c r="AE4" i="2"/>
</calcChain>
</file>

<file path=xl/sharedStrings.xml><?xml version="1.0" encoding="utf-8"?>
<sst xmlns="http://schemas.openxmlformats.org/spreadsheetml/2006/main" count="188" uniqueCount="98">
  <si>
    <t>SPRINT BACKLOG</t>
  </si>
  <si>
    <t>SPRINT</t>
  </si>
  <si>
    <t>INICIO</t>
  </si>
  <si>
    <t>DURACIÓN (dias)</t>
  </si>
  <si>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</si>
  <si>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</si>
  <si>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</si>
  <si>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</si>
  <si>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</si>
  <si>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</si>
  <si>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</si>
  <si>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</si>
  <si>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</si>
  <si>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</si>
  <si>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</si>
  <si>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No iniciado</t>
  </si>
  <si>
    <t>En equipo</t>
  </si>
  <si>
    <t>Codificación</t>
  </si>
  <si>
    <t>En proceso</t>
  </si>
  <si>
    <t>Paola</t>
  </si>
  <si>
    <t>Prototipado</t>
  </si>
  <si>
    <t>Finalizado</t>
  </si>
  <si>
    <t>Santiago</t>
  </si>
  <si>
    <t>Pruebas</t>
  </si>
  <si>
    <t>Sebastián</t>
  </si>
  <si>
    <t>Reunión</t>
  </si>
  <si>
    <t>Eduardo</t>
  </si>
  <si>
    <t>Investigacion</t>
  </si>
  <si>
    <t>Diseño Grafico</t>
  </si>
  <si>
    <t>Tareas pendientes</t>
  </si>
  <si>
    <t>Horas de trabajo pendientes</t>
  </si>
  <si>
    <t>PILA DEL SPRINT</t>
  </si>
  <si>
    <t xml:space="preserve">                               ESFUERZO</t>
  </si>
  <si>
    <t>Backlog ID</t>
  </si>
  <si>
    <t>Tarea</t>
  </si>
  <si>
    <t>Tipo</t>
  </si>
  <si>
    <t>Estado</t>
  </si>
  <si>
    <t>Responsable</t>
  </si>
  <si>
    <t>TSK1</t>
  </si>
  <si>
    <t>Maquetación</t>
  </si>
  <si>
    <t>TSK2</t>
  </si>
  <si>
    <t>Boceto de Diseño</t>
  </si>
  <si>
    <t>TSK3</t>
  </si>
  <si>
    <t>Diseño de la base de datos</t>
  </si>
  <si>
    <t>TSK4</t>
  </si>
  <si>
    <t>Creacion de base de datos</t>
  </si>
  <si>
    <t>TSK5</t>
  </si>
  <si>
    <t>Crear usuario</t>
  </si>
  <si>
    <t>TSK6</t>
  </si>
  <si>
    <t>Ingresar Usuario</t>
  </si>
  <si>
    <t>TSK7</t>
  </si>
  <si>
    <t>Autenticar Usuario</t>
  </si>
  <si>
    <t>TSK8</t>
  </si>
  <si>
    <t>Editar usuario</t>
  </si>
  <si>
    <t>TSK9</t>
  </si>
  <si>
    <t>Dar de baja a un usuario</t>
  </si>
  <si>
    <t>TSK10</t>
  </si>
  <si>
    <t>Generar perfil gastronomico del usuario</t>
  </si>
  <si>
    <t>TSK11</t>
  </si>
  <si>
    <t>Consulta según el perfil gastronomico del usuario</t>
  </si>
  <si>
    <t>TSK12</t>
  </si>
  <si>
    <t>Crear administrador</t>
  </si>
  <si>
    <t>TSK13</t>
  </si>
  <si>
    <t>Agregar restaurante (administrador)</t>
  </si>
  <si>
    <t>TSK14</t>
  </si>
  <si>
    <t>Editar restaurante (administrador)</t>
  </si>
  <si>
    <t>TSK15</t>
  </si>
  <si>
    <t>Lógica de consultar restaurante (administrador)</t>
  </si>
  <si>
    <t>TSK16</t>
  </si>
  <si>
    <t>Dar de baja a restaurante (administrador)</t>
  </si>
  <si>
    <t>TSK17</t>
  </si>
  <si>
    <t>Restringir publicacion por ubicación</t>
  </si>
  <si>
    <t>TSK18</t>
  </si>
  <si>
    <t>Crear publicacion</t>
  </si>
  <si>
    <t>TSK19</t>
  </si>
  <si>
    <t>Agregar foto a una publicacion</t>
  </si>
  <si>
    <t>TSK20</t>
  </si>
  <si>
    <t>Crear experiencia para un restaurante</t>
  </si>
  <si>
    <t>TSK21</t>
  </si>
  <si>
    <t>Clasificar experiencia de un restaurante</t>
  </si>
  <si>
    <t>TSK22</t>
  </si>
  <si>
    <t>Consultar experiencia para un restaurante por relevancia del usuario</t>
  </si>
  <si>
    <t>TSK23</t>
  </si>
  <si>
    <t>Consultar restaurante (usuario)</t>
  </si>
  <si>
    <t>TSK24</t>
  </si>
  <si>
    <t>Crear calificacion para un restaurante</t>
  </si>
  <si>
    <t>TSK25</t>
  </si>
  <si>
    <t>Consultar restaurantes cercanos por geolocalizacion</t>
  </si>
  <si>
    <t>TSK26</t>
  </si>
  <si>
    <t>Calcular distancia aproximada del usuario a un restaurante</t>
  </si>
  <si>
    <t>TSK27</t>
  </si>
  <si>
    <t>Mostrar mapa de restaurantes cercanos</t>
  </si>
  <si>
    <t>TSK28</t>
  </si>
  <si>
    <t>Mostrar lista de restaurantes cercanos y su proximidad</t>
  </si>
  <si>
    <t>TSK29</t>
  </si>
  <si>
    <t>Diseñar interfaz</t>
  </si>
  <si>
    <t>BURNDOWN CHART</t>
  </si>
  <si>
    <t>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</si>
</sst>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A]d\-mmm"/>
    <numFmt numFmtId="165" formatCode="[$-C0A]d\-mmm\-yy"/>
  </numFmts>
  <fonts count="9" x14ac:knownFonts="1">
    <font>
      <sz val="10"/>
      <color rgb="FF000000"/>
      <name val="Arial"/>
    </font>
    <font>
      <sz val="10"/>
      <name val="Arial"/>
    </font>
    <font>
      <b/>
      <sz val="16"/>
      <name val="Arial"/>
    </font>
    <font>
      <sz val="10"/>
      <name val="Arial"/>
    </font>
    <font>
      <b/>
      <sz val="10"/>
      <color rgb="FF808080"/>
      <name val="Arial"/>
    </font>
    <font>
      <sz val="10"/>
      <color rgb="FF333333"/>
      <name val="Arial"/>
    </font>
    <font>
      <b/>
      <sz val="10"/>
      <name val="Arial"/>
    </font>
    <font>
      <sz val="10"/>
      <color rgb="FFC0C0C0"/>
      <name val="Arial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</fills>
  <borders count="30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 style="thin">
        <color rgb="FFC0C0C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FFFFFF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/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1" fillId="2" borderId="0" xfId="0" applyFont="1" applyFill="1" applyBorder="1" applyAlignment="1">
      <alignment horizontal="center"/>
    </xf>
    <xf numFmtId="164" fontId="1" fillId="0" borderId="0" xfId="0" applyNumberFormat="1" applyFont="1"/>
    <xf numFmtId="0" fontId="4" fillId="2" borderId="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5" fillId="3" borderId="0" xfId="0" applyNumberFormat="1" applyFont="1" applyFill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64" fontId="5" fillId="3" borderId="13" xfId="0" applyNumberFormat="1" applyFont="1" applyFill="1" applyBorder="1" applyAlignment="1">
      <alignment horizontal="center" vertical="center"/>
    </xf>
    <xf numFmtId="49" fontId="1" fillId="0" borderId="20" xfId="0" applyNumberFormat="1" applyFont="1" applyBorder="1"/>
    <xf numFmtId="49" fontId="1" fillId="0" borderId="21" xfId="0" applyNumberFormat="1" applyFont="1" applyBorder="1"/>
    <xf numFmtId="164" fontId="1" fillId="0" borderId="20" xfId="0" applyNumberFormat="1" applyFont="1" applyBorder="1" applyAlignment="1">
      <alignment horizontal="left"/>
    </xf>
    <xf numFmtId="49" fontId="1" fillId="0" borderId="22" xfId="0" applyNumberFormat="1" applyFont="1" applyBorder="1"/>
    <xf numFmtId="49" fontId="1" fillId="0" borderId="23" xfId="0" applyNumberFormat="1" applyFont="1" applyBorder="1"/>
    <xf numFmtId="164" fontId="1" fillId="0" borderId="22" xfId="0" applyNumberFormat="1" applyFont="1" applyBorder="1" applyAlignment="1">
      <alignment horizontal="left"/>
    </xf>
    <xf numFmtId="165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1" fontId="1" fillId="4" borderId="13" xfId="0" applyNumberFormat="1" applyFont="1" applyFill="1" applyBorder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49" fontId="7" fillId="3" borderId="0" xfId="0" applyNumberFormat="1" applyFont="1" applyFill="1" applyBorder="1"/>
    <xf numFmtId="0" fontId="8" fillId="4" borderId="13" xfId="0" applyFont="1" applyFill="1" applyBorder="1"/>
    <xf numFmtId="0" fontId="6" fillId="2" borderId="0" xfId="0" applyFont="1" applyFill="1" applyBorder="1" applyAlignment="1">
      <alignment horizontal="center"/>
    </xf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3" borderId="0" xfId="0" applyFont="1" applyFill="1" applyBorder="1"/>
    <xf numFmtId="164" fontId="8" fillId="3" borderId="0" xfId="0" applyNumberFormat="1" applyFont="1" applyFill="1" applyBorder="1"/>
    <xf numFmtId="49" fontId="8" fillId="3" borderId="0" xfId="0" applyNumberFormat="1" applyFont="1" applyFill="1" applyBorder="1"/>
    <xf numFmtId="1" fontId="8" fillId="3" borderId="0" xfId="0" applyNumberFormat="1" applyFont="1" applyFill="1" applyBorder="1"/>
    <xf numFmtId="1" fontId="1" fillId="0" borderId="0" xfId="0" applyNumberFormat="1" applyFont="1"/>
    <xf numFmtId="0" fontId="6" fillId="2" borderId="11" xfId="0" applyFont="1" applyFill="1" applyBorder="1" applyAlignment="1">
      <alignment horizontal="center"/>
    </xf>
    <xf numFmtId="0" fontId="3" fillId="0" borderId="12" xfId="0" applyFont="1" applyBorder="1"/>
    <xf numFmtId="0" fontId="6" fillId="2" borderId="14" xfId="0" applyFont="1" applyFill="1" applyBorder="1" applyAlignment="1">
      <alignment horizontal="center" vertical="center"/>
    </xf>
    <xf numFmtId="0" fontId="3" fillId="0" borderId="18" xfId="0" applyFont="1" applyBorder="1"/>
    <xf numFmtId="0" fontId="6" fillId="2" borderId="15" xfId="0" applyFont="1" applyFill="1" applyBorder="1" applyAlignment="1">
      <alignment horizontal="center" vertical="center"/>
    </xf>
    <xf numFmtId="0" fontId="3" fillId="0" borderId="19" xfId="0" applyFont="1" applyBorder="1"/>
    <xf numFmtId="0" fontId="1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6" fillId="2" borderId="12" xfId="0" applyFont="1" applyFill="1" applyBorder="1" applyAlignment="1">
      <alignment horizontal="left" vertical="center"/>
    </xf>
    <xf numFmtId="0" fontId="3" fillId="0" borderId="17" xfId="0" applyFont="1" applyBorder="1"/>
    <xf numFmtId="0" fontId="6" fillId="2" borderId="0" xfId="0" applyFont="1" applyFill="1" applyBorder="1" applyAlignment="1">
      <alignment horizontal="center"/>
    </xf>
    <xf numFmtId="0" fontId="3" fillId="0" borderId="0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2" borderId="0" xfId="0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24" xfId="0" applyFont="1" applyBorder="1"/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right" vertical="center"/>
    </xf>
    <xf numFmtId="0" fontId="1" fillId="2" borderId="25" xfId="0" applyFont="1" applyFill="1" applyBorder="1" applyAlignment="1">
      <alignment horizontal="center"/>
    </xf>
    <xf numFmtId="0" fontId="3" fillId="0" borderId="28" xfId="0" applyFont="1" applyBorder="1"/>
    <xf numFmtId="0" fontId="1" fillId="3" borderId="25" xfId="0" applyFont="1" applyFill="1" applyBorder="1" applyAlignment="1">
      <alignment horizontal="center"/>
    </xf>
    <xf numFmtId="0" fontId="3" fillId="0" borderId="27" xfId="0" applyFont="1" applyBorder="1"/>
    <xf numFmtId="0" fontId="1" fillId="2" borderId="29" xfId="0" applyFont="1" applyFill="1" applyBorder="1" applyAlignment="1">
      <alignment horizontal="center"/>
    </xf>
    <xf numFmtId="1" fontId="1" fillId="3" borderId="25" xfId="0" applyNumberFormat="1" applyFont="1" applyFill="1" applyBorder="1" applyAlignment="1">
      <alignment horizontal="center"/>
    </xf>
    <xf numFmtId="0" fontId="3" fillId="0" borderId="26" xfId="0" applyFont="1" applyBorder="1"/>
    <xf numFmtId="165" fontId="1" fillId="3" borderId="25" xfId="0" applyNumberFormat="1" applyFont="1" applyFill="1" applyBorder="1" applyAlignment="1">
      <alignment horizontal="center"/>
    </xf>
    <xf numFmtId="165" fontId="1" fillId="2" borderId="29" xfId="0" applyNumberFormat="1" applyFont="1" applyFill="1" applyBorder="1" applyAlignment="1">
      <alignment horizontal="center"/>
    </xf>
  </cellXfs>
  <cellStyles count="1">
    <cellStyle name="Normal" xfId="0" builtinId="0"/>
  </cellStyles>
  <dxfs count="1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</a:defRPr>
            </a:pPr>
            <a:r>
              <a:rPr lang="es-CO"/>
              <a:t>Gráfico de esfuerzo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1740906161577155"/>
          <c:y val="0.24230769230769231"/>
          <c:w val="0.85425213796302768"/>
          <c:h val="0.55769230769230771"/>
        </c:manualLayout>
      </c:layout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w="25400" cmpd="sng">
              <a:solidFill>
                <a:srgbClr val="99CCFF"/>
              </a:solidFill>
            </a:ln>
          </c:spPr>
          <c:cat>
            <c:numRef>
              <c:f>Datos!$H$5:$AE$5</c:f>
              <c:numCache>
                <c:formatCode>[$-C0A]d\-mmm</c:formatCode>
                <c:ptCount val="24"/>
                <c:pt idx="0">
                  <c:v>42798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</c:numCache>
            </c:numRef>
          </c:cat>
          <c:val>
            <c:numRef>
              <c:f>Datos!$H$7:$AE$7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10</c:v>
                </c:pt>
                <c:pt idx="7">
                  <c:v>16</c:v>
                </c:pt>
                <c:pt idx="8">
                  <c:v>8</c:v>
                </c:pt>
                <c:pt idx="9">
                  <c:v>5</c:v>
                </c:pt>
                <c:pt idx="10">
                  <c:v>14</c:v>
                </c:pt>
                <c:pt idx="11">
                  <c:v>4</c:v>
                </c:pt>
                <c:pt idx="12">
                  <c:v>16</c:v>
                </c:pt>
                <c:pt idx="13">
                  <c:v>5</c:v>
                </c:pt>
                <c:pt idx="14">
                  <c:v>11</c:v>
                </c:pt>
                <c:pt idx="15">
                  <c:v>14</c:v>
                </c:pt>
                <c:pt idx="16">
                  <c:v>10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0-4EF6-84CD-10D696BD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470315"/>
        <c:axId val="567690525"/>
      </c:areaChart>
      <c:dateAx>
        <c:axId val="1667470315"/>
        <c:scaling>
          <c:orientation val="minMax"/>
        </c:scaling>
        <c:delete val="0"/>
        <c:axPos val="b"/>
        <c:numFmt formatCode="[$-C0A]d\-m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CO"/>
          </a:p>
        </c:txPr>
        <c:crossAx val="567690525"/>
        <c:crosses val="autoZero"/>
        <c:auto val="1"/>
        <c:lblOffset val="100"/>
        <c:baseTimeUnit val="days"/>
      </c:dateAx>
      <c:valAx>
        <c:axId val="56769052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s-CO"/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100" b="0" i="0">
                <a:solidFill>
                  <a:srgbClr val="000000"/>
                </a:solidFill>
              </a:defRPr>
            </a:pPr>
            <a:endParaRPr lang="es-CO"/>
          </a:p>
        </c:txPr>
        <c:crossAx val="1667470315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700">
              <a:solidFill>
                <a:srgbClr val="000000"/>
              </a:solidFill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</a:defRPr>
            </a:pPr>
            <a:r>
              <a:rPr lang="es-CO"/>
              <a:t>Gráfico de tareas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1336047328419324"/>
          <c:y val="0.22307692307692309"/>
          <c:w val="0.85695119685074639"/>
          <c:h val="0.55384615384615388"/>
        </c:manualLayout>
      </c:layout>
      <c:lineChart>
        <c:grouping val="standard"/>
        <c:varyColors val="0"/>
        <c:ser>
          <c:idx val="0"/>
          <c:order val="0"/>
          <c:spPr>
            <a:ln w="12700" cmpd="sng">
              <a:solidFill>
                <a:srgbClr val="3366FF"/>
              </a:solidFill>
            </a:ln>
          </c:spPr>
          <c:marker>
            <c:symbol val="circle"/>
            <c:size val="5"/>
            <c:spPr>
              <a:solidFill>
                <a:srgbClr val="3366FF"/>
              </a:solidFill>
              <a:ln cmpd="sng">
                <a:solidFill>
                  <a:srgbClr val="3366FF"/>
                </a:solidFill>
              </a:ln>
            </c:spPr>
          </c:marker>
          <c:cat>
            <c:numRef>
              <c:f>Datos!$H$5:$AE$5</c:f>
              <c:numCache>
                <c:formatCode>[$-C0A]d\-mmm</c:formatCode>
                <c:ptCount val="24"/>
                <c:pt idx="0">
                  <c:v>42798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</c:numCache>
            </c:numRef>
          </c:cat>
          <c:val>
            <c:numRef>
              <c:f>Datos!$H$6:$AE$6</c:f>
              <c:numCache>
                <c:formatCode>0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8</c:v>
                </c:pt>
                <c:pt idx="11">
                  <c:v>2</c:v>
                </c:pt>
                <c:pt idx="12">
                  <c:v>8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6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4-4DC1-B4F9-2A8AFA75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946526"/>
        <c:axId val="1622265477"/>
      </c:lineChart>
      <c:dateAx>
        <c:axId val="907946526"/>
        <c:scaling>
          <c:orientation val="minMax"/>
        </c:scaling>
        <c:delete val="0"/>
        <c:axPos val="b"/>
        <c:numFmt formatCode="[$-C0A]d\-m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CO"/>
          </a:p>
        </c:txPr>
        <c:crossAx val="1622265477"/>
        <c:crosses val="autoZero"/>
        <c:auto val="1"/>
        <c:lblOffset val="100"/>
        <c:baseTimeUnit val="days"/>
      </c:dateAx>
      <c:valAx>
        <c:axId val="162226547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s-CO"/>
                  <a:t>Tareas pendientes   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100" b="0" i="0">
                <a:solidFill>
                  <a:srgbClr val="000000"/>
                </a:solidFill>
              </a:defRPr>
            </a:pPr>
            <a:endParaRPr lang="es-CO"/>
          </a:p>
        </c:txPr>
        <c:crossAx val="907946526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700">
              <a:solidFill>
                <a:srgbClr val="000000"/>
              </a:solidFill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</a:defRPr>
            </a:pPr>
            <a:r>
              <a:rPr lang="es-CO"/>
              <a:t>Gráfico individual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2311857243176195"/>
          <c:y val="0.22222305369617193"/>
          <c:w val="0.76075368672516419"/>
          <c:h val="0.58237765796238161"/>
        </c:manualLayout>
      </c:layout>
      <c:lineChart>
        <c:grouping val="standard"/>
        <c:varyColors val="1"/>
        <c:ser>
          <c:idx val="0"/>
          <c:order val="0"/>
          <c:tx>
            <c:strRef>
              <c:f>Gráficos!$A$59</c:f>
              <c:strCache>
                <c:ptCount val="1"/>
                <c:pt idx="0">
                  <c:v>En equipo</c:v>
                </c:pt>
              </c:strCache>
            </c:strRef>
          </c:tx>
          <c:spPr>
            <a:ln w="12700" cmpd="sng">
              <a:solidFill>
                <a:srgbClr val="000080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cat>
            <c:numRef>
              <c:f>Gráficos!$B$58:$Y$58</c:f>
              <c:numCache>
                <c:formatCode>[$-C0A]d\-mmm</c:formatCode>
                <c:ptCount val="24"/>
                <c:pt idx="0">
                  <c:v>42798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</c:numCache>
            </c:numRef>
          </c:cat>
          <c:val>
            <c:numRef>
              <c:f>Gráficos!$B$59:$Y$59</c:f>
              <c:numCache>
                <c:formatCode>0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10</c:v>
                </c:pt>
                <c:pt idx="7">
                  <c:v>16</c:v>
                </c:pt>
                <c:pt idx="8">
                  <c:v>8</c:v>
                </c:pt>
                <c:pt idx="9">
                  <c:v>5</c:v>
                </c:pt>
                <c:pt idx="10">
                  <c:v>14</c:v>
                </c:pt>
                <c:pt idx="11">
                  <c:v>4</c:v>
                </c:pt>
                <c:pt idx="12">
                  <c:v>16</c:v>
                </c:pt>
                <c:pt idx="13">
                  <c:v>5</c:v>
                </c:pt>
                <c:pt idx="14">
                  <c:v>11</c:v>
                </c:pt>
                <c:pt idx="15">
                  <c:v>14</c:v>
                </c:pt>
                <c:pt idx="16">
                  <c:v>10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A-44CD-9921-CF451C6AF3E0}"/>
            </c:ext>
          </c:extLst>
        </c:ser>
        <c:ser>
          <c:idx val="1"/>
          <c:order val="1"/>
          <c:tx>
            <c:strRef>
              <c:f>Gráficos!$A$60</c:f>
              <c:strCache>
                <c:ptCount val="1"/>
                <c:pt idx="0">
                  <c:v>Paola</c:v>
                </c:pt>
              </c:strCache>
            </c:strRef>
          </c:tx>
          <c:spPr>
            <a:ln w="12700" cmpd="sng">
              <a:solidFill>
                <a:srgbClr val="FF00FF"/>
              </a:solidFill>
            </a:ln>
          </c:spPr>
          <c:marker>
            <c:symbol val="circle"/>
            <c:size val="5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numRef>
              <c:f>Gráficos!$B$58:$Y$58</c:f>
              <c:numCache>
                <c:formatCode>[$-C0A]d\-mmm</c:formatCode>
                <c:ptCount val="24"/>
                <c:pt idx="0">
                  <c:v>42798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</c:numCache>
            </c:numRef>
          </c:cat>
          <c:val>
            <c:numRef>
              <c:f>Gráficos!$B$60:$Y$60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A-44CD-9921-CF451C6AF3E0}"/>
            </c:ext>
          </c:extLst>
        </c:ser>
        <c:ser>
          <c:idx val="2"/>
          <c:order val="2"/>
          <c:tx>
            <c:strRef>
              <c:f>Gráficos!$A$61</c:f>
              <c:strCache>
                <c:ptCount val="1"/>
                <c:pt idx="0">
                  <c:v>Santiago</c:v>
                </c:pt>
              </c:strCache>
            </c:strRef>
          </c:tx>
          <c:spPr>
            <a:ln w="12700" cmpd="sng"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cat>
            <c:numRef>
              <c:f>Gráficos!$B$58:$Y$58</c:f>
              <c:numCache>
                <c:formatCode>[$-C0A]d\-mmm</c:formatCode>
                <c:ptCount val="24"/>
                <c:pt idx="0">
                  <c:v>42798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</c:numCache>
            </c:numRef>
          </c:cat>
          <c:val>
            <c:numRef>
              <c:f>Gráficos!$B$61:$Y$61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A-44CD-9921-CF451C6AF3E0}"/>
            </c:ext>
          </c:extLst>
        </c:ser>
        <c:ser>
          <c:idx val="3"/>
          <c:order val="3"/>
          <c:tx>
            <c:strRef>
              <c:f>Gráficos!$A$62</c:f>
              <c:strCache>
                <c:ptCount val="1"/>
                <c:pt idx="0">
                  <c:v>Sebastián</c:v>
                </c:pt>
              </c:strCache>
            </c:strRef>
          </c:tx>
          <c:spPr>
            <a:ln w="12700" cmpd="sng">
              <a:solidFill>
                <a:srgbClr val="00FFFF"/>
              </a:solidFill>
            </a:ln>
          </c:spPr>
          <c:marker>
            <c:symbol val="circle"/>
            <c:size val="5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Gráficos!$B$58:$Y$58</c:f>
              <c:numCache>
                <c:formatCode>[$-C0A]d\-mmm</c:formatCode>
                <c:ptCount val="24"/>
                <c:pt idx="0">
                  <c:v>42798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</c:numCache>
            </c:numRef>
          </c:cat>
          <c:val>
            <c:numRef>
              <c:f>Gráficos!$B$62:$Y$62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A-44CD-9921-CF451C6AF3E0}"/>
            </c:ext>
          </c:extLst>
        </c:ser>
        <c:ser>
          <c:idx val="4"/>
          <c:order val="4"/>
          <c:tx>
            <c:strRef>
              <c:f>Gráficos!$A$63</c:f>
              <c:strCache>
                <c:ptCount val="1"/>
                <c:pt idx="0">
                  <c:v>Eduardo</c:v>
                </c:pt>
              </c:strCache>
            </c:strRef>
          </c:tx>
          <c:spPr>
            <a:ln w="12700" cmpd="sng">
              <a:solidFill>
                <a:srgbClr val="800080"/>
              </a:solidFill>
            </a:ln>
          </c:spPr>
          <c:marker>
            <c:symbol val="circle"/>
            <c:size val="5"/>
            <c:spPr>
              <a:solidFill>
                <a:srgbClr val="800080"/>
              </a:solidFill>
              <a:ln cmpd="sng">
                <a:solidFill>
                  <a:srgbClr val="800080"/>
                </a:solidFill>
              </a:ln>
            </c:spPr>
          </c:marker>
          <c:cat>
            <c:numRef>
              <c:f>Gráficos!$B$58:$Y$58</c:f>
              <c:numCache>
                <c:formatCode>[$-C0A]d\-mmm</c:formatCode>
                <c:ptCount val="24"/>
                <c:pt idx="0">
                  <c:v>42798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</c:numCache>
            </c:numRef>
          </c:cat>
          <c:val>
            <c:numRef>
              <c:f>Gráficos!$B$63:$Y$63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CA-44CD-9921-CF451C6AF3E0}"/>
            </c:ext>
          </c:extLst>
        </c:ser>
        <c:ser>
          <c:idx val="5"/>
          <c:order val="5"/>
          <c:tx>
            <c:strRef>
              <c:f>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 cmpd="sng">
              <a:solidFill>
                <a:srgbClr val="800000"/>
              </a:solidFill>
            </a:ln>
          </c:spPr>
          <c:marker>
            <c:symbol val="circle"/>
            <c:size val="5"/>
            <c:spPr>
              <a:solidFill>
                <a:srgbClr val="800000"/>
              </a:solidFill>
              <a:ln cmpd="sng">
                <a:solidFill>
                  <a:srgbClr val="800000"/>
                </a:solidFill>
              </a:ln>
            </c:spPr>
          </c:marker>
          <c:cat>
            <c:numRef>
              <c:f>Gráficos!$B$58:$Y$58</c:f>
              <c:numCache>
                <c:formatCode>[$-C0A]d\-mmm</c:formatCode>
                <c:ptCount val="24"/>
                <c:pt idx="0">
                  <c:v>42798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</c:numCache>
            </c:numRef>
          </c:cat>
          <c:val>
            <c:numRef>
              <c:f>Gráficos!$B$64:$Y$64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CA-44CD-9921-CF451C6AF3E0}"/>
            </c:ext>
          </c:extLst>
        </c:ser>
        <c:ser>
          <c:idx val="6"/>
          <c:order val="6"/>
          <c:tx>
            <c:strRef>
              <c:f>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 cmpd="sng">
              <a:solidFill>
                <a:srgbClr val="008080"/>
              </a:solidFill>
            </a:ln>
          </c:spPr>
          <c:marker>
            <c:symbol val="circle"/>
            <c:size val="5"/>
            <c:spPr>
              <a:solidFill>
                <a:srgbClr val="008080"/>
              </a:solidFill>
              <a:ln cmpd="sng">
                <a:solidFill>
                  <a:srgbClr val="008080"/>
                </a:solidFill>
              </a:ln>
            </c:spPr>
          </c:marker>
          <c:cat>
            <c:numRef>
              <c:f>Gráficos!$B$58:$Y$58</c:f>
              <c:numCache>
                <c:formatCode>[$-C0A]d\-mmm</c:formatCode>
                <c:ptCount val="24"/>
                <c:pt idx="0">
                  <c:v>42798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</c:numCache>
            </c:numRef>
          </c:cat>
          <c:val>
            <c:numRef>
              <c:f>Gráficos!$B$65:$Y$65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CA-44CD-9921-CF451C6AF3E0}"/>
            </c:ext>
          </c:extLst>
        </c:ser>
        <c:ser>
          <c:idx val="7"/>
          <c:order val="7"/>
          <c:tx>
            <c:strRef>
              <c:f>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 cmpd="sng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numRef>
              <c:f>Gráficos!$B$58:$Y$58</c:f>
              <c:numCache>
                <c:formatCode>[$-C0A]d\-mmm</c:formatCode>
                <c:ptCount val="24"/>
                <c:pt idx="0">
                  <c:v>42798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</c:numCache>
            </c:numRef>
          </c:cat>
          <c:val>
            <c:numRef>
              <c:f>Gráficos!$B$66:$Y$66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CA-44CD-9921-CF451C6AF3E0}"/>
            </c:ext>
          </c:extLst>
        </c:ser>
        <c:ser>
          <c:idx val="8"/>
          <c:order val="8"/>
          <c:tx>
            <c:strRef>
              <c:f>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 cmpd="sng">
              <a:solidFill>
                <a:srgbClr val="00CCFF"/>
              </a:solidFill>
            </a:ln>
          </c:spPr>
          <c:marker>
            <c:symbol val="circle"/>
            <c:size val="5"/>
            <c:spPr>
              <a:solidFill>
                <a:srgbClr val="00CCFF"/>
              </a:solidFill>
              <a:ln cmpd="sng">
                <a:solidFill>
                  <a:srgbClr val="00CCFF"/>
                </a:solidFill>
              </a:ln>
            </c:spPr>
          </c:marker>
          <c:cat>
            <c:numRef>
              <c:f>Gráficos!$B$58:$Y$58</c:f>
              <c:numCache>
                <c:formatCode>[$-C0A]d\-mmm</c:formatCode>
                <c:ptCount val="24"/>
                <c:pt idx="0">
                  <c:v>42798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</c:numCache>
            </c:numRef>
          </c:cat>
          <c:val>
            <c:numRef>
              <c:f>Gráficos!$B$67:$Y$67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CA-44CD-9921-CF451C6AF3E0}"/>
            </c:ext>
          </c:extLst>
        </c:ser>
        <c:ser>
          <c:idx val="9"/>
          <c:order val="9"/>
          <c:tx>
            <c:strRef>
              <c:f>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 cmpd="sng">
              <a:solidFill>
                <a:srgbClr val="CCFFCC"/>
              </a:solidFill>
            </a:ln>
          </c:spPr>
          <c:marker>
            <c:symbol val="circle"/>
            <c:size val="5"/>
            <c:spPr>
              <a:solidFill>
                <a:srgbClr val="CCFFCC"/>
              </a:solidFill>
              <a:ln cmpd="sng">
                <a:solidFill>
                  <a:srgbClr val="CCFFCC"/>
                </a:solidFill>
              </a:ln>
            </c:spPr>
          </c:marker>
          <c:cat>
            <c:numRef>
              <c:f>Gráficos!$B$58:$Y$58</c:f>
              <c:numCache>
                <c:formatCode>[$-C0A]d\-mmm</c:formatCode>
                <c:ptCount val="24"/>
                <c:pt idx="0">
                  <c:v>42798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</c:numCache>
            </c:numRef>
          </c:cat>
          <c:val>
            <c:numRef>
              <c:f>Gráficos!$B$68:$Y$68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CA-44CD-9921-CF451C6AF3E0}"/>
            </c:ext>
          </c:extLst>
        </c:ser>
        <c:ser>
          <c:idx val="10"/>
          <c:order val="10"/>
          <c:tx>
            <c:strRef>
              <c:f>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 cmpd="sng">
              <a:solidFill>
                <a:srgbClr val="CCFFFF"/>
              </a:solidFill>
            </a:ln>
          </c:spPr>
          <c:marker>
            <c:symbol val="circle"/>
            <c:size val="5"/>
            <c:spPr>
              <a:solidFill>
                <a:srgbClr val="CCFFFF"/>
              </a:solidFill>
              <a:ln cmpd="sng">
                <a:solidFill>
                  <a:srgbClr val="CCFFFF"/>
                </a:solidFill>
              </a:ln>
            </c:spPr>
          </c:marker>
          <c:cat>
            <c:numRef>
              <c:f>Gráficos!$B$58:$Y$58</c:f>
              <c:numCache>
                <c:formatCode>[$-C0A]d\-mmm</c:formatCode>
                <c:ptCount val="24"/>
                <c:pt idx="0">
                  <c:v>42798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</c:numCache>
            </c:numRef>
          </c:cat>
          <c:val>
            <c:numRef>
              <c:f>Gráficos!$B$69:$Y$69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CA-44CD-9921-CF451C6AF3E0}"/>
            </c:ext>
          </c:extLst>
        </c:ser>
        <c:ser>
          <c:idx val="11"/>
          <c:order val="11"/>
          <c:tx>
            <c:strRef>
              <c:f>Gráficos!$A$70</c:f>
              <c:strCache>
                <c:ptCount val="1"/>
                <c:pt idx="0">
                  <c:v>0</c:v>
                </c:pt>
              </c:strCache>
            </c:strRef>
          </c:tx>
          <c:spPr>
            <a:ln w="12700" cmpd="sng">
              <a:solidFill>
                <a:srgbClr val="FFFF99"/>
              </a:solidFill>
            </a:ln>
          </c:spPr>
          <c:marker>
            <c:symbol val="circle"/>
            <c:size val="5"/>
            <c:spPr>
              <a:solidFill>
                <a:srgbClr val="FFFF99"/>
              </a:solidFill>
              <a:ln cmpd="sng">
                <a:solidFill>
                  <a:srgbClr val="FFFF99"/>
                </a:solidFill>
              </a:ln>
            </c:spPr>
          </c:marker>
          <c:cat>
            <c:numRef>
              <c:f>Gráficos!$B$58:$Y$58</c:f>
              <c:numCache>
                <c:formatCode>[$-C0A]d\-mmm</c:formatCode>
                <c:ptCount val="24"/>
                <c:pt idx="0">
                  <c:v>42798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</c:numCache>
            </c:numRef>
          </c:cat>
          <c:val>
            <c:numRef>
              <c:f>Gráficos!$B$70:$Y$70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1CA-44CD-9921-CF451C6AF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809022"/>
        <c:axId val="1750101001"/>
      </c:lineChart>
      <c:dateAx>
        <c:axId val="990809022"/>
        <c:scaling>
          <c:orientation val="minMax"/>
        </c:scaling>
        <c:delete val="0"/>
        <c:axPos val="b"/>
        <c:numFmt formatCode="[$-C0A]d\-m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CO"/>
          </a:p>
        </c:txPr>
        <c:crossAx val="1750101001"/>
        <c:crosses val="autoZero"/>
        <c:auto val="1"/>
        <c:lblOffset val="100"/>
        <c:baseTimeUnit val="days"/>
      </c:dateAx>
      <c:valAx>
        <c:axId val="175010100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s-CO"/>
                  <a:t>Horas pendientes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800" b="0" i="0">
                <a:solidFill>
                  <a:srgbClr val="000000"/>
                </a:solidFill>
              </a:defRPr>
            </a:pPr>
            <a:endParaRPr lang="es-CO"/>
          </a:p>
        </c:txPr>
        <c:crossAx val="99080902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700">
              <a:solidFill>
                <a:srgbClr val="000000"/>
              </a:solidFill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5</xdr:row>
      <xdr:rowOff>0</xdr:rowOff>
    </xdr:from>
    <xdr:to>
      <xdr:col>23</xdr:col>
      <xdr:colOff>85725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723900</xdr:colOff>
      <xdr:row>21</xdr:row>
      <xdr:rowOff>0</xdr:rowOff>
    </xdr:from>
    <xdr:to>
      <xdr:col>23</xdr:col>
      <xdr:colOff>114300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733425</xdr:colOff>
      <xdr:row>37</xdr:row>
      <xdr:rowOff>85725</xdr:rowOff>
    </xdr:from>
    <xdr:to>
      <xdr:col>23</xdr:col>
      <xdr:colOff>161925</xdr:colOff>
      <xdr:row>53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000"/>
  <sheetViews>
    <sheetView showGridLines="0" workbookViewId="0">
      <selection activeCell="D9" sqref="D9"/>
    </sheetView>
  </sheetViews>
  <sheetFormatPr defaultColWidth="17.28515625" defaultRowHeight="15" customHeight="1" x14ac:dyDescent="0.2"/>
  <cols>
    <col min="1" max="4" width="15.7109375" customWidth="1"/>
    <col min="5" max="14" width="10.7109375" customWidth="1"/>
  </cols>
  <sheetData>
    <row r="1" spans="1:26" ht="12.75" customHeight="1" x14ac:dyDescent="0.2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1"/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1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49" t="s">
        <v>4</v>
      </c>
      <c r="B5" s="50"/>
      <c r="C5" s="50"/>
      <c r="D5" s="5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52"/>
      <c r="B6" s="53"/>
      <c r="C6" s="53"/>
      <c r="D6" s="5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1"/>
      <c r="B7" s="1"/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5" t="s">
        <v>5</v>
      </c>
      <c r="B8" s="7" t="s">
        <v>6</v>
      </c>
      <c r="C8" s="7" t="s">
        <v>7</v>
      </c>
      <c r="D8" s="8" t="s">
        <v>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9">
        <v>1</v>
      </c>
      <c r="B9" s="11">
        <v>42798</v>
      </c>
      <c r="C9" s="12">
        <v>15</v>
      </c>
      <c r="D9" s="9">
        <v>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1"/>
      <c r="B10" s="1"/>
      <c r="C10" s="1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1"/>
      <c r="B11" s="1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43" t="s">
        <v>9</v>
      </c>
      <c r="B12" s="44"/>
      <c r="C12" s="45" t="s">
        <v>10</v>
      </c>
      <c r="D12" s="47" t="s">
        <v>11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15" t="s">
        <v>12</v>
      </c>
      <c r="B13" s="16" t="s">
        <v>13</v>
      </c>
      <c r="C13" s="46"/>
      <c r="D13" s="4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9" t="s">
        <v>14</v>
      </c>
      <c r="B14" s="20" t="s">
        <v>15</v>
      </c>
      <c r="C14" s="19" t="s">
        <v>16</v>
      </c>
      <c r="D14" s="2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19" t="s">
        <v>17</v>
      </c>
      <c r="B15" s="20" t="s">
        <v>18</v>
      </c>
      <c r="C15" s="19" t="s">
        <v>19</v>
      </c>
      <c r="D15" s="2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19" t="s">
        <v>20</v>
      </c>
      <c r="B16" s="20" t="s">
        <v>21</v>
      </c>
      <c r="C16" s="19" t="s">
        <v>22</v>
      </c>
      <c r="D16" s="2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19" t="s">
        <v>23</v>
      </c>
      <c r="B17" s="20"/>
      <c r="C17" s="19" t="s">
        <v>24</v>
      </c>
      <c r="D17" s="2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19" t="s">
        <v>25</v>
      </c>
      <c r="B18" s="20"/>
      <c r="C18" s="19" t="s">
        <v>26</v>
      </c>
      <c r="D18" s="2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19" t="s">
        <v>27</v>
      </c>
      <c r="B19" s="20"/>
      <c r="C19" s="19"/>
      <c r="D19" s="2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19" t="s">
        <v>28</v>
      </c>
      <c r="B20" s="20"/>
      <c r="C20" s="19"/>
      <c r="D20" s="2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19"/>
      <c r="B21" s="20"/>
      <c r="C21" s="19"/>
      <c r="D21" s="2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9"/>
      <c r="B22" s="20"/>
      <c r="C22" s="19"/>
      <c r="D22" s="2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9"/>
      <c r="B23" s="20"/>
      <c r="C23" s="19"/>
      <c r="D23" s="2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9"/>
      <c r="B24" s="20"/>
      <c r="C24" s="19"/>
      <c r="D24" s="2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2"/>
      <c r="B25" s="23"/>
      <c r="C25" s="22"/>
      <c r="D25" s="2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"/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"/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"/>
      <c r="B28" s="1"/>
      <c r="C28" s="1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"/>
      <c r="B29" s="1"/>
      <c r="C29" s="1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"/>
      <c r="B31" s="1"/>
      <c r="C31" s="1"/>
      <c r="D31" s="1"/>
      <c r="E31" s="2"/>
      <c r="F31" s="2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"/>
      <c r="B32" s="1"/>
      <c r="C32" s="1"/>
      <c r="D32" s="1"/>
      <c r="E32" s="2"/>
      <c r="F32" s="2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"/>
      <c r="B33" s="1"/>
      <c r="C33" s="1"/>
      <c r="D33" s="1"/>
      <c r="E33" s="2"/>
      <c r="F33" s="2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2:B12"/>
    <mergeCell ref="C12:C13"/>
    <mergeCell ref="D12:D13"/>
    <mergeCell ref="A5:D5"/>
    <mergeCell ref="A6:D6"/>
  </mergeCells>
  <dataValidations count="3">
    <dataValidation type="decimal" operator="greaterThanOrEqual" allowBlank="1" showInputMessage="1" showErrorMessage="1" prompt="Valor incorrecto - Debe ser un valor entero mayor de 0" sqref="A9">
      <formula1>1</formula1>
    </dataValidation>
    <dataValidation type="decimal" allowBlank="1" showInputMessage="1" showErrorMessage="1" prompt="Valor incorrecto - Duración mínima 3, máxima 24 (días laborables)" sqref="C9">
      <formula1>3</formula1>
      <formula2>24</formula2>
    </dataValidation>
    <dataValidation type="date" operator="greaterThanOrEqual" allowBlank="1" showInputMessage="1" showErrorMessage="1" prompt="Valir incorrecto - El valor debe ser una fecha" sqref="B9">
      <formula1>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O1000"/>
  <sheetViews>
    <sheetView showGridLines="0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E4" sqref="E4:F4"/>
    </sheetView>
  </sheetViews>
  <sheetFormatPr defaultColWidth="17.28515625" defaultRowHeight="15" customHeight="1" x14ac:dyDescent="0.2"/>
  <cols>
    <col min="1" max="1" width="13.42578125" customWidth="1"/>
    <col min="2" max="3" width="10.140625" customWidth="1"/>
    <col min="4" max="4" width="15.85546875" customWidth="1"/>
    <col min="5" max="5" width="13.140625" customWidth="1"/>
    <col min="6" max="6" width="12.5703125" customWidth="1"/>
    <col min="7" max="7" width="14.7109375" customWidth="1"/>
    <col min="8" max="8" width="6.5703125" customWidth="1"/>
    <col min="9" max="9" width="7.42578125" customWidth="1"/>
    <col min="10" max="10" width="6.140625" customWidth="1"/>
    <col min="11" max="11" width="5.5703125" customWidth="1"/>
    <col min="12" max="12" width="5.85546875" customWidth="1"/>
    <col min="13" max="13" width="5.5703125" customWidth="1"/>
    <col min="14" max="14" width="6.5703125" customWidth="1"/>
    <col min="15" max="15" width="6.28515625" customWidth="1"/>
    <col min="16" max="16" width="6" customWidth="1"/>
    <col min="17" max="17" width="5.28515625" customWidth="1"/>
    <col min="18" max="18" width="5.7109375" customWidth="1"/>
    <col min="19" max="19" width="5.42578125" customWidth="1"/>
    <col min="20" max="20" width="6.140625" customWidth="1"/>
    <col min="21" max="32" width="4.28515625" customWidth="1"/>
    <col min="33" max="38" width="10.7109375" customWidth="1"/>
    <col min="39" max="41" width="0" hidden="1" customWidth="1"/>
  </cols>
  <sheetData>
    <row r="1" spans="1:41" ht="20.25" customHeight="1" x14ac:dyDescent="0.3">
      <c r="A1" s="68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  <c r="AH1" s="2"/>
      <c r="AI1" s="2"/>
      <c r="AJ1" s="2"/>
      <c r="AK1" s="2"/>
      <c r="AL1" s="2"/>
      <c r="AM1" s="1"/>
      <c r="AN1" s="1"/>
      <c r="AO1" s="1"/>
    </row>
    <row r="2" spans="1:41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  <c r="AH2" s="2"/>
      <c r="AI2" s="2"/>
      <c r="AJ2" s="2"/>
      <c r="AK2" s="2"/>
      <c r="AL2" s="2"/>
      <c r="AM2" s="1"/>
      <c r="AN2" s="1"/>
      <c r="AO2" s="1"/>
    </row>
    <row r="3" spans="1:41" ht="12.75" customHeight="1" x14ac:dyDescent="0.2">
      <c r="A3" s="1"/>
      <c r="B3" s="1"/>
      <c r="C3" s="3" t="s">
        <v>1</v>
      </c>
      <c r="D3" s="3" t="s">
        <v>2</v>
      </c>
      <c r="E3" s="61" t="s">
        <v>3</v>
      </c>
      <c r="F3" s="58"/>
      <c r="G3" s="1"/>
      <c r="H3" s="1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  <c r="AH3" s="2"/>
      <c r="AI3" s="2"/>
      <c r="AJ3" s="2"/>
      <c r="AK3" s="2"/>
      <c r="AL3" s="2"/>
      <c r="AM3" s="1"/>
      <c r="AN3" s="1"/>
      <c r="AO3" s="1"/>
    </row>
    <row r="4" spans="1:41" ht="12.75" customHeight="1" x14ac:dyDescent="0.2">
      <c r="A4" s="1"/>
      <c r="B4" s="1"/>
      <c r="C4" s="6">
        <f>Config!A9</f>
        <v>1</v>
      </c>
      <c r="D4" s="10">
        <f>Config!B9</f>
        <v>42798</v>
      </c>
      <c r="E4" s="62">
        <v>30</v>
      </c>
      <c r="F4" s="58"/>
      <c r="G4" s="1"/>
      <c r="H4" s="13" t="str">
        <f t="shared" ref="H4:AE4" si="0">IF(H5=""," ",CHOOSE(WEEKDAY(H5,2),"L","M","X","J","V","S","D"))</f>
        <v>S</v>
      </c>
      <c r="I4" s="13" t="str">
        <f t="shared" si="0"/>
        <v>L</v>
      </c>
      <c r="J4" s="13" t="str">
        <f t="shared" si="0"/>
        <v>M</v>
      </c>
      <c r="K4" s="13" t="str">
        <f t="shared" si="0"/>
        <v>X</v>
      </c>
      <c r="L4" s="13" t="str">
        <f t="shared" si="0"/>
        <v>J</v>
      </c>
      <c r="M4" s="13" t="str">
        <f t="shared" si="0"/>
        <v>V</v>
      </c>
      <c r="N4" s="13" t="str">
        <f t="shared" si="0"/>
        <v>L</v>
      </c>
      <c r="O4" s="13" t="str">
        <f t="shared" si="0"/>
        <v>M</v>
      </c>
      <c r="P4" s="13" t="str">
        <f t="shared" si="0"/>
        <v>X</v>
      </c>
      <c r="Q4" s="13" t="str">
        <f t="shared" si="0"/>
        <v>J</v>
      </c>
      <c r="R4" s="13" t="str">
        <f t="shared" si="0"/>
        <v>V</v>
      </c>
      <c r="S4" s="13" t="str">
        <f t="shared" si="0"/>
        <v>L</v>
      </c>
      <c r="T4" s="13" t="str">
        <f t="shared" si="0"/>
        <v>M</v>
      </c>
      <c r="U4" s="13" t="str">
        <f t="shared" si="0"/>
        <v>X</v>
      </c>
      <c r="V4" s="13" t="str">
        <f t="shared" si="0"/>
        <v>J</v>
      </c>
      <c r="W4" s="13" t="str">
        <f t="shared" si="0"/>
        <v>V</v>
      </c>
      <c r="X4" s="13" t="str">
        <f t="shared" si="0"/>
        <v>L</v>
      </c>
      <c r="Y4" s="13" t="str">
        <f t="shared" si="0"/>
        <v>M</v>
      </c>
      <c r="Z4" s="13" t="str">
        <f t="shared" si="0"/>
        <v>X</v>
      </c>
      <c r="AA4" s="13" t="str">
        <f t="shared" si="0"/>
        <v>J</v>
      </c>
      <c r="AB4" s="13" t="str">
        <f t="shared" si="0"/>
        <v>V</v>
      </c>
      <c r="AC4" s="13" t="str">
        <f t="shared" si="0"/>
        <v>L</v>
      </c>
      <c r="AD4" s="13" t="str">
        <f t="shared" si="0"/>
        <v>M</v>
      </c>
      <c r="AE4" s="13" t="str">
        <f t="shared" si="0"/>
        <v>X</v>
      </c>
      <c r="AF4" s="14"/>
      <c r="AG4" s="2"/>
      <c r="AH4" s="2"/>
      <c r="AI4" s="2"/>
      <c r="AJ4" s="2"/>
      <c r="AK4" s="2"/>
      <c r="AL4" s="2"/>
      <c r="AM4" s="1"/>
      <c r="AN4" s="1"/>
      <c r="AO4" s="1"/>
    </row>
    <row r="5" spans="1:41" ht="33" customHeight="1" x14ac:dyDescent="0.2">
      <c r="A5" s="17"/>
      <c r="B5" s="17"/>
      <c r="C5" s="17"/>
      <c r="D5" s="17"/>
      <c r="E5" s="17"/>
      <c r="F5" s="17"/>
      <c r="G5" s="17"/>
      <c r="H5" s="18">
        <f>Config!B9</f>
        <v>42798</v>
      </c>
      <c r="I5" s="18">
        <f>IF(AND(H5&lt;WORKDAY($D$4,$E$4)-1,H5&lt;&gt;0),WORKDAY(H5,1,Config!$D$14:$D$25),"")</f>
        <v>42800</v>
      </c>
      <c r="J5" s="18">
        <f>IF(AND(I5&lt;WORKDAY($D$4,$E$4)-1,I5&lt;&gt;0),WORKDAY(I5,1,Config!$D$14:$D$25),"")</f>
        <v>42801</v>
      </c>
      <c r="K5" s="18">
        <f>IF(AND(J5&lt;WORKDAY($D$4,$E$4)-1,J5&lt;&gt;0),WORKDAY(J5,1,Config!$D$14:$D$25),"")</f>
        <v>42802</v>
      </c>
      <c r="L5" s="18">
        <f>IF(AND(K5&lt;WORKDAY($D$4,$E$4)-1,K5&lt;&gt;0),WORKDAY(K5,1,Config!$D$14:$D$25),"")</f>
        <v>42803</v>
      </c>
      <c r="M5" s="18">
        <f>IF(AND(L5&lt;WORKDAY($D$4,$E$4)-1,L5&lt;&gt;0),WORKDAY(L5,1,Config!$D$14:$D$25),"")</f>
        <v>42804</v>
      </c>
      <c r="N5" s="18">
        <f>IF(AND(M5&lt;WORKDAY($D$4,$E$4)-1,M5&lt;&gt;0),WORKDAY(M5,1,Config!$D$14:$D$25),"")</f>
        <v>42807</v>
      </c>
      <c r="O5" s="18">
        <f>IF(AND(N5&lt;WORKDAY($D$4,$E$4)-1,N5&lt;&gt;0),WORKDAY(N5,1,Config!$D$14:$D$25),"")</f>
        <v>42808</v>
      </c>
      <c r="P5" s="18">
        <f>IF(AND(O5&lt;WORKDAY($D$4,$E$4)-1,O5&lt;&gt;0),WORKDAY(O5,1,Config!$D$14:$D$25),"")</f>
        <v>42809</v>
      </c>
      <c r="Q5" s="18">
        <f>IF(AND(P5&lt;WORKDAY($D$4,$E$4)-1,P5&lt;&gt;0),WORKDAY(P5,1,Config!$D$14:$D$25),"")</f>
        <v>42810</v>
      </c>
      <c r="R5" s="18">
        <f>IF(AND(Q5&lt;WORKDAY($D$4,$E$4)-1,Q5&lt;&gt;0),WORKDAY(Q5,1,Config!$D$14:$D$25),"")</f>
        <v>42811</v>
      </c>
      <c r="S5" s="18">
        <f>IF(AND(R5&lt;WORKDAY($D$4,$E$4)-1,R5&lt;&gt;0),WORKDAY(R5,1,Config!$D$14:$D$25),"")</f>
        <v>42814</v>
      </c>
      <c r="T5" s="18">
        <f>IF(AND(S5&lt;WORKDAY($D$4,$E$4)-1,S5&lt;&gt;0),WORKDAY(S5,1,Config!$D$14:$D$25),"")</f>
        <v>42815</v>
      </c>
      <c r="U5" s="18">
        <f>IF(AND(T5&lt;WORKDAY($D$4,$E$4)-1,T5&lt;&gt;0),WORKDAY(T5,1,Config!$D$14:$D$25),"")</f>
        <v>42816</v>
      </c>
      <c r="V5" s="18">
        <f>IF(AND(U5&lt;WORKDAY($D$4,$E$4)-1,U5&lt;&gt;0),WORKDAY(U5,1,Config!$D$14:$D$25),"")</f>
        <v>42817</v>
      </c>
      <c r="W5" s="18">
        <f>IF(AND(V5&lt;WORKDAY($D$4,$E$4)-1,V5&lt;&gt;0),WORKDAY(V5,1,Config!$D$14:$D$25),"")</f>
        <v>42818</v>
      </c>
      <c r="X5" s="18">
        <f>IF(AND(W5&lt;WORKDAY($D$4,$E$4)-1,W5&lt;&gt;0),WORKDAY(W5,1,Config!$D$14:$D$25),"")</f>
        <v>42821</v>
      </c>
      <c r="Y5" s="18">
        <f>IF(AND(X5&lt;WORKDAY($D$4,$E$4)-1,X5&lt;&gt;0),WORKDAY(X5,1,Config!$D$14:$D$25),"")</f>
        <v>42822</v>
      </c>
      <c r="Z5" s="18">
        <f>IF(AND(Y5&lt;WORKDAY($D$4,$E$4)-1,Y5&lt;&gt;0),WORKDAY(Y5,1,Config!$D$14:$D$25),"")</f>
        <v>42823</v>
      </c>
      <c r="AA5" s="18">
        <f>IF(AND(Z5&lt;WORKDAY($D$4,$E$4)-1,Z5&lt;&gt;0),WORKDAY(Z5,1,Config!$D$14:$D$25),"")</f>
        <v>42824</v>
      </c>
      <c r="AB5" s="18">
        <f>IF(AND(AA5&lt;WORKDAY($D$4,$E$4)-1,AA5&lt;&gt;0),WORKDAY(AA5,1,Config!$D$14:$D$25),"")</f>
        <v>42825</v>
      </c>
      <c r="AC5" s="18">
        <f>IF(AND(AB5&lt;WORKDAY($D$4,$E$4)-1,AB5&lt;&gt;0),WORKDAY(AB5,1,Config!$D$14:$D$25),"")</f>
        <v>42828</v>
      </c>
      <c r="AD5" s="18">
        <f>IF(AND(AC5&lt;WORKDAY($D$4,$E$4)-1,AC5&lt;&gt;0),WORKDAY(AC5,1,Config!$D$14:$D$25),"")</f>
        <v>42829</v>
      </c>
      <c r="AE5" s="18">
        <f>IF(AND(AD5&lt;WORKDAY($D$4,$E$4)-1,AD5&lt;&gt;0),WORKDAY(AD5,1,Config!$D$14:$D$25),"")</f>
        <v>42830</v>
      </c>
      <c r="AF5" s="26"/>
      <c r="AG5" s="17"/>
      <c r="AH5" s="17"/>
      <c r="AI5" s="17"/>
      <c r="AJ5" s="17"/>
      <c r="AK5" s="17"/>
      <c r="AL5" s="17"/>
      <c r="AM5" s="17"/>
      <c r="AN5" s="17"/>
      <c r="AO5" s="17"/>
    </row>
    <row r="6" spans="1:41" ht="12.75" customHeight="1" x14ac:dyDescent="0.2">
      <c r="A6" s="17"/>
      <c r="B6" s="17"/>
      <c r="C6" s="17"/>
      <c r="D6" s="17"/>
      <c r="E6" s="72" t="s">
        <v>29</v>
      </c>
      <c r="F6" s="64"/>
      <c r="G6" s="64"/>
      <c r="H6" s="27">
        <f t="shared" ref="H6:AE6" si="1">COUNTIF(H10:H999,"&gt;0")</f>
        <v>0</v>
      </c>
      <c r="I6" s="27">
        <f t="shared" si="1"/>
        <v>3</v>
      </c>
      <c r="J6" s="27">
        <f t="shared" si="1"/>
        <v>6</v>
      </c>
      <c r="K6" s="27">
        <f t="shared" si="1"/>
        <v>4</v>
      </c>
      <c r="L6" s="27">
        <f t="shared" si="1"/>
        <v>6</v>
      </c>
      <c r="M6" s="27">
        <f t="shared" si="1"/>
        <v>6</v>
      </c>
      <c r="N6" s="27">
        <f t="shared" si="1"/>
        <v>6</v>
      </c>
      <c r="O6" s="27">
        <f t="shared" si="1"/>
        <v>9</v>
      </c>
      <c r="P6" s="27">
        <f t="shared" si="1"/>
        <v>6</v>
      </c>
      <c r="Q6" s="27">
        <f t="shared" si="1"/>
        <v>4</v>
      </c>
      <c r="R6" s="27">
        <f t="shared" si="1"/>
        <v>8</v>
      </c>
      <c r="S6" s="27">
        <f t="shared" si="1"/>
        <v>2</v>
      </c>
      <c r="T6" s="27">
        <f t="shared" si="1"/>
        <v>8</v>
      </c>
      <c r="U6" s="27">
        <f t="shared" si="1"/>
        <v>4</v>
      </c>
      <c r="V6" s="27">
        <f t="shared" si="1"/>
        <v>6</v>
      </c>
      <c r="W6" s="27">
        <f t="shared" si="1"/>
        <v>8</v>
      </c>
      <c r="X6" s="27">
        <f t="shared" si="1"/>
        <v>6</v>
      </c>
      <c r="Y6" s="27">
        <f t="shared" si="1"/>
        <v>0</v>
      </c>
      <c r="Z6" s="27">
        <f t="shared" si="1"/>
        <v>2</v>
      </c>
      <c r="AA6" s="27">
        <f t="shared" si="1"/>
        <v>1</v>
      </c>
      <c r="AB6" s="27">
        <f t="shared" si="1"/>
        <v>1</v>
      </c>
      <c r="AC6" s="27">
        <f t="shared" si="1"/>
        <v>2</v>
      </c>
      <c r="AD6" s="27">
        <f t="shared" si="1"/>
        <v>1</v>
      </c>
      <c r="AE6" s="27">
        <f t="shared" si="1"/>
        <v>4</v>
      </c>
      <c r="AF6" s="28"/>
      <c r="AG6" s="17"/>
      <c r="AH6" s="17"/>
      <c r="AI6" s="17"/>
      <c r="AJ6" s="17"/>
      <c r="AK6" s="17"/>
      <c r="AL6" s="17"/>
      <c r="AM6" s="29" t="str">
        <f>Config!A14</f>
        <v>Análisis</v>
      </c>
      <c r="AN6" s="29" t="str">
        <f>Config!B14</f>
        <v>No iniciado</v>
      </c>
      <c r="AO6" s="29" t="str">
        <f>Config!C14</f>
        <v>En equipo</v>
      </c>
    </row>
    <row r="7" spans="1:41" ht="12.75" customHeight="1" x14ac:dyDescent="0.2">
      <c r="A7" s="1"/>
      <c r="B7" s="1"/>
      <c r="C7" s="1"/>
      <c r="D7" s="1"/>
      <c r="E7" s="69" t="s">
        <v>30</v>
      </c>
      <c r="F7" s="64"/>
      <c r="G7" s="70"/>
      <c r="H7" s="30">
        <f t="shared" ref="H7:AE7" si="2">SUM(H9:H999)</f>
        <v>0</v>
      </c>
      <c r="I7" s="30">
        <f t="shared" si="2"/>
        <v>6</v>
      </c>
      <c r="J7" s="30">
        <f t="shared" si="2"/>
        <v>9</v>
      </c>
      <c r="K7" s="30">
        <f t="shared" si="2"/>
        <v>8</v>
      </c>
      <c r="L7" s="30">
        <f t="shared" si="2"/>
        <v>10</v>
      </c>
      <c r="M7" s="30">
        <f t="shared" si="2"/>
        <v>12</v>
      </c>
      <c r="N7" s="30">
        <f t="shared" si="2"/>
        <v>10</v>
      </c>
      <c r="O7" s="30">
        <f t="shared" si="2"/>
        <v>16</v>
      </c>
      <c r="P7" s="30">
        <f t="shared" si="2"/>
        <v>8</v>
      </c>
      <c r="Q7" s="30">
        <f t="shared" si="2"/>
        <v>5</v>
      </c>
      <c r="R7" s="30">
        <f t="shared" si="2"/>
        <v>14</v>
      </c>
      <c r="S7" s="30">
        <f t="shared" si="2"/>
        <v>4</v>
      </c>
      <c r="T7" s="30">
        <f t="shared" si="2"/>
        <v>16</v>
      </c>
      <c r="U7" s="30">
        <f t="shared" si="2"/>
        <v>5</v>
      </c>
      <c r="V7" s="30">
        <f t="shared" si="2"/>
        <v>11</v>
      </c>
      <c r="W7" s="30">
        <f t="shared" si="2"/>
        <v>14</v>
      </c>
      <c r="X7" s="30">
        <f t="shared" si="2"/>
        <v>10</v>
      </c>
      <c r="Y7" s="30">
        <f t="shared" si="2"/>
        <v>0</v>
      </c>
      <c r="Z7" s="30">
        <f t="shared" si="2"/>
        <v>2</v>
      </c>
      <c r="AA7" s="30">
        <f t="shared" si="2"/>
        <v>1</v>
      </c>
      <c r="AB7" s="30">
        <f t="shared" si="2"/>
        <v>1</v>
      </c>
      <c r="AC7" s="30">
        <f t="shared" si="2"/>
        <v>2</v>
      </c>
      <c r="AD7" s="30">
        <f t="shared" si="2"/>
        <v>1</v>
      </c>
      <c r="AE7" s="30">
        <f t="shared" si="2"/>
        <v>4</v>
      </c>
      <c r="AF7" s="1"/>
      <c r="AG7" s="2"/>
      <c r="AH7" s="2"/>
      <c r="AI7" s="2"/>
      <c r="AJ7" s="2"/>
      <c r="AK7" s="2"/>
      <c r="AL7" s="2"/>
      <c r="AM7" s="29" t="str">
        <f>Config!A15</f>
        <v>Codificación</v>
      </c>
      <c r="AN7" s="29" t="str">
        <f>Config!B15</f>
        <v>En proceso</v>
      </c>
      <c r="AO7" s="29" t="str">
        <f>Config!C15</f>
        <v>Paola</v>
      </c>
    </row>
    <row r="8" spans="1:41" ht="12.75" customHeight="1" x14ac:dyDescent="0.2">
      <c r="A8" s="57" t="s">
        <v>31</v>
      </c>
      <c r="B8" s="58"/>
      <c r="C8" s="58"/>
      <c r="D8" s="58"/>
      <c r="E8" s="58"/>
      <c r="F8" s="58"/>
      <c r="G8" s="70"/>
      <c r="H8" s="55" t="s">
        <v>32</v>
      </c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1"/>
      <c r="AG8" s="2"/>
      <c r="AH8" s="2"/>
      <c r="AI8" s="2"/>
      <c r="AJ8" s="2"/>
      <c r="AK8" s="2"/>
      <c r="AL8" s="2"/>
      <c r="AM8" s="29" t="str">
        <f>Config!A16</f>
        <v>Prototipado</v>
      </c>
      <c r="AN8" s="29" t="str">
        <f>Config!B16</f>
        <v>Finalizado</v>
      </c>
      <c r="AO8" s="29" t="str">
        <f>Config!C16</f>
        <v>Santiago</v>
      </c>
    </row>
    <row r="9" spans="1:41" ht="12.75" customHeight="1" x14ac:dyDescent="0.2">
      <c r="A9" s="31" t="s">
        <v>33</v>
      </c>
      <c r="B9" s="57" t="s">
        <v>34</v>
      </c>
      <c r="C9" s="58"/>
      <c r="D9" s="58"/>
      <c r="E9" s="31" t="s">
        <v>35</v>
      </c>
      <c r="F9" s="31" t="s">
        <v>36</v>
      </c>
      <c r="G9" s="31" t="s">
        <v>37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1"/>
      <c r="AG9" s="2"/>
      <c r="AH9" s="2"/>
      <c r="AI9" s="2"/>
      <c r="AJ9" s="2"/>
      <c r="AK9" s="2"/>
      <c r="AL9" s="2"/>
      <c r="AM9" s="29" t="str">
        <f>Config!A17</f>
        <v>Pruebas</v>
      </c>
      <c r="AN9" s="29">
        <f>Config!B17</f>
        <v>0</v>
      </c>
      <c r="AO9" s="29" t="str">
        <f>Config!C17</f>
        <v>Sebastián</v>
      </c>
    </row>
    <row r="10" spans="1:41" ht="12.75" customHeight="1" x14ac:dyDescent="0.2">
      <c r="A10" s="32" t="s">
        <v>38</v>
      </c>
      <c r="B10" s="60" t="s">
        <v>39</v>
      </c>
      <c r="C10" s="50"/>
      <c r="D10" s="51"/>
      <c r="E10" s="32" t="s">
        <v>17</v>
      </c>
      <c r="F10" s="33" t="s">
        <v>21</v>
      </c>
      <c r="G10" s="32" t="s">
        <v>16</v>
      </c>
      <c r="H10" s="32">
        <v>0</v>
      </c>
      <c r="I10" s="32">
        <v>3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0</v>
      </c>
      <c r="AD10" s="32">
        <v>0</v>
      </c>
      <c r="AE10" s="32">
        <v>0</v>
      </c>
      <c r="AF10" s="1"/>
      <c r="AG10" s="2"/>
      <c r="AH10" s="2"/>
      <c r="AI10" s="2"/>
      <c r="AJ10" s="2"/>
      <c r="AK10" s="2"/>
      <c r="AL10" s="2"/>
      <c r="AM10" s="29" t="str">
        <f>Config!A18</f>
        <v>Reunión</v>
      </c>
      <c r="AN10" s="29">
        <f>Config!B18</f>
        <v>0</v>
      </c>
      <c r="AO10" s="29" t="str">
        <f>Config!C18</f>
        <v>Eduardo</v>
      </c>
    </row>
    <row r="11" spans="1:41" ht="12.75" customHeight="1" x14ac:dyDescent="0.2">
      <c r="A11" s="34" t="s">
        <v>40</v>
      </c>
      <c r="B11" s="59" t="s">
        <v>41</v>
      </c>
      <c r="C11" s="50"/>
      <c r="D11" s="51"/>
      <c r="E11" s="34" t="s">
        <v>17</v>
      </c>
      <c r="F11" s="35" t="s">
        <v>21</v>
      </c>
      <c r="G11" s="34" t="s">
        <v>16</v>
      </c>
      <c r="H11" s="32">
        <v>0</v>
      </c>
      <c r="I11" s="32">
        <v>2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</v>
      </c>
      <c r="AE11" s="32">
        <v>0</v>
      </c>
      <c r="AF11" s="1"/>
      <c r="AG11" s="2"/>
      <c r="AH11" s="2"/>
      <c r="AI11" s="2"/>
      <c r="AJ11" s="2"/>
      <c r="AK11" s="2"/>
      <c r="AL11" s="2"/>
      <c r="AM11" s="29" t="str">
        <f>Config!A19</f>
        <v>Investigacion</v>
      </c>
      <c r="AN11" s="29">
        <f>Config!B19</f>
        <v>0</v>
      </c>
      <c r="AO11" s="29">
        <f>Config!C19</f>
        <v>0</v>
      </c>
    </row>
    <row r="12" spans="1:41" ht="12.75" customHeight="1" x14ac:dyDescent="0.2">
      <c r="A12" s="32" t="s">
        <v>42</v>
      </c>
      <c r="B12" s="66" t="s">
        <v>43</v>
      </c>
      <c r="C12" s="50"/>
      <c r="D12" s="51"/>
      <c r="E12" s="32" t="s">
        <v>14</v>
      </c>
      <c r="F12" s="35" t="s">
        <v>21</v>
      </c>
      <c r="G12" s="32" t="s">
        <v>16</v>
      </c>
      <c r="H12" s="32">
        <v>0</v>
      </c>
      <c r="I12" s="32">
        <v>0</v>
      </c>
      <c r="J12" s="32">
        <v>4</v>
      </c>
      <c r="K12" s="32">
        <v>4</v>
      </c>
      <c r="L12" s="32">
        <v>2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v>0</v>
      </c>
      <c r="AF12" s="1"/>
      <c r="AG12" s="2"/>
      <c r="AH12" s="2"/>
      <c r="AI12" s="2"/>
      <c r="AJ12" s="2"/>
      <c r="AK12" s="2"/>
      <c r="AL12" s="2"/>
      <c r="AM12" s="29">
        <f>Config!A25</f>
        <v>0</v>
      </c>
      <c r="AN12" s="29">
        <f>Config!B25</f>
        <v>0</v>
      </c>
      <c r="AO12" s="29">
        <f>Config!C25</f>
        <v>0</v>
      </c>
    </row>
    <row r="13" spans="1:41" ht="12.75" customHeight="1" x14ac:dyDescent="0.2">
      <c r="A13" s="32" t="s">
        <v>44</v>
      </c>
      <c r="B13" s="60" t="s">
        <v>45</v>
      </c>
      <c r="C13" s="50"/>
      <c r="D13" s="51"/>
      <c r="E13" s="32" t="s">
        <v>17</v>
      </c>
      <c r="F13" s="35" t="s">
        <v>21</v>
      </c>
      <c r="G13" s="32" t="s">
        <v>16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5</v>
      </c>
      <c r="N13" s="32">
        <v>3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1"/>
      <c r="AG13" s="2"/>
      <c r="AH13" s="2"/>
      <c r="AI13" s="2"/>
      <c r="AJ13" s="2"/>
      <c r="AK13" s="2"/>
      <c r="AL13" s="2"/>
      <c r="AM13" s="29">
        <f>Config!G14</f>
        <v>0</v>
      </c>
      <c r="AN13" s="29">
        <f>Config!H14</f>
        <v>0</v>
      </c>
      <c r="AO13" s="29">
        <f>Config!I14</f>
        <v>0</v>
      </c>
    </row>
    <row r="14" spans="1:41" ht="12.75" customHeight="1" x14ac:dyDescent="0.2">
      <c r="A14" s="32" t="s">
        <v>46</v>
      </c>
      <c r="B14" s="60" t="s">
        <v>47</v>
      </c>
      <c r="C14" s="50"/>
      <c r="D14" s="51"/>
      <c r="E14" s="32" t="s">
        <v>17</v>
      </c>
      <c r="F14" s="35" t="s">
        <v>21</v>
      </c>
      <c r="G14" s="32" t="s">
        <v>16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2</v>
      </c>
      <c r="O14" s="32">
        <v>0</v>
      </c>
      <c r="P14" s="32">
        <v>2</v>
      </c>
      <c r="Q14" s="32">
        <v>0</v>
      </c>
      <c r="R14" s="32">
        <v>2</v>
      </c>
      <c r="S14" s="32">
        <v>0</v>
      </c>
      <c r="T14" s="32">
        <v>2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1"/>
      <c r="AG14" s="2"/>
      <c r="AH14" s="2"/>
      <c r="AI14" s="2"/>
      <c r="AJ14" s="2"/>
      <c r="AK14" s="2"/>
      <c r="AL14" s="2"/>
      <c r="AM14" s="29"/>
      <c r="AN14" s="29"/>
      <c r="AO14" s="29"/>
    </row>
    <row r="15" spans="1:41" ht="12.75" customHeight="1" x14ac:dyDescent="0.2">
      <c r="A15" s="32" t="s">
        <v>48</v>
      </c>
      <c r="B15" s="60" t="s">
        <v>49</v>
      </c>
      <c r="C15" s="50"/>
      <c r="D15" s="51"/>
      <c r="E15" s="32" t="s">
        <v>17</v>
      </c>
      <c r="F15" s="35" t="s">
        <v>21</v>
      </c>
      <c r="G15" s="32" t="s">
        <v>16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2</v>
      </c>
      <c r="P15" s="32">
        <v>0</v>
      </c>
      <c r="Q15" s="32">
        <v>2</v>
      </c>
      <c r="R15" s="32">
        <v>0</v>
      </c>
      <c r="S15" s="32">
        <v>2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1"/>
      <c r="AG15" s="2"/>
      <c r="AH15" s="2"/>
      <c r="AI15" s="2"/>
      <c r="AJ15" s="2"/>
      <c r="AK15" s="2"/>
      <c r="AL15" s="2"/>
      <c r="AM15" s="1"/>
      <c r="AN15" s="1"/>
      <c r="AO15" s="1"/>
    </row>
    <row r="16" spans="1:41" ht="12.75" customHeight="1" x14ac:dyDescent="0.2">
      <c r="A16" s="32" t="s">
        <v>50</v>
      </c>
      <c r="B16" s="60" t="s">
        <v>51</v>
      </c>
      <c r="C16" s="50"/>
      <c r="D16" s="51"/>
      <c r="E16" s="32" t="s">
        <v>17</v>
      </c>
      <c r="F16" s="35" t="s">
        <v>21</v>
      </c>
      <c r="G16" s="32" t="s">
        <v>16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1</v>
      </c>
      <c r="O16" s="32">
        <v>0</v>
      </c>
      <c r="P16" s="32">
        <v>1</v>
      </c>
      <c r="Q16" s="32">
        <v>0</v>
      </c>
      <c r="R16" s="32">
        <v>1</v>
      </c>
      <c r="S16" s="32">
        <v>0</v>
      </c>
      <c r="T16" s="32">
        <v>1</v>
      </c>
      <c r="U16" s="32">
        <v>0</v>
      </c>
      <c r="V16" s="32">
        <v>1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1"/>
      <c r="AG16" s="2"/>
      <c r="AH16" s="2"/>
      <c r="AI16" s="2"/>
      <c r="AJ16" s="2"/>
      <c r="AK16" s="2"/>
      <c r="AL16" s="2"/>
      <c r="AM16" s="1"/>
      <c r="AN16" s="1"/>
      <c r="AO16" s="1"/>
    </row>
    <row r="17" spans="1:41" ht="12.75" customHeight="1" x14ac:dyDescent="0.2">
      <c r="A17" s="32" t="s">
        <v>52</v>
      </c>
      <c r="B17" s="60" t="s">
        <v>53</v>
      </c>
      <c r="C17" s="50"/>
      <c r="D17" s="51"/>
      <c r="E17" s="32" t="s">
        <v>17</v>
      </c>
      <c r="F17" s="35" t="s">
        <v>21</v>
      </c>
      <c r="G17" s="32" t="s">
        <v>16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1</v>
      </c>
      <c r="R17" s="32">
        <v>0</v>
      </c>
      <c r="S17" s="32">
        <v>0</v>
      </c>
      <c r="T17" s="32">
        <v>1</v>
      </c>
      <c r="U17" s="32">
        <v>2</v>
      </c>
      <c r="V17" s="32">
        <v>5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0</v>
      </c>
      <c r="AF17" s="1"/>
      <c r="AG17" s="2"/>
      <c r="AH17" s="2"/>
      <c r="AI17" s="2"/>
      <c r="AJ17" s="2"/>
      <c r="AK17" s="2"/>
      <c r="AL17" s="2"/>
      <c r="AM17" s="1"/>
      <c r="AN17" s="1"/>
      <c r="AO17" s="1"/>
    </row>
    <row r="18" spans="1:41" ht="14.25" customHeight="1" x14ac:dyDescent="0.2">
      <c r="A18" s="34" t="s">
        <v>54</v>
      </c>
      <c r="B18" s="66" t="s">
        <v>55</v>
      </c>
      <c r="C18" s="50"/>
      <c r="D18" s="51"/>
      <c r="E18" s="34" t="s">
        <v>17</v>
      </c>
      <c r="F18" s="35" t="s">
        <v>21</v>
      </c>
      <c r="G18" s="32" t="s">
        <v>16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2</v>
      </c>
      <c r="O18" s="32">
        <v>3</v>
      </c>
      <c r="P18" s="32">
        <v>0</v>
      </c>
      <c r="Q18" s="32">
        <v>0</v>
      </c>
      <c r="R18" s="32">
        <v>0</v>
      </c>
      <c r="S18" s="32">
        <v>0</v>
      </c>
      <c r="T18" s="32">
        <v>3</v>
      </c>
      <c r="U18" s="32">
        <v>0</v>
      </c>
      <c r="V18" s="32">
        <v>0</v>
      </c>
      <c r="W18" s="32">
        <v>4</v>
      </c>
      <c r="X18" s="32">
        <v>5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1"/>
      <c r="AG18" s="2"/>
      <c r="AH18" s="2"/>
      <c r="AI18" s="2"/>
      <c r="AJ18" s="2"/>
      <c r="AK18" s="2"/>
      <c r="AL18" s="2"/>
      <c r="AM18" s="1"/>
      <c r="AN18" s="1"/>
      <c r="AO18" s="1"/>
    </row>
    <row r="19" spans="1:41" ht="17.25" customHeight="1" x14ac:dyDescent="0.2">
      <c r="A19" s="32" t="s">
        <v>56</v>
      </c>
      <c r="B19" s="67" t="s">
        <v>57</v>
      </c>
      <c r="C19" s="50"/>
      <c r="D19" s="51"/>
      <c r="E19" s="32" t="s">
        <v>17</v>
      </c>
      <c r="F19" s="35" t="s">
        <v>21</v>
      </c>
      <c r="G19" s="32" t="s">
        <v>19</v>
      </c>
      <c r="H19" s="32">
        <v>0</v>
      </c>
      <c r="I19" s="32">
        <v>0</v>
      </c>
      <c r="J19" s="32">
        <v>1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1"/>
      <c r="AG19" s="2"/>
      <c r="AH19" s="2"/>
      <c r="AI19" s="2"/>
      <c r="AJ19" s="2"/>
      <c r="AK19" s="2"/>
      <c r="AL19" s="2"/>
      <c r="AM19" s="1"/>
      <c r="AN19" s="1"/>
      <c r="AO19" s="1"/>
    </row>
    <row r="20" spans="1:41" ht="12.75" customHeight="1" x14ac:dyDescent="0.2">
      <c r="A20" s="32" t="s">
        <v>58</v>
      </c>
      <c r="B20" s="60" t="s">
        <v>59</v>
      </c>
      <c r="C20" s="50"/>
      <c r="D20" s="51"/>
      <c r="E20" s="32" t="s">
        <v>17</v>
      </c>
      <c r="F20" s="35" t="s">
        <v>21</v>
      </c>
      <c r="G20" s="32" t="s">
        <v>16</v>
      </c>
      <c r="H20" s="32">
        <v>0</v>
      </c>
      <c r="I20" s="32">
        <v>0</v>
      </c>
      <c r="J20" s="32">
        <v>0</v>
      </c>
      <c r="K20" s="32">
        <v>2</v>
      </c>
      <c r="L20" s="32">
        <v>0</v>
      </c>
      <c r="M20" s="32">
        <v>3</v>
      </c>
      <c r="N20" s="32">
        <v>0</v>
      </c>
      <c r="O20" s="32">
        <v>1</v>
      </c>
      <c r="P20" s="32">
        <v>0</v>
      </c>
      <c r="Q20" s="32">
        <v>0</v>
      </c>
      <c r="R20" s="32">
        <v>1</v>
      </c>
      <c r="S20" s="32">
        <v>0</v>
      </c>
      <c r="T20" s="32">
        <v>0</v>
      </c>
      <c r="U20" s="32">
        <v>1</v>
      </c>
      <c r="V20" s="32">
        <v>0</v>
      </c>
      <c r="W20" s="32">
        <v>1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1"/>
      <c r="AG20" s="2"/>
      <c r="AH20" s="2"/>
      <c r="AI20" s="2"/>
      <c r="AJ20" s="2"/>
      <c r="AK20" s="2"/>
      <c r="AL20" s="2"/>
      <c r="AM20" s="1"/>
      <c r="AN20" s="1"/>
      <c r="AO20" s="1"/>
    </row>
    <row r="21" spans="1:41" ht="12.75" customHeight="1" x14ac:dyDescent="0.2">
      <c r="A21" s="32" t="s">
        <v>60</v>
      </c>
      <c r="B21" s="60" t="s">
        <v>61</v>
      </c>
      <c r="C21" s="50"/>
      <c r="D21" s="51"/>
      <c r="E21" s="32" t="s">
        <v>17</v>
      </c>
      <c r="F21" s="35" t="s">
        <v>21</v>
      </c>
      <c r="G21" s="32" t="s">
        <v>16</v>
      </c>
      <c r="H21" s="32">
        <v>0</v>
      </c>
      <c r="I21" s="32">
        <v>0</v>
      </c>
      <c r="J21" s="32">
        <v>0</v>
      </c>
      <c r="K21" s="32">
        <v>0</v>
      </c>
      <c r="L21" s="32">
        <v>3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1</v>
      </c>
      <c r="S21" s="32">
        <v>0</v>
      </c>
      <c r="T21" s="32">
        <v>0</v>
      </c>
      <c r="U21" s="32">
        <v>1</v>
      </c>
      <c r="V21" s="32">
        <v>0</v>
      </c>
      <c r="W21" s="32">
        <v>0</v>
      </c>
      <c r="X21" s="32">
        <v>1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1"/>
      <c r="AG21" s="2"/>
      <c r="AH21" s="2"/>
      <c r="AI21" s="2"/>
      <c r="AJ21" s="2"/>
      <c r="AK21" s="2"/>
      <c r="AL21" s="2"/>
      <c r="AM21" s="1"/>
      <c r="AN21" s="1"/>
      <c r="AO21" s="1"/>
    </row>
    <row r="22" spans="1:41" ht="12.75" customHeight="1" x14ac:dyDescent="0.2">
      <c r="A22" s="32" t="s">
        <v>62</v>
      </c>
      <c r="B22" s="60" t="s">
        <v>63</v>
      </c>
      <c r="C22" s="50"/>
      <c r="D22" s="51"/>
      <c r="E22" s="32" t="s">
        <v>17</v>
      </c>
      <c r="F22" s="35" t="s">
        <v>21</v>
      </c>
      <c r="G22" s="32" t="s">
        <v>16</v>
      </c>
      <c r="H22" s="32">
        <v>0</v>
      </c>
      <c r="I22" s="32">
        <v>0</v>
      </c>
      <c r="J22" s="32">
        <v>0</v>
      </c>
      <c r="K22" s="32">
        <v>0</v>
      </c>
      <c r="L22" s="32">
        <v>1</v>
      </c>
      <c r="M22" s="32">
        <v>0</v>
      </c>
      <c r="N22" s="32">
        <v>0</v>
      </c>
      <c r="O22" s="32">
        <v>2</v>
      </c>
      <c r="P22" s="32">
        <v>0</v>
      </c>
      <c r="Q22" s="32">
        <v>0</v>
      </c>
      <c r="R22" s="32">
        <v>2</v>
      </c>
      <c r="S22" s="32">
        <v>0</v>
      </c>
      <c r="T22" s="32">
        <v>0</v>
      </c>
      <c r="U22" s="32">
        <v>0</v>
      </c>
      <c r="V22" s="32">
        <v>0</v>
      </c>
      <c r="W22" s="32">
        <v>1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1"/>
      <c r="AG22" s="2"/>
      <c r="AH22" s="2"/>
      <c r="AI22" s="2"/>
      <c r="AJ22" s="2"/>
      <c r="AK22" s="2"/>
      <c r="AL22" s="2"/>
      <c r="AM22" s="1"/>
      <c r="AN22" s="1"/>
      <c r="AO22" s="1"/>
    </row>
    <row r="23" spans="1:41" ht="12.75" customHeight="1" x14ac:dyDescent="0.2">
      <c r="A23" s="32" t="s">
        <v>64</v>
      </c>
      <c r="B23" s="60" t="s">
        <v>65</v>
      </c>
      <c r="C23" s="50"/>
      <c r="D23" s="51"/>
      <c r="E23" s="32" t="s">
        <v>17</v>
      </c>
      <c r="F23" s="35" t="s">
        <v>21</v>
      </c>
      <c r="G23" s="32" t="s">
        <v>16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1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1"/>
      <c r="AG23" s="2"/>
      <c r="AH23" s="2"/>
      <c r="AI23" s="2"/>
      <c r="AJ23" s="2"/>
      <c r="AK23" s="2"/>
      <c r="AL23" s="2"/>
      <c r="AM23" s="1"/>
      <c r="AN23" s="1"/>
      <c r="AO23" s="1"/>
    </row>
    <row r="24" spans="1:41" ht="28.5" customHeight="1" x14ac:dyDescent="0.2">
      <c r="A24" s="34" t="s">
        <v>66</v>
      </c>
      <c r="B24" s="59" t="s">
        <v>67</v>
      </c>
      <c r="C24" s="50"/>
      <c r="D24" s="51"/>
      <c r="E24" s="34" t="s">
        <v>17</v>
      </c>
      <c r="F24" s="35" t="s">
        <v>21</v>
      </c>
      <c r="G24" s="32" t="s">
        <v>16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1</v>
      </c>
      <c r="P24" s="32">
        <v>1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1"/>
      <c r="AG24" s="2"/>
      <c r="AH24" s="2"/>
      <c r="AI24" s="2"/>
      <c r="AJ24" s="2"/>
      <c r="AK24" s="2"/>
      <c r="AL24" s="2"/>
      <c r="AM24" s="1"/>
      <c r="AN24" s="1"/>
      <c r="AO24" s="1"/>
    </row>
    <row r="25" spans="1:41" ht="12.75" customHeight="1" x14ac:dyDescent="0.2">
      <c r="A25" s="32" t="s">
        <v>68</v>
      </c>
      <c r="B25" s="60" t="s">
        <v>69</v>
      </c>
      <c r="C25" s="50"/>
      <c r="D25" s="51"/>
      <c r="E25" s="32" t="s">
        <v>17</v>
      </c>
      <c r="F25" s="35" t="s">
        <v>21</v>
      </c>
      <c r="G25" s="32" t="s">
        <v>16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1</v>
      </c>
      <c r="S25" s="32">
        <v>0</v>
      </c>
      <c r="T25" s="32">
        <v>1</v>
      </c>
      <c r="U25" s="32">
        <v>0</v>
      </c>
      <c r="V25" s="32">
        <v>1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1"/>
      <c r="AG25" s="2"/>
      <c r="AH25" s="2"/>
      <c r="AI25" s="2"/>
      <c r="AJ25" s="2"/>
      <c r="AK25" s="2"/>
      <c r="AL25" s="2"/>
      <c r="AM25" s="1"/>
      <c r="AN25" s="1"/>
      <c r="AO25" s="1"/>
    </row>
    <row r="26" spans="1:41" ht="12.75" customHeight="1" x14ac:dyDescent="0.2">
      <c r="A26" s="32" t="s">
        <v>70</v>
      </c>
      <c r="B26" s="60" t="s">
        <v>71</v>
      </c>
      <c r="C26" s="50"/>
      <c r="D26" s="51"/>
      <c r="E26" s="32" t="s">
        <v>17</v>
      </c>
      <c r="F26" s="35" t="s">
        <v>21</v>
      </c>
      <c r="G26" s="32" t="s">
        <v>16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1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1</v>
      </c>
      <c r="W26" s="32">
        <v>1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1"/>
      <c r="AG26" s="2"/>
      <c r="AH26" s="2"/>
      <c r="AI26" s="2"/>
      <c r="AJ26" s="2"/>
      <c r="AK26" s="2"/>
      <c r="AL26" s="2"/>
      <c r="AM26" s="1"/>
      <c r="AN26" s="1"/>
      <c r="AO26" s="1"/>
    </row>
    <row r="27" spans="1:41" ht="12.75" customHeight="1" x14ac:dyDescent="0.2">
      <c r="A27" s="32" t="s">
        <v>72</v>
      </c>
      <c r="B27" s="60" t="s">
        <v>73</v>
      </c>
      <c r="C27" s="50"/>
      <c r="D27" s="51"/>
      <c r="E27" s="32" t="s">
        <v>17</v>
      </c>
      <c r="F27" s="35" t="s">
        <v>21</v>
      </c>
      <c r="G27" s="32" t="s">
        <v>16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1</v>
      </c>
      <c r="N27" s="32">
        <v>1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1"/>
      <c r="AG27" s="2"/>
      <c r="AH27" s="2"/>
      <c r="AI27" s="2"/>
      <c r="AJ27" s="2"/>
      <c r="AK27" s="2"/>
      <c r="AL27" s="2"/>
      <c r="AM27" s="1"/>
      <c r="AN27" s="1"/>
      <c r="AO27" s="1"/>
    </row>
    <row r="28" spans="1:41" ht="12.75" customHeight="1" x14ac:dyDescent="0.2">
      <c r="A28" s="32" t="s">
        <v>74</v>
      </c>
      <c r="B28" s="60" t="s">
        <v>75</v>
      </c>
      <c r="C28" s="50"/>
      <c r="D28" s="51"/>
      <c r="E28" s="32" t="s">
        <v>17</v>
      </c>
      <c r="F28" s="35" t="s">
        <v>21</v>
      </c>
      <c r="G28" s="32" t="s">
        <v>16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1</v>
      </c>
      <c r="O28" s="32">
        <v>0</v>
      </c>
      <c r="P28" s="32">
        <v>1</v>
      </c>
      <c r="Q28" s="32">
        <v>0</v>
      </c>
      <c r="R28" s="32">
        <v>0</v>
      </c>
      <c r="S28" s="32">
        <v>0</v>
      </c>
      <c r="T28" s="32">
        <v>1</v>
      </c>
      <c r="U28" s="32">
        <v>0</v>
      </c>
      <c r="V28" s="32">
        <v>1</v>
      </c>
      <c r="W28" s="32">
        <v>2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1"/>
      <c r="AG28" s="2"/>
      <c r="AH28" s="2"/>
      <c r="AI28" s="2"/>
      <c r="AJ28" s="2"/>
      <c r="AK28" s="2"/>
      <c r="AL28" s="2"/>
      <c r="AM28" s="1"/>
      <c r="AN28" s="1"/>
      <c r="AO28" s="1"/>
    </row>
    <row r="29" spans="1:41" ht="12.75" customHeight="1" x14ac:dyDescent="0.2">
      <c r="A29" s="32" t="s">
        <v>76</v>
      </c>
      <c r="B29" s="60" t="s">
        <v>77</v>
      </c>
      <c r="C29" s="50"/>
      <c r="D29" s="51"/>
      <c r="E29" s="32" t="s">
        <v>17</v>
      </c>
      <c r="F29" s="32" t="s">
        <v>18</v>
      </c>
      <c r="G29" s="32" t="s">
        <v>16</v>
      </c>
      <c r="H29" s="32">
        <v>0</v>
      </c>
      <c r="I29" s="32">
        <v>0</v>
      </c>
      <c r="J29" s="32">
        <v>1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5</v>
      </c>
      <c r="S29" s="32">
        <v>0</v>
      </c>
      <c r="T29" s="32">
        <v>4</v>
      </c>
      <c r="U29" s="32">
        <v>0</v>
      </c>
      <c r="V29" s="32">
        <v>0</v>
      </c>
      <c r="W29" s="32">
        <v>3</v>
      </c>
      <c r="X29" s="32">
        <v>1</v>
      </c>
      <c r="Y29" s="32">
        <v>0</v>
      </c>
      <c r="Z29" s="32">
        <v>1</v>
      </c>
      <c r="AA29" s="32">
        <v>0</v>
      </c>
      <c r="AB29" s="32">
        <v>0</v>
      </c>
      <c r="AC29" s="32">
        <v>0</v>
      </c>
      <c r="AD29" s="32">
        <v>1</v>
      </c>
      <c r="AE29" s="32">
        <v>0</v>
      </c>
      <c r="AF29" s="1"/>
      <c r="AG29" s="2"/>
      <c r="AH29" s="2"/>
      <c r="AI29" s="2"/>
      <c r="AJ29" s="2"/>
      <c r="AK29" s="2"/>
      <c r="AL29" s="2"/>
      <c r="AM29" s="1"/>
      <c r="AN29" s="1"/>
      <c r="AO29" s="1"/>
    </row>
    <row r="30" spans="1:41" ht="12.75" customHeight="1" x14ac:dyDescent="0.2">
      <c r="A30" s="32" t="s">
        <v>78</v>
      </c>
      <c r="B30" s="60" t="s">
        <v>79</v>
      </c>
      <c r="C30" s="50"/>
      <c r="D30" s="51"/>
      <c r="E30" s="32" t="s">
        <v>17</v>
      </c>
      <c r="F30" s="32" t="s">
        <v>18</v>
      </c>
      <c r="G30" s="32" t="s">
        <v>16</v>
      </c>
      <c r="H30" s="32">
        <v>0</v>
      </c>
      <c r="I30" s="32">
        <v>0</v>
      </c>
      <c r="J30" s="32">
        <v>0</v>
      </c>
      <c r="K30" s="32">
        <v>0</v>
      </c>
      <c r="L30" s="32">
        <v>2</v>
      </c>
      <c r="M30" s="32">
        <v>0</v>
      </c>
      <c r="N30" s="32">
        <v>0</v>
      </c>
      <c r="O30" s="32">
        <v>0</v>
      </c>
      <c r="P30" s="32">
        <v>2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1</v>
      </c>
      <c r="AF30" s="1"/>
      <c r="AG30" s="2"/>
      <c r="AH30" s="2"/>
      <c r="AI30" s="2"/>
      <c r="AJ30" s="2"/>
      <c r="AK30" s="2"/>
      <c r="AL30" s="2"/>
      <c r="AM30" s="1"/>
      <c r="AN30" s="1"/>
      <c r="AO30" s="1"/>
    </row>
    <row r="31" spans="1:41" ht="12.75" customHeight="1" x14ac:dyDescent="0.2">
      <c r="A31" s="32" t="s">
        <v>80</v>
      </c>
      <c r="B31" s="60" t="s">
        <v>81</v>
      </c>
      <c r="C31" s="50"/>
      <c r="D31" s="51"/>
      <c r="E31" s="32" t="s">
        <v>17</v>
      </c>
      <c r="F31" s="32" t="s">
        <v>18</v>
      </c>
      <c r="G31" s="32" t="s">
        <v>16</v>
      </c>
      <c r="H31" s="32">
        <v>0</v>
      </c>
      <c r="I31" s="32">
        <v>0</v>
      </c>
      <c r="J31" s="32">
        <v>1</v>
      </c>
      <c r="K31" s="32">
        <v>0</v>
      </c>
      <c r="L31" s="32">
        <v>0</v>
      </c>
      <c r="M31" s="32">
        <v>0</v>
      </c>
      <c r="N31" s="32">
        <v>0</v>
      </c>
      <c r="O31" s="32">
        <v>2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1"/>
      <c r="AG31" s="2"/>
      <c r="AH31" s="2"/>
      <c r="AI31" s="2"/>
      <c r="AJ31" s="2"/>
      <c r="AK31" s="2"/>
      <c r="AL31" s="2"/>
      <c r="AM31" s="1"/>
      <c r="AN31" s="1"/>
      <c r="AO31" s="1"/>
    </row>
    <row r="32" spans="1:41" ht="12.75" customHeight="1" x14ac:dyDescent="0.2">
      <c r="A32" s="32" t="s">
        <v>82</v>
      </c>
      <c r="B32" s="60" t="s">
        <v>83</v>
      </c>
      <c r="C32" s="50"/>
      <c r="D32" s="51"/>
      <c r="E32" s="32" t="s">
        <v>17</v>
      </c>
      <c r="F32" s="32" t="s">
        <v>21</v>
      </c>
      <c r="G32" s="32" t="s">
        <v>16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1</v>
      </c>
      <c r="AF32" s="1"/>
      <c r="AG32" s="2"/>
      <c r="AH32" s="2"/>
      <c r="AI32" s="2"/>
      <c r="AJ32" s="2"/>
      <c r="AK32" s="2"/>
      <c r="AL32" s="2"/>
      <c r="AM32" s="1"/>
      <c r="AN32" s="1"/>
      <c r="AO32" s="1"/>
    </row>
    <row r="33" spans="1:41" ht="12.75" customHeight="1" x14ac:dyDescent="0.2">
      <c r="A33" s="32" t="s">
        <v>84</v>
      </c>
      <c r="B33" s="60" t="s">
        <v>85</v>
      </c>
      <c r="C33" s="50"/>
      <c r="D33" s="51"/>
      <c r="E33" s="32" t="s">
        <v>17</v>
      </c>
      <c r="F33" s="32" t="s">
        <v>18</v>
      </c>
      <c r="G33" s="32" t="s">
        <v>16</v>
      </c>
      <c r="H33" s="32">
        <v>0</v>
      </c>
      <c r="I33" s="32">
        <v>0</v>
      </c>
      <c r="J33" s="32">
        <v>1</v>
      </c>
      <c r="K33" s="32">
        <v>0</v>
      </c>
      <c r="L33" s="32">
        <v>1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1</v>
      </c>
      <c r="S33" s="32">
        <v>0</v>
      </c>
      <c r="T33" s="32">
        <v>0</v>
      </c>
      <c r="U33" s="32">
        <v>1</v>
      </c>
      <c r="V33" s="32">
        <v>0</v>
      </c>
      <c r="W33" s="32">
        <v>1</v>
      </c>
      <c r="X33" s="32">
        <v>1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0</v>
      </c>
      <c r="AF33" s="1"/>
      <c r="AG33" s="2"/>
      <c r="AH33" s="2"/>
      <c r="AI33" s="2"/>
      <c r="AJ33" s="2"/>
      <c r="AK33" s="2"/>
      <c r="AL33" s="2"/>
      <c r="AM33" s="1"/>
      <c r="AN33" s="1"/>
      <c r="AO33" s="1"/>
    </row>
    <row r="34" spans="1:41" ht="12.75" customHeight="1" x14ac:dyDescent="0.2">
      <c r="A34" s="32" t="s">
        <v>86</v>
      </c>
      <c r="B34" s="60" t="s">
        <v>87</v>
      </c>
      <c r="C34" s="50"/>
      <c r="D34" s="51"/>
      <c r="E34" s="32" t="s">
        <v>17</v>
      </c>
      <c r="F34" s="32" t="s">
        <v>18</v>
      </c>
      <c r="G34" s="32" t="s">
        <v>16</v>
      </c>
      <c r="H34" s="32">
        <v>0</v>
      </c>
      <c r="I34" s="32">
        <v>0</v>
      </c>
      <c r="J34" s="32">
        <v>0</v>
      </c>
      <c r="K34" s="32">
        <v>0</v>
      </c>
      <c r="L34" s="32">
        <v>1</v>
      </c>
      <c r="M34" s="32">
        <v>0</v>
      </c>
      <c r="N34" s="32">
        <v>0</v>
      </c>
      <c r="O34" s="32">
        <v>0</v>
      </c>
      <c r="P34" s="32">
        <v>1</v>
      </c>
      <c r="Q34" s="32">
        <v>0</v>
      </c>
      <c r="R34" s="32">
        <v>0</v>
      </c>
      <c r="S34" s="32">
        <v>0</v>
      </c>
      <c r="T34" s="32">
        <v>0</v>
      </c>
      <c r="U34" s="32">
        <v>0</v>
      </c>
      <c r="V34" s="32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1</v>
      </c>
      <c r="AC34" s="32">
        <v>1</v>
      </c>
      <c r="AD34" s="32">
        <v>0</v>
      </c>
      <c r="AE34" s="32">
        <v>0</v>
      </c>
      <c r="AF34" s="1"/>
      <c r="AG34" s="2"/>
      <c r="AH34" s="2"/>
      <c r="AI34" s="2"/>
      <c r="AJ34" s="2"/>
      <c r="AK34" s="2"/>
      <c r="AL34" s="2"/>
      <c r="AM34" s="1"/>
      <c r="AN34" s="1"/>
      <c r="AO34" s="1"/>
    </row>
    <row r="35" spans="1:41" ht="12.75" customHeight="1" x14ac:dyDescent="0.2">
      <c r="A35" s="32" t="s">
        <v>88</v>
      </c>
      <c r="B35" s="60" t="s">
        <v>89</v>
      </c>
      <c r="C35" s="50"/>
      <c r="D35" s="51"/>
      <c r="E35" s="32" t="s">
        <v>17</v>
      </c>
      <c r="F35" s="32" t="s">
        <v>21</v>
      </c>
      <c r="G35" s="32" t="s">
        <v>16</v>
      </c>
      <c r="H35" s="32">
        <v>0</v>
      </c>
      <c r="I35" s="32">
        <v>0</v>
      </c>
      <c r="J35" s="32">
        <v>0</v>
      </c>
      <c r="K35" s="32">
        <v>1</v>
      </c>
      <c r="L35" s="32">
        <v>0</v>
      </c>
      <c r="M35" s="32">
        <v>1</v>
      </c>
      <c r="N35" s="32">
        <v>0</v>
      </c>
      <c r="O35" s="32">
        <v>2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1</v>
      </c>
      <c r="Y35" s="32">
        <v>0</v>
      </c>
      <c r="Z35" s="32">
        <v>1</v>
      </c>
      <c r="AA35" s="32">
        <v>0</v>
      </c>
      <c r="AB35" s="32">
        <v>0</v>
      </c>
      <c r="AC35" s="32">
        <v>0</v>
      </c>
      <c r="AD35" s="32">
        <v>0</v>
      </c>
      <c r="AE35" s="32">
        <v>1</v>
      </c>
      <c r="AF35" s="1"/>
      <c r="AG35" s="2"/>
      <c r="AH35" s="2"/>
      <c r="AI35" s="2"/>
      <c r="AJ35" s="2"/>
      <c r="AK35" s="2"/>
      <c r="AL35" s="2"/>
      <c r="AM35" s="1"/>
      <c r="AN35" s="1"/>
      <c r="AO35" s="1"/>
    </row>
    <row r="36" spans="1:41" ht="12.75" customHeight="1" x14ac:dyDescent="0.2">
      <c r="A36" s="1" t="s">
        <v>90</v>
      </c>
      <c r="B36" s="60" t="s">
        <v>91</v>
      </c>
      <c r="C36" s="50"/>
      <c r="D36" s="51"/>
      <c r="E36" s="1" t="s">
        <v>17</v>
      </c>
      <c r="F36" s="32" t="s">
        <v>21</v>
      </c>
      <c r="G36" s="32" t="s">
        <v>16</v>
      </c>
      <c r="H36" s="32">
        <v>0</v>
      </c>
      <c r="I36" s="32">
        <v>0</v>
      </c>
      <c r="J36" s="32">
        <v>1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1"/>
      <c r="AG36" s="2"/>
      <c r="AH36" s="2"/>
      <c r="AI36" s="2"/>
      <c r="AJ36" s="2"/>
      <c r="AK36" s="2"/>
      <c r="AL36" s="2"/>
      <c r="AM36" s="1"/>
      <c r="AN36" s="1"/>
      <c r="AO36" s="1"/>
    </row>
    <row r="37" spans="1:41" ht="12.75" customHeight="1" x14ac:dyDescent="0.2">
      <c r="A37" s="1" t="s">
        <v>92</v>
      </c>
      <c r="B37" s="71" t="s">
        <v>93</v>
      </c>
      <c r="C37" s="44"/>
      <c r="D37" s="44"/>
      <c r="E37" s="1" t="s">
        <v>17</v>
      </c>
      <c r="F37" s="32" t="s">
        <v>18</v>
      </c>
      <c r="G37" s="32" t="s">
        <v>16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2</v>
      </c>
      <c r="P37" s="32">
        <v>0</v>
      </c>
      <c r="Q37" s="32">
        <v>1</v>
      </c>
      <c r="R37" s="32">
        <v>0</v>
      </c>
      <c r="S37" s="32">
        <v>2</v>
      </c>
      <c r="T37" s="32">
        <v>0</v>
      </c>
      <c r="U37" s="32">
        <v>0</v>
      </c>
      <c r="V37" s="32">
        <v>0</v>
      </c>
      <c r="W37" s="32">
        <v>1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1"/>
      <c r="AG37" s="2"/>
      <c r="AH37" s="2"/>
      <c r="AI37" s="2"/>
      <c r="AJ37" s="2"/>
      <c r="AK37" s="2"/>
      <c r="AL37" s="2"/>
      <c r="AM37" s="1"/>
      <c r="AN37" s="1"/>
      <c r="AO37" s="1"/>
    </row>
    <row r="38" spans="1:41" ht="12.75" customHeight="1" x14ac:dyDescent="0.2">
      <c r="A38" s="1" t="s">
        <v>94</v>
      </c>
      <c r="B38" s="63" t="s">
        <v>95</v>
      </c>
      <c r="C38" s="64"/>
      <c r="D38" s="64"/>
      <c r="E38" s="1" t="s">
        <v>20</v>
      </c>
      <c r="F38" s="32" t="s">
        <v>21</v>
      </c>
      <c r="G38" s="32" t="s">
        <v>16</v>
      </c>
      <c r="H38" s="32">
        <v>0</v>
      </c>
      <c r="I38" s="32">
        <v>1</v>
      </c>
      <c r="J38" s="32">
        <v>0</v>
      </c>
      <c r="K38" s="32">
        <v>1</v>
      </c>
      <c r="L38" s="32">
        <v>0</v>
      </c>
      <c r="M38" s="32">
        <v>0</v>
      </c>
      <c r="N38" s="32">
        <v>0</v>
      </c>
      <c r="O38" s="32">
        <v>1</v>
      </c>
      <c r="P38" s="32">
        <v>0</v>
      </c>
      <c r="Q38" s="32">
        <v>1</v>
      </c>
      <c r="R38" s="32">
        <v>0</v>
      </c>
      <c r="S38" s="32">
        <v>0</v>
      </c>
      <c r="T38" s="32">
        <v>3</v>
      </c>
      <c r="U38" s="32">
        <v>0</v>
      </c>
      <c r="V38" s="32">
        <v>2</v>
      </c>
      <c r="W38" s="32">
        <v>0</v>
      </c>
      <c r="X38" s="32">
        <v>1</v>
      </c>
      <c r="Y38" s="32">
        <v>0</v>
      </c>
      <c r="Z38" s="32">
        <v>0</v>
      </c>
      <c r="AA38" s="32">
        <v>1</v>
      </c>
      <c r="AB38" s="32">
        <v>0</v>
      </c>
      <c r="AC38" s="32">
        <v>1</v>
      </c>
      <c r="AD38" s="32">
        <v>0</v>
      </c>
      <c r="AE38" s="32">
        <v>1</v>
      </c>
      <c r="AF38" s="1"/>
      <c r="AG38" s="2"/>
      <c r="AH38" s="2"/>
      <c r="AI38" s="2"/>
      <c r="AJ38" s="2"/>
      <c r="AK38" s="2"/>
      <c r="AL38" s="2"/>
      <c r="AM38" s="1"/>
      <c r="AN38" s="1"/>
      <c r="AO38" s="1"/>
    </row>
    <row r="39" spans="1:41" ht="12.75" customHeight="1" x14ac:dyDescent="0.2">
      <c r="A39" s="1"/>
      <c r="B39" s="65"/>
      <c r="C39" s="64"/>
      <c r="D39" s="64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2"/>
      <c r="AH39" s="2"/>
      <c r="AI39" s="2"/>
      <c r="AJ39" s="2"/>
      <c r="AK39" s="2"/>
      <c r="AL39" s="2"/>
      <c r="AM39" s="1"/>
      <c r="AN39" s="1"/>
      <c r="AO39" s="1"/>
    </row>
    <row r="40" spans="1:41" ht="12.75" customHeight="1" x14ac:dyDescent="0.2">
      <c r="A40" s="1"/>
      <c r="B40" s="65"/>
      <c r="C40" s="64"/>
      <c r="D40" s="64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2"/>
      <c r="AH40" s="2"/>
      <c r="AI40" s="2"/>
      <c r="AJ40" s="2"/>
      <c r="AK40" s="2"/>
      <c r="AL40" s="2"/>
      <c r="AM40" s="1"/>
      <c r="AN40" s="1"/>
      <c r="AO40" s="1"/>
    </row>
    <row r="41" spans="1:41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2"/>
      <c r="AH41" s="2"/>
      <c r="AI41" s="2"/>
      <c r="AJ41" s="2"/>
      <c r="AK41" s="2"/>
      <c r="AL41" s="2"/>
      <c r="AM41" s="1"/>
      <c r="AN41" s="1"/>
      <c r="AO41" s="1"/>
    </row>
    <row r="42" spans="1:41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1:41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1:41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1:41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1:41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1:41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1:41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1:41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1:41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1:41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1:41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1:41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1:41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1:41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1:41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1:41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1:41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1:41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1:41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1:41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1:41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1:41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1:41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1:41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1:41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1:41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1:41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1:41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1:41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1:41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1:41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1:41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1:41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1:41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1:41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1:41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1:41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spans="1:41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spans="1:41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spans="1:41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spans="1:41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spans="1:41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spans="1:41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spans="1:41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spans="1:41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spans="1:41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spans="1:41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spans="1:41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spans="1:41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spans="1:41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spans="1:41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spans="1:41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spans="1:41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spans="1:41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spans="1:41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spans="1:41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spans="1:41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spans="1:41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spans="1:41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spans="1:41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1:41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spans="1:41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spans="1:41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spans="1:41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spans="1:41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spans="1:41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spans="1:41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spans="1:41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spans="1:41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spans="1:41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spans="1:41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spans="1:41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1:41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spans="1:41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spans="1:41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spans="1:41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spans="1:41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spans="1:41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spans="1:41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spans="1:41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spans="1:41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spans="1:41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spans="1:41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spans="1:41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spans="1:41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spans="1:41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spans="1:41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spans="1:41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spans="1:41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spans="1:41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spans="1:41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spans="1:41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spans="1:41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spans="1:41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spans="1:41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spans="1:41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spans="1:41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spans="1:41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spans="1:41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spans="1:41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spans="1:41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spans="1:41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spans="1:41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spans="1:41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spans="1:41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spans="1:41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spans="1:41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spans="1:41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spans="1:41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spans="1:41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spans="1:41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spans="1:41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spans="1:41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spans="1:41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spans="1:41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spans="1:41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spans="1:41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spans="1:41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spans="1:41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spans="1:41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spans="1:41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spans="1:41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spans="1:41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spans="1:41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spans="1:41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spans="1:41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spans="1:41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spans="1:41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spans="1:41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spans="1:41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spans="1:41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spans="1:41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spans="1:41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spans="1:41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spans="1:41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spans="1:41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spans="1:41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spans="1:41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:41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spans="1:41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1:41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1:41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1:41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spans="1:41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spans="1:41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1:41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spans="1:41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spans="1:41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spans="1:41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spans="1:41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spans="1:41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spans="1:41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spans="1:41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1:41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spans="1:41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spans="1:41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spans="1:41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1:41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1:41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1:41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spans="1:41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spans="1:41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spans="1:41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spans="1:41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spans="1:41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spans="1:41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spans="1:41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spans="1:41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spans="1:41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spans="1:41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spans="1:41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spans="1:41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spans="1:41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spans="1:41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spans="1:41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spans="1:41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spans="1:41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spans="1:41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spans="1:41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spans="1:41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spans="1:41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spans="1:41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spans="1:41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spans="1:41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spans="1:41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spans="1:41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spans="1:41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spans="1:41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spans="1:41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spans="1:41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spans="1:41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spans="1:41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spans="1:41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spans="1:41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spans="1:41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spans="1:41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spans="1:41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spans="1:41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spans="1:41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spans="1:41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spans="1:41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spans="1:41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spans="1:41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spans="1:41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spans="1:41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spans="1:41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spans="1:41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spans="1:41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spans="1:41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spans="1:41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spans="1:41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spans="1:41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spans="1:41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spans="1:41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spans="1:41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spans="1:41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spans="1:41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spans="1:41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spans="1:41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spans="1:41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spans="1:41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spans="1:41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spans="1:41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spans="1:41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spans="1:41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spans="1:41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spans="1:41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spans="1:41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spans="1:41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spans="1:41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spans="1:41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spans="1:41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spans="1:41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spans="1:41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spans="1:41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spans="1:41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spans="1:41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spans="1:41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spans="1:41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spans="1:41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spans="1:41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spans="1:41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spans="1:41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spans="1:41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spans="1:41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spans="1:41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spans="1:41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spans="1:41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spans="1:41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spans="1:41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spans="1:41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spans="1:41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spans="1:41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spans="1:41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spans="1:41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spans="1:41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spans="1:41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spans="1:41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spans="1:41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spans="1:41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spans="1:41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spans="1:41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spans="1:41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spans="1:41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spans="1:41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spans="1:41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spans="1:41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spans="1:41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spans="1:41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spans="1:41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spans="1:41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spans="1:41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spans="1:41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spans="1:41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spans="1:41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spans="1:41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spans="1:41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spans="1:41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spans="1:41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spans="1:41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spans="1:41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spans="1:41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spans="1:41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spans="1:41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spans="1:41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spans="1:41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spans="1:41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spans="1:41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spans="1:41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spans="1:41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spans="1:41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spans="1:41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spans="1:41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spans="1:41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spans="1:41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spans="1:41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spans="1:41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spans="1:41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spans="1:41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spans="1:41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spans="1:41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spans="1:41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spans="1:41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spans="1:41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spans="1:41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spans="1:41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spans="1:41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 spans="1:41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 spans="1:41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 spans="1:41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 spans="1:41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 spans="1:41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 spans="1:41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 spans="1:41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 spans="1:41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 spans="1:41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spans="1:41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spans="1:41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 spans="1:41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 spans="1:41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 spans="1:41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 spans="1:41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 spans="1:41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 spans="1:41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 spans="1:41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 spans="1:41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 spans="1:41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spans="1:41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spans="1:41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spans="1:41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spans="1:41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spans="1:41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 spans="1:41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spans="1:41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spans="1:41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spans="1:41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spans="1:41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spans="1:41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 spans="1:41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 spans="1:41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 spans="1:41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spans="1:41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 spans="1:41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 spans="1:41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 spans="1:41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 spans="1:41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 spans="1:41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 spans="1:41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 spans="1:41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 spans="1:41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 spans="1:41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 spans="1:41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 spans="1:41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spans="1:41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 spans="1:41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 spans="1:41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 spans="1:41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 spans="1:41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 spans="1:41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 spans="1:41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 spans="1:41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 spans="1:41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 spans="1:41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 spans="1:41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 spans="1:41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 spans="1:41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 spans="1:41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 spans="1:41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 spans="1:41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 spans="1:41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 spans="1:41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 spans="1:41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 spans="1:41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 spans="1:41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 spans="1:41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 spans="1:41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 spans="1:41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 spans="1:41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 spans="1:41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 spans="1:41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 spans="1:41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 spans="1:41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 spans="1:41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 spans="1:41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 spans="1:41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 spans="1:41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 spans="1:41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 spans="1:41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 spans="1:41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 spans="1:41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 spans="1:41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 spans="1:41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 spans="1:41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 spans="1:41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 spans="1:41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 spans="1:41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 spans="1:41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 spans="1:41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 spans="1:41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 spans="1:41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 spans="1:41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 spans="1:41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 spans="1:41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 spans="1:41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 spans="1:41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 spans="1:41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 spans="1:41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 spans="1:41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 spans="1:41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 spans="1:41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 spans="1:41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 spans="1:41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 spans="1:41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 spans="1:41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 spans="1:41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 spans="1:41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 spans="1:41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 spans="1:41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 spans="1:41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 spans="1:41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 spans="1:41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 spans="1:41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 spans="1:41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 spans="1:41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 spans="1:41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 spans="1:41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 spans="1:41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 spans="1:41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 spans="1:41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 spans="1:41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 spans="1:41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 spans="1:41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 spans="1:41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 spans="1:41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 spans="1:41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 spans="1:41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 spans="1:41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 spans="1:41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 spans="1:41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 spans="1:41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 spans="1:41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 spans="1:41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 spans="1:41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 spans="1:41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 spans="1:41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 spans="1:41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 spans="1:41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 spans="1:41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 spans="1:41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 spans="1:41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 spans="1:41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 spans="1:41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 spans="1:41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 spans="1:41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 spans="1:41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 spans="1:41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 spans="1:41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 spans="1:41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 spans="1:41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 spans="1:41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 spans="1:41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 spans="1:41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 spans="1:41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 spans="1:41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 spans="1:41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 spans="1:41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 spans="1:41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 spans="1:41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 spans="1:41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 spans="1:41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 spans="1:41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 spans="1:41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 spans="1:41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 spans="1:41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 spans="1:41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 spans="1:41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 spans="1:41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 spans="1:41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 spans="1:41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 spans="1:41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 spans="1:41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 spans="1:41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 spans="1:41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 spans="1:41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 spans="1:41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 spans="1:41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 spans="1:41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 spans="1:41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 spans="1:41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 spans="1:41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 spans="1:41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 spans="1:41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 spans="1:41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 spans="1:41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 spans="1:41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 spans="1:41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 spans="1:41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 spans="1:41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 spans="1:41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 spans="1:41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 spans="1:41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 spans="1:41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 spans="1:41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 spans="1:41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 spans="1:41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 spans="1:41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 spans="1:41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 spans="1:41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 spans="1:41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 spans="1:41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 spans="1:41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 spans="1:41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 spans="1:41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 spans="1:41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 spans="1:41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 spans="1:41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 spans="1:41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 spans="1:41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 spans="1:41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 spans="1:41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 spans="1:41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 spans="1:41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 spans="1:41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 spans="1:41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 spans="1:41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 spans="1:41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 spans="1:41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 spans="1:41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 spans="1:41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 spans="1:41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 spans="1:41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 spans="1:41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 spans="1:41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 spans="1:41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 spans="1:41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 spans="1:41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 spans="1:41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 spans="1:41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 spans="1:41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 spans="1:41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 spans="1:41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 spans="1:41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 spans="1:41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 spans="1:41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 spans="1:41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 spans="1:41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 spans="1:41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 spans="1:41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 spans="1:41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 spans="1:41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 spans="1:41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 spans="1:41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 spans="1:41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 spans="1:41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 spans="1:41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 spans="1:41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 spans="1:41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 spans="1:41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 spans="1:41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 spans="1:41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 spans="1:41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 spans="1:41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 spans="1:41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 spans="1:41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 spans="1:41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 spans="1:41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 spans="1:41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 spans="1:41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 spans="1:41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 spans="1:41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 spans="1:41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 spans="1:41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 spans="1:41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 spans="1:41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 spans="1:41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 spans="1:41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 spans="1:41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 spans="1:41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 spans="1:41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 spans="1:41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 spans="1:41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 spans="1:41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 spans="1:41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 spans="1:41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 spans="1:41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 spans="1:41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 spans="1:41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 spans="1:41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 spans="1:41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 spans="1:41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 spans="1:41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 spans="1:41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 spans="1:41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 spans="1:41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 spans="1:41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 spans="1:41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 spans="1:41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 spans="1:41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 spans="1:41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 spans="1:41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 spans="1:41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 spans="1:41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 spans="1:41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 spans="1:41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 spans="1:41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 spans="1:41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 spans="1:41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 spans="1:41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 spans="1:41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 spans="1:41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 spans="1:41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 spans="1:41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 spans="1:41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 spans="1:41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 spans="1:41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 spans="1:41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 spans="1:41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 spans="1:41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 spans="1:41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 spans="1:41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 spans="1:41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 spans="1:41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 spans="1:41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 spans="1:41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 spans="1:41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 spans="1:41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 spans="1:41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 spans="1:41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 spans="1:41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 spans="1:41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 spans="1:41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 spans="1:41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 spans="1:41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 spans="1:41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 spans="1:41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 spans="1:41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 spans="1:41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 spans="1:41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 spans="1:41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 spans="1:41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 spans="1:41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 spans="1:41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 spans="1:41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 spans="1:41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 spans="1:41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 spans="1:41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 spans="1:41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 spans="1:41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 spans="1:41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 spans="1:41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 spans="1:41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 spans="1:41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 spans="1:41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 spans="1:41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 spans="1:41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 spans="1:41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 spans="1:41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 spans="1:41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 spans="1:41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 spans="1:41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 spans="1:41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 spans="1:41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 spans="1:41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 spans="1:41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 spans="1:41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 spans="1:41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 spans="1:41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 spans="1:41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 spans="1:41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 spans="1:41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 spans="1:41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 spans="1:41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 spans="1:41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 spans="1:41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 spans="1:41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 spans="1:41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 spans="1:41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 spans="1:41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 spans="1:41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 spans="1:41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 spans="1:41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 spans="1:41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 spans="1:41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 spans="1:41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 spans="1:41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 spans="1:41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 spans="1:41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 spans="1:41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 spans="1:41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 spans="1:41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 spans="1:41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 spans="1:41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 spans="1:41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 spans="1:41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 spans="1:41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 spans="1:41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 spans="1:41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 spans="1:41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 spans="1:41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 spans="1:41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 spans="1:41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 spans="1:41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 spans="1:41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 spans="1:41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 spans="1:41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 spans="1:41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 spans="1:41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 spans="1:41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 spans="1:41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 spans="1:41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 spans="1:41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 spans="1:41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 spans="1:41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 spans="1:41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 spans="1:41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 spans="1:41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 spans="1:41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 spans="1:41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 spans="1:41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 spans="1:41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 spans="1:41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 spans="1:41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 spans="1:41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 spans="1:41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 spans="1:41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 spans="1:41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 spans="1:41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 spans="1:41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 spans="1:41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 spans="1:41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 spans="1:41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 spans="1:41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 spans="1:41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 spans="1:41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 spans="1:41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 spans="1:41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 spans="1:41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 spans="1:41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 spans="1:41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 spans="1:41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 spans="1:41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 spans="1:41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 spans="1:41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 spans="1:41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 spans="1:41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 spans="1:41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 spans="1:41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 spans="1:41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 spans="1:41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 spans="1:41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 spans="1:41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 spans="1:41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 spans="1:41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 spans="1:41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 spans="1:41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 spans="1:41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 spans="1:41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 spans="1:41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 spans="1:41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 spans="1:41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 spans="1:41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 spans="1:41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 spans="1:41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 spans="1:41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 spans="1:41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 spans="1:41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 spans="1:41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 spans="1:41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 spans="1:41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 spans="1:41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 spans="1:41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 spans="1:41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 spans="1:41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 spans="1:41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 spans="1:41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 spans="1:41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 spans="1:41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 spans="1:41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 spans="1:41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 spans="1:41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 spans="1:41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 spans="1:41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 spans="1:41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 spans="1:41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 spans="1:41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 spans="1:41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 spans="1:41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 spans="1:41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 spans="1:41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 spans="1:41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 spans="1:41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 spans="1:41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 spans="1:41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 spans="1:41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 spans="1:41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 spans="1:41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 spans="1:41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 spans="1:41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 spans="1:41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 spans="1:41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 spans="1:41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 spans="1:41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 spans="1:41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 spans="1:41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 spans="1:41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 spans="1:41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 spans="1:41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 spans="1:41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 spans="1:41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 spans="1:41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 spans="1:41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 spans="1:41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 spans="1:41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 spans="1:41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 spans="1:41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 spans="1:41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 spans="1:41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  <row r="978" spans="1:41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</row>
    <row r="979" spans="1:41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</row>
    <row r="980" spans="1:41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</row>
    <row r="981" spans="1:41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</row>
    <row r="982" spans="1:41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</row>
    <row r="983" spans="1:41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</row>
    <row r="984" spans="1:41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</row>
    <row r="985" spans="1:41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</row>
    <row r="986" spans="1:41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</row>
    <row r="987" spans="1:41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</row>
    <row r="988" spans="1:41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</row>
    <row r="989" spans="1:41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</row>
    <row r="990" spans="1:41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</row>
    <row r="991" spans="1:41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</row>
    <row r="992" spans="1:41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</row>
    <row r="993" spans="1:41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</row>
    <row r="994" spans="1:41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</row>
    <row r="995" spans="1:41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</row>
    <row r="996" spans="1:41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</row>
    <row r="997" spans="1:41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</row>
    <row r="998" spans="1:41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</row>
    <row r="999" spans="1:41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</row>
    <row r="1000" spans="1:41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</row>
  </sheetData>
  <autoFilter ref="A9:G17"/>
  <mergeCells count="39">
    <mergeCell ref="B13:D13"/>
    <mergeCell ref="B12:D12"/>
    <mergeCell ref="E6:G6"/>
    <mergeCell ref="B16:D16"/>
    <mergeCell ref="B21:D21"/>
    <mergeCell ref="B17:D17"/>
    <mergeCell ref="B20:D20"/>
    <mergeCell ref="A8:G8"/>
    <mergeCell ref="A1:T1"/>
    <mergeCell ref="E7:G7"/>
    <mergeCell ref="B37:D37"/>
    <mergeCell ref="B34:D34"/>
    <mergeCell ref="B35:D35"/>
    <mergeCell ref="B36:D36"/>
    <mergeCell ref="B32:D32"/>
    <mergeCell ref="B33:D33"/>
    <mergeCell ref="B31:D31"/>
    <mergeCell ref="B28:D28"/>
    <mergeCell ref="B22:D22"/>
    <mergeCell ref="B23:D23"/>
    <mergeCell ref="B25:D25"/>
    <mergeCell ref="B24:D24"/>
    <mergeCell ref="B15:D15"/>
    <mergeCell ref="B14:D14"/>
    <mergeCell ref="B38:D38"/>
    <mergeCell ref="B39:D39"/>
    <mergeCell ref="B40:D40"/>
    <mergeCell ref="B18:D18"/>
    <mergeCell ref="B19:D19"/>
    <mergeCell ref="B30:D30"/>
    <mergeCell ref="B29:D29"/>
    <mergeCell ref="B26:D26"/>
    <mergeCell ref="B27:D27"/>
    <mergeCell ref="H8:AE9"/>
    <mergeCell ref="B9:D9"/>
    <mergeCell ref="B11:D11"/>
    <mergeCell ref="B10:D10"/>
    <mergeCell ref="E3:F3"/>
    <mergeCell ref="E4:F4"/>
  </mergeCells>
  <conditionalFormatting sqref="F998:F1000">
    <cfRule type="cellIs" dxfId="12" priority="1" stopIfTrue="1" operator="equal">
      <formula>$AN$6</formula>
    </cfRule>
  </conditionalFormatting>
  <conditionalFormatting sqref="F998:F1000">
    <cfRule type="cellIs" dxfId="11" priority="2" stopIfTrue="1" operator="equal">
      <formula>$AN$7</formula>
    </cfRule>
  </conditionalFormatting>
  <conditionalFormatting sqref="F998:F1000">
    <cfRule type="cellIs" dxfId="10" priority="3" stopIfTrue="1" operator="equal">
      <formula>$AN$8</formula>
    </cfRule>
  </conditionalFormatting>
  <conditionalFormatting sqref="H4:AF4">
    <cfRule type="cellIs" dxfId="9" priority="4" stopIfTrue="1" operator="equal">
      <formula>"S"</formula>
    </cfRule>
  </conditionalFormatting>
  <conditionalFormatting sqref="H4:AF4">
    <cfRule type="cellIs" dxfId="8" priority="5" stopIfTrue="1" operator="equal">
      <formula>"D"</formula>
    </cfRule>
  </conditionalFormatting>
  <conditionalFormatting sqref="F29:F507">
    <cfRule type="cellIs" dxfId="7" priority="6" stopIfTrue="1" operator="equal">
      <formula>$AN$6</formula>
    </cfRule>
  </conditionalFormatting>
  <conditionalFormatting sqref="F29:F507">
    <cfRule type="cellIs" dxfId="6" priority="7" stopIfTrue="1" operator="equal">
      <formula>$AN$7</formula>
    </cfRule>
  </conditionalFormatting>
  <conditionalFormatting sqref="F29:F507">
    <cfRule type="cellIs" dxfId="5" priority="8" stopIfTrue="1" operator="equal">
      <formula>$AN$8</formula>
    </cfRule>
  </conditionalFormatting>
  <conditionalFormatting sqref="F10:F28">
    <cfRule type="cellIs" dxfId="4" priority="9" stopIfTrue="1" operator="equal">
      <formula>$AN$6</formula>
    </cfRule>
  </conditionalFormatting>
  <conditionalFormatting sqref="F10:F28">
    <cfRule type="cellIs" dxfId="3" priority="10" stopIfTrue="1" operator="equal">
      <formula>$AN$7</formula>
    </cfRule>
  </conditionalFormatting>
  <conditionalFormatting sqref="F10:F28">
    <cfRule type="cellIs" dxfId="2" priority="11" stopIfTrue="1" operator="equal">
      <formula>$AN$8</formula>
    </cfRule>
  </conditionalFormatting>
  <dataValidations disablePrompts="1" count="3">
    <dataValidation type="list" allowBlank="1" showErrorMessage="1" sqref="E10:E507 E998:E999">
      <formula1>$AM$6:$AM$13</formula1>
    </dataValidation>
    <dataValidation type="list" allowBlank="1" showErrorMessage="1" sqref="F998:F999 F10:F507">
      <formula1>$AN$6:$AN$13</formula1>
    </dataValidation>
    <dataValidation type="list" allowBlank="1" showErrorMessage="1" sqref="G998:G999 G10:G507">
      <formula1>$AO$6:$AO$13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Z1000"/>
  <sheetViews>
    <sheetView showGridLines="0" tabSelected="1" workbookViewId="0">
      <selection activeCell="V4" sqref="V4:W4"/>
    </sheetView>
  </sheetViews>
  <sheetFormatPr defaultColWidth="17.28515625" defaultRowHeight="15" customHeight="1" x14ac:dyDescent="0.2"/>
  <cols>
    <col min="1" max="1" width="10.7109375" customWidth="1"/>
    <col min="2" max="25" width="4.7109375" customWidth="1"/>
    <col min="26" max="26" width="10.7109375" customWidth="1"/>
  </cols>
  <sheetData>
    <row r="1" spans="1:26" ht="20.25" customHeight="1" x14ac:dyDescent="0.3">
      <c r="A1" s="2"/>
      <c r="B1" s="68" t="s">
        <v>96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1"/>
      <c r="Y1" s="1"/>
      <c r="Z1" s="2"/>
    </row>
    <row r="2" spans="1:26" ht="12.75" customHeight="1" x14ac:dyDescent="0.2">
      <c r="A2" s="2"/>
      <c r="B2" s="1"/>
      <c r="C2" s="14"/>
      <c r="D2" s="36"/>
      <c r="E2" s="3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12.75" customHeight="1" x14ac:dyDescent="0.2">
      <c r="A3" s="2"/>
      <c r="B3" s="73" t="s">
        <v>4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6"/>
      <c r="Q3" s="1"/>
      <c r="R3" s="73" t="s">
        <v>1</v>
      </c>
      <c r="S3" s="74"/>
      <c r="T3" s="81" t="s">
        <v>2</v>
      </c>
      <c r="U3" s="74"/>
      <c r="V3" s="77" t="s">
        <v>97</v>
      </c>
      <c r="W3" s="76"/>
      <c r="X3" s="1"/>
      <c r="Y3" s="1"/>
      <c r="Z3" s="2"/>
    </row>
    <row r="4" spans="1:26" ht="12.75" customHeight="1" x14ac:dyDescent="0.2">
      <c r="A4" s="2"/>
      <c r="B4" s="75">
        <f>Config!A6</f>
        <v>0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6"/>
      <c r="Q4" s="1"/>
      <c r="R4" s="75">
        <f>Config!A9</f>
        <v>1</v>
      </c>
      <c r="S4" s="76"/>
      <c r="T4" s="80">
        <f>Config!B9</f>
        <v>42798</v>
      </c>
      <c r="U4" s="76"/>
      <c r="V4" s="78">
        <f>Config!C9</f>
        <v>15</v>
      </c>
      <c r="W4" s="76"/>
      <c r="X4" s="1"/>
      <c r="Y4" s="1"/>
      <c r="Z4" s="2"/>
    </row>
    <row r="5" spans="1:26" ht="12.75" customHeight="1" x14ac:dyDescent="0.2">
      <c r="A5" s="2"/>
      <c r="B5" s="1"/>
      <c r="C5" s="14"/>
      <c r="D5" s="36"/>
      <c r="E5" s="3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2.75" customHeight="1" x14ac:dyDescent="0.2">
      <c r="A6" s="2"/>
      <c r="B6" s="1"/>
      <c r="C6" s="14"/>
      <c r="D6" s="36"/>
      <c r="E6" s="3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2.75" customHeight="1" x14ac:dyDescent="0.2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2.75" customHeight="1" x14ac:dyDescent="0.2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2.75" customHeight="1" x14ac:dyDescent="0.2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2.75" customHeight="1" x14ac:dyDescent="0.2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2"/>
    </row>
    <row r="11" spans="1:26" ht="12.75" customHeight="1" x14ac:dyDescent="0.2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2"/>
    </row>
    <row r="12" spans="1:26" ht="12.75" customHeight="1" x14ac:dyDescent="0.2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2"/>
    </row>
    <row r="13" spans="1:26" ht="12.75" customHeight="1" x14ac:dyDescent="0.2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2"/>
    </row>
    <row r="14" spans="1:26" ht="12.75" customHeight="1" x14ac:dyDescent="0.2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2"/>
    </row>
    <row r="15" spans="1:26" ht="12.75" customHeight="1" x14ac:dyDescent="0.2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2"/>
    </row>
    <row r="16" spans="1:26" ht="12.75" customHeight="1" x14ac:dyDescent="0.2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2"/>
    </row>
    <row r="17" spans="1:26" ht="12.75" customHeight="1" x14ac:dyDescent="0.2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2"/>
    </row>
    <row r="18" spans="1:26" ht="12.75" customHeight="1" x14ac:dyDescent="0.2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2"/>
    </row>
    <row r="19" spans="1:26" ht="12.75" customHeight="1" x14ac:dyDescent="0.2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2"/>
    </row>
    <row r="20" spans="1:26" ht="12.75" customHeight="1" x14ac:dyDescent="0.2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2"/>
    </row>
    <row r="21" spans="1:26" ht="12.75" customHeight="1" x14ac:dyDescent="0.2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2"/>
    </row>
    <row r="22" spans="1:26" ht="12.75" customHeight="1" x14ac:dyDescent="0.2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2"/>
    </row>
    <row r="23" spans="1:26" ht="12.75" customHeight="1" x14ac:dyDescent="0.2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2"/>
    </row>
    <row r="24" spans="1:26" ht="12.75" customHeight="1" x14ac:dyDescent="0.2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2"/>
    </row>
    <row r="25" spans="1:26" ht="12.75" customHeight="1" x14ac:dyDescent="0.2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2"/>
    </row>
    <row r="26" spans="1:26" ht="12.75" customHeight="1" x14ac:dyDescent="0.2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2"/>
    </row>
    <row r="27" spans="1:26" ht="12.75" customHeight="1" x14ac:dyDescent="0.2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2"/>
    </row>
    <row r="28" spans="1:26" ht="12.75" customHeight="1" x14ac:dyDescent="0.2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</row>
    <row r="29" spans="1:26" ht="12.75" customHeight="1" x14ac:dyDescent="0.2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  <row r="30" spans="1:26" ht="12.75" customHeight="1" x14ac:dyDescent="0.2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2"/>
    </row>
    <row r="31" spans="1:26" ht="12.75" customHeight="1" x14ac:dyDescent="0.2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2"/>
    </row>
    <row r="32" spans="1:26" ht="12.75" customHeight="1" x14ac:dyDescent="0.2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2"/>
    </row>
    <row r="33" spans="1:26" ht="12.75" customHeight="1" x14ac:dyDescent="0.2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2"/>
    </row>
    <row r="34" spans="1:26" ht="12.75" customHeight="1" x14ac:dyDescent="0.2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2"/>
    </row>
    <row r="35" spans="1:26" ht="12.75" customHeight="1" x14ac:dyDescent="0.2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2"/>
    </row>
    <row r="36" spans="1:26" ht="12.75" customHeight="1" x14ac:dyDescent="0.2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2"/>
    </row>
    <row r="37" spans="1:26" ht="12.75" customHeight="1" x14ac:dyDescent="0.2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2"/>
    </row>
    <row r="38" spans="1:26" ht="12.75" customHeight="1" x14ac:dyDescent="0.2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2"/>
    </row>
    <row r="39" spans="1:26" ht="12.75" customHeight="1" x14ac:dyDescent="0.2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2"/>
    </row>
    <row r="40" spans="1:26" ht="12.75" customHeight="1" x14ac:dyDescent="0.2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2"/>
    </row>
    <row r="41" spans="1:26" ht="12.75" customHeight="1" x14ac:dyDescent="0.2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2"/>
    </row>
    <row r="42" spans="1:26" ht="12.75" customHeight="1" x14ac:dyDescent="0.2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2"/>
    </row>
    <row r="43" spans="1:26" ht="12.75" customHeight="1" x14ac:dyDescent="0.2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2"/>
    </row>
    <row r="44" spans="1:26" ht="12.75" customHeight="1" x14ac:dyDescent="0.2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2"/>
    </row>
    <row r="45" spans="1:26" ht="12.75" customHeight="1" x14ac:dyDescent="0.2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2"/>
    </row>
    <row r="46" spans="1:26" ht="12.75" customHeight="1" x14ac:dyDescent="0.2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2"/>
    </row>
    <row r="47" spans="1:26" ht="12.75" customHeight="1" x14ac:dyDescent="0.2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2"/>
    </row>
    <row r="48" spans="1:26" ht="12.75" customHeight="1" x14ac:dyDescent="0.2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2"/>
    </row>
    <row r="49" spans="1:26" ht="12.75" customHeight="1" x14ac:dyDescent="0.2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2"/>
    </row>
    <row r="50" spans="1:26" ht="12.75" customHeight="1" x14ac:dyDescent="0.2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2"/>
    </row>
    <row r="51" spans="1:26" ht="12.75" customHeight="1" x14ac:dyDescent="0.2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2"/>
    </row>
    <row r="52" spans="1:26" ht="12.75" customHeight="1" x14ac:dyDescent="0.2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2"/>
    </row>
    <row r="53" spans="1:26" ht="12.75" customHeight="1" x14ac:dyDescent="0.2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2"/>
    </row>
    <row r="54" spans="1:26" ht="12.75" customHeight="1" x14ac:dyDescent="0.2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2"/>
    </row>
    <row r="55" spans="1:26" ht="12.75" customHeight="1" x14ac:dyDescent="0.2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"/>
    </row>
    <row r="56" spans="1:26" ht="12.75" customHeight="1" x14ac:dyDescent="0.2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2"/>
    </row>
    <row r="57" spans="1:26" ht="14.25" customHeight="1" x14ac:dyDescent="0.2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2"/>
    </row>
    <row r="58" spans="1:26" ht="33" customHeight="1" x14ac:dyDescent="0.2">
      <c r="A58" s="38"/>
      <c r="B58" s="39">
        <f>Datos!H5</f>
        <v>42798</v>
      </c>
      <c r="C58" s="39">
        <f>Datos!I5</f>
        <v>42800</v>
      </c>
      <c r="D58" s="39">
        <f>Datos!J5</f>
        <v>42801</v>
      </c>
      <c r="E58" s="39">
        <f>Datos!K5</f>
        <v>42802</v>
      </c>
      <c r="F58" s="39">
        <f>Datos!L5</f>
        <v>42803</v>
      </c>
      <c r="G58" s="39">
        <f>Datos!M5</f>
        <v>42804</v>
      </c>
      <c r="H58" s="39">
        <f>Datos!N5</f>
        <v>42807</v>
      </c>
      <c r="I58" s="39">
        <f>Datos!O5</f>
        <v>42808</v>
      </c>
      <c r="J58" s="39">
        <f>Datos!P5</f>
        <v>42809</v>
      </c>
      <c r="K58" s="39">
        <f>Datos!Q5</f>
        <v>42810</v>
      </c>
      <c r="L58" s="39">
        <f>Datos!R5</f>
        <v>42811</v>
      </c>
      <c r="M58" s="39">
        <f>Datos!S5</f>
        <v>42814</v>
      </c>
      <c r="N58" s="39">
        <f>Datos!T5</f>
        <v>42815</v>
      </c>
      <c r="O58" s="39">
        <f>Datos!U5</f>
        <v>42816</v>
      </c>
      <c r="P58" s="39">
        <f>Datos!V5</f>
        <v>42817</v>
      </c>
      <c r="Q58" s="39">
        <f>Datos!W5</f>
        <v>42818</v>
      </c>
      <c r="R58" s="39">
        <f>Datos!X5</f>
        <v>42821</v>
      </c>
      <c r="S58" s="39">
        <f>Datos!Y5</f>
        <v>42822</v>
      </c>
      <c r="T58" s="39">
        <f>Datos!Z5</f>
        <v>42823</v>
      </c>
      <c r="U58" s="39">
        <f>Datos!AA5</f>
        <v>42824</v>
      </c>
      <c r="V58" s="39">
        <f>Datos!AB5</f>
        <v>42825</v>
      </c>
      <c r="W58" s="39">
        <f>Datos!AC5</f>
        <v>42828</v>
      </c>
      <c r="X58" s="39">
        <f>Datos!AD5</f>
        <v>42829</v>
      </c>
      <c r="Y58" s="39">
        <f>Datos!AE5</f>
        <v>42830</v>
      </c>
      <c r="Z58" s="2"/>
    </row>
    <row r="59" spans="1:26" ht="12.75" customHeight="1" x14ac:dyDescent="0.2">
      <c r="A59" s="40" t="str">
        <f>Config!C14</f>
        <v>En equipo</v>
      </c>
      <c r="B59" s="41">
        <f>SUMIF(Datos!$G$10:$G$999,$A59,Datos!H$10:H$999)</f>
        <v>0</v>
      </c>
      <c r="C59" s="41">
        <f>SUMIF(Datos!$G$10:$G$999,$A59,Datos!I$10:I$999)</f>
        <v>6</v>
      </c>
      <c r="D59" s="41">
        <f>SUMIF(Datos!$G$10:$G$999,$A59,Datos!J$10:J$999)</f>
        <v>8</v>
      </c>
      <c r="E59" s="41">
        <f>SUMIF(Datos!$G$10:$G$999,$A59,Datos!K$10:K$999)</f>
        <v>8</v>
      </c>
      <c r="F59" s="41">
        <f>SUMIF(Datos!$G$10:$G$999,$A59,Datos!L$10:L$999)</f>
        <v>10</v>
      </c>
      <c r="G59" s="41">
        <f>SUMIF(Datos!$G$10:$G$999,$A59,Datos!M$10:M$999)</f>
        <v>12</v>
      </c>
      <c r="H59" s="41">
        <f>SUMIF(Datos!$G$10:$G$999,$A59,Datos!N$10:N$999)</f>
        <v>10</v>
      </c>
      <c r="I59" s="41">
        <f>SUMIF(Datos!$G$10:$G$999,$A59,Datos!O$10:O$999)</f>
        <v>16</v>
      </c>
      <c r="J59" s="41">
        <f>SUMIF(Datos!$G$10:$G$999,$A59,Datos!P$10:P$999)</f>
        <v>8</v>
      </c>
      <c r="K59" s="41">
        <f>SUMIF(Datos!$G$10:$G$999,$A59,Datos!Q$10:Q$999)</f>
        <v>5</v>
      </c>
      <c r="L59" s="41">
        <f>SUMIF(Datos!$G$10:$G$999,$A59,Datos!R$10:R$999)</f>
        <v>14</v>
      </c>
      <c r="M59" s="41">
        <f>SUMIF(Datos!$G$10:$G$999,$A59,Datos!S$10:S$999)</f>
        <v>4</v>
      </c>
      <c r="N59" s="41">
        <f>SUMIF(Datos!$G$10:$G$999,$A59,Datos!T$10:T$999)</f>
        <v>16</v>
      </c>
      <c r="O59" s="41">
        <f>SUMIF(Datos!$G$10:$G$999,$A59,Datos!U$10:U$999)</f>
        <v>5</v>
      </c>
      <c r="P59" s="41">
        <f>SUMIF(Datos!$G$10:$G$999,$A59,Datos!V$10:V$999)</f>
        <v>11</v>
      </c>
      <c r="Q59" s="41">
        <f>SUMIF(Datos!$G$10:$G$999,$A59,Datos!W$10:W$999)</f>
        <v>14</v>
      </c>
      <c r="R59" s="41">
        <f>SUMIF(Datos!$G$10:$G$999,$A59,Datos!X$10:X$999)</f>
        <v>10</v>
      </c>
      <c r="S59" s="41">
        <f>SUMIF(Datos!$G$10:$G$999,$A59,Datos!Y$10:Y$999)</f>
        <v>0</v>
      </c>
      <c r="T59" s="41">
        <f>SUMIF(Datos!$G$10:$G$999,$A59,Datos!Z$10:Z$999)</f>
        <v>2</v>
      </c>
      <c r="U59" s="41">
        <f>SUMIF(Datos!$G$10:$G$999,$A59,Datos!AA$10:AA$999)</f>
        <v>1</v>
      </c>
      <c r="V59" s="41">
        <f>SUMIF(Datos!$G$10:$G$999,$A59,Datos!AB$10:AB$999)</f>
        <v>1</v>
      </c>
      <c r="W59" s="41">
        <f>SUMIF(Datos!$G$10:$G$999,$A59,Datos!AC$10:AC$999)</f>
        <v>2</v>
      </c>
      <c r="X59" s="41">
        <f>SUMIF(Datos!$G$10:$G$999,$A59,Datos!AD$10:AD$999)</f>
        <v>1</v>
      </c>
      <c r="Y59" s="41">
        <f>SUMIF(Datos!$G$10:$G$999,$A59,Datos!AE$10:AE$999)</f>
        <v>4</v>
      </c>
      <c r="Z59" s="2"/>
    </row>
    <row r="60" spans="1:26" ht="12.75" customHeight="1" x14ac:dyDescent="0.2">
      <c r="A60" s="40" t="str">
        <f>Config!C15</f>
        <v>Paola</v>
      </c>
      <c r="B60" s="41">
        <f>SUMIF(Datos!$G$10:$G$999,$A60,Datos!H$10:H$999)</f>
        <v>0</v>
      </c>
      <c r="C60" s="41">
        <f>SUMIF(Datos!$G$10:$G$999,$A60,Datos!I$10:I$999)</f>
        <v>0</v>
      </c>
      <c r="D60" s="41">
        <f>SUMIF(Datos!$G$10:$G$999,$A60,Datos!J$10:J$999)</f>
        <v>1</v>
      </c>
      <c r="E60" s="41">
        <f>SUMIF(Datos!$G$10:$G$999,$A60,Datos!K$10:K$999)</f>
        <v>0</v>
      </c>
      <c r="F60" s="41">
        <f>SUMIF(Datos!$G$10:$G$999,$A60,Datos!L$10:L$999)</f>
        <v>0</v>
      </c>
      <c r="G60" s="41">
        <f>SUMIF(Datos!$G$10:$G$999,$A60,Datos!M$10:M$999)</f>
        <v>0</v>
      </c>
      <c r="H60" s="41">
        <f>SUMIF(Datos!$G$10:$G$999,$A60,Datos!N$10:N$999)</f>
        <v>0</v>
      </c>
      <c r="I60" s="41">
        <f>SUMIF(Datos!$G$10:$G$999,$A60,Datos!O$10:O$999)</f>
        <v>0</v>
      </c>
      <c r="J60" s="41">
        <f>SUMIF(Datos!$G$10:$G$999,$A60,Datos!P$10:P$999)</f>
        <v>0</v>
      </c>
      <c r="K60" s="41">
        <f>SUMIF(Datos!$G$10:$G$999,$A60,Datos!Q$10:Q$999)</f>
        <v>0</v>
      </c>
      <c r="L60" s="41">
        <f>SUMIF(Datos!$G$10:$G$999,$A60,Datos!R$10:R$999)</f>
        <v>0</v>
      </c>
      <c r="M60" s="41">
        <f>SUMIF(Datos!$G$10:$G$999,$A60,Datos!S$10:S$999)</f>
        <v>0</v>
      </c>
      <c r="N60" s="41">
        <f>SUMIF(Datos!$G$10:$G$999,$A60,Datos!T$10:T$999)</f>
        <v>0</v>
      </c>
      <c r="O60" s="41">
        <f>SUMIF(Datos!$G$10:$G$999,$A60,Datos!U$10:U$999)</f>
        <v>0</v>
      </c>
      <c r="P60" s="41">
        <f>SUMIF(Datos!$G$10:$G$999,$A60,Datos!V$10:V$999)</f>
        <v>0</v>
      </c>
      <c r="Q60" s="41">
        <f>SUMIF(Datos!$G$10:$G$999,$A60,Datos!W$10:W$999)</f>
        <v>0</v>
      </c>
      <c r="R60" s="41">
        <f>SUMIF(Datos!$G$10:$G$999,$A60,Datos!X$10:X$999)</f>
        <v>0</v>
      </c>
      <c r="S60" s="41">
        <f>SUMIF(Datos!$G$10:$G$999,$A60,Datos!Y$10:Y$999)</f>
        <v>0</v>
      </c>
      <c r="T60" s="41">
        <f>SUMIF(Datos!$G$10:$G$999,$A60,Datos!Z$10:Z$999)</f>
        <v>0</v>
      </c>
      <c r="U60" s="41">
        <f>SUMIF(Datos!$G$10:$G$999,$A60,Datos!AA$10:AA$999)</f>
        <v>0</v>
      </c>
      <c r="V60" s="41">
        <f>SUMIF(Datos!$G$10:$G$999,$A60,Datos!AB$10:AB$999)</f>
        <v>0</v>
      </c>
      <c r="W60" s="41">
        <f>SUMIF(Datos!$G$10:$G$999,$A60,Datos!AC$10:AC$999)</f>
        <v>0</v>
      </c>
      <c r="X60" s="41">
        <f>SUMIF(Datos!$G$10:$G$999,$A60,Datos!AD$10:AD$999)</f>
        <v>0</v>
      </c>
      <c r="Y60" s="41">
        <f>SUMIF(Datos!$G$10:$G$999,$A60,Datos!AE$10:AE$999)</f>
        <v>0</v>
      </c>
      <c r="Z60" s="2"/>
    </row>
    <row r="61" spans="1:26" ht="12.75" customHeight="1" x14ac:dyDescent="0.2">
      <c r="A61" s="40" t="str">
        <f>Config!C16</f>
        <v>Santiago</v>
      </c>
      <c r="B61" s="41">
        <f>SUMIF(Datos!$G$10:$G$999,$A61,Datos!H$10:H$999)</f>
        <v>0</v>
      </c>
      <c r="C61" s="41">
        <f>SUMIF(Datos!$G$10:$G$999,$A61,Datos!I$10:I$999)</f>
        <v>0</v>
      </c>
      <c r="D61" s="41">
        <f>SUMIF(Datos!$G$10:$G$999,$A61,Datos!J$10:J$999)</f>
        <v>0</v>
      </c>
      <c r="E61" s="41">
        <f>SUMIF(Datos!$G$10:$G$999,$A61,Datos!K$10:K$999)</f>
        <v>0</v>
      </c>
      <c r="F61" s="41">
        <f>SUMIF(Datos!$G$10:$G$999,$A61,Datos!L$10:L$999)</f>
        <v>0</v>
      </c>
      <c r="G61" s="41">
        <f>SUMIF(Datos!$G$10:$G$999,$A61,Datos!M$10:M$999)</f>
        <v>0</v>
      </c>
      <c r="H61" s="41">
        <f>SUMIF(Datos!$G$10:$G$999,$A61,Datos!N$10:N$999)</f>
        <v>0</v>
      </c>
      <c r="I61" s="41">
        <f>SUMIF(Datos!$G$10:$G$999,$A61,Datos!O$10:O$999)</f>
        <v>0</v>
      </c>
      <c r="J61" s="41">
        <f>SUMIF(Datos!$G$10:$G$999,$A61,Datos!P$10:P$999)</f>
        <v>0</v>
      </c>
      <c r="K61" s="41">
        <f>SUMIF(Datos!$G$10:$G$999,$A61,Datos!Q$10:Q$999)</f>
        <v>0</v>
      </c>
      <c r="L61" s="41">
        <f>SUMIF(Datos!$G$10:$G$999,$A61,Datos!R$10:R$999)</f>
        <v>0</v>
      </c>
      <c r="M61" s="41">
        <f>SUMIF(Datos!$G$10:$G$999,$A61,Datos!S$10:S$999)</f>
        <v>0</v>
      </c>
      <c r="N61" s="41">
        <f>SUMIF(Datos!$G$10:$G$999,$A61,Datos!T$10:T$999)</f>
        <v>0</v>
      </c>
      <c r="O61" s="41">
        <f>SUMIF(Datos!$G$10:$G$999,$A61,Datos!U$10:U$999)</f>
        <v>0</v>
      </c>
      <c r="P61" s="41">
        <f>SUMIF(Datos!$G$10:$G$999,$A61,Datos!V$10:V$999)</f>
        <v>0</v>
      </c>
      <c r="Q61" s="41">
        <f>SUMIF(Datos!$G$10:$G$999,$A61,Datos!W$10:W$999)</f>
        <v>0</v>
      </c>
      <c r="R61" s="41">
        <f>SUMIF(Datos!$G$10:$G$999,$A61,Datos!X$10:X$999)</f>
        <v>0</v>
      </c>
      <c r="S61" s="41">
        <f>SUMIF(Datos!$G$10:$G$999,$A61,Datos!Y$10:Y$999)</f>
        <v>0</v>
      </c>
      <c r="T61" s="41">
        <f>SUMIF(Datos!$G$10:$G$999,$A61,Datos!Z$10:Z$999)</f>
        <v>0</v>
      </c>
      <c r="U61" s="41">
        <f>SUMIF(Datos!$G$10:$G$999,$A61,Datos!AA$10:AA$999)</f>
        <v>0</v>
      </c>
      <c r="V61" s="41">
        <f>SUMIF(Datos!$G$10:$G$999,$A61,Datos!AB$10:AB$999)</f>
        <v>0</v>
      </c>
      <c r="W61" s="41">
        <f>SUMIF(Datos!$G$10:$G$999,$A61,Datos!AC$10:AC$999)</f>
        <v>0</v>
      </c>
      <c r="X61" s="41">
        <f>SUMIF(Datos!$G$10:$G$999,$A61,Datos!AD$10:AD$999)</f>
        <v>0</v>
      </c>
      <c r="Y61" s="41">
        <f>SUMIF(Datos!$G$10:$G$999,$A61,Datos!AE$10:AE$999)</f>
        <v>0</v>
      </c>
      <c r="Z61" s="2"/>
    </row>
    <row r="62" spans="1:26" ht="12.75" customHeight="1" x14ac:dyDescent="0.2">
      <c r="A62" s="40" t="str">
        <f>Config!C17</f>
        <v>Sebastián</v>
      </c>
      <c r="B62" s="41">
        <f>SUMIF(Datos!$G$10:$G$999,$A62,Datos!H$10:H$999)</f>
        <v>0</v>
      </c>
      <c r="C62" s="41">
        <f>SUMIF(Datos!$G$10:$G$999,$A62,Datos!I$10:I$999)</f>
        <v>0</v>
      </c>
      <c r="D62" s="41">
        <f>SUMIF(Datos!$G$10:$G$999,$A62,Datos!J$10:J$999)</f>
        <v>0</v>
      </c>
      <c r="E62" s="41">
        <f>SUMIF(Datos!$G$10:$G$999,$A62,Datos!K$10:K$999)</f>
        <v>0</v>
      </c>
      <c r="F62" s="41">
        <f>SUMIF(Datos!$G$10:$G$999,$A62,Datos!L$10:L$999)</f>
        <v>0</v>
      </c>
      <c r="G62" s="41">
        <f>SUMIF(Datos!$G$10:$G$999,$A62,Datos!M$10:M$999)</f>
        <v>0</v>
      </c>
      <c r="H62" s="41">
        <f>SUMIF(Datos!$G$10:$G$999,$A62,Datos!N$10:N$999)</f>
        <v>0</v>
      </c>
      <c r="I62" s="41">
        <f>SUMIF(Datos!$G$10:$G$999,$A62,Datos!O$10:O$999)</f>
        <v>0</v>
      </c>
      <c r="J62" s="41">
        <f>SUMIF(Datos!$G$10:$G$999,$A62,Datos!P$10:P$999)</f>
        <v>0</v>
      </c>
      <c r="K62" s="41">
        <f>SUMIF(Datos!$G$10:$G$999,$A62,Datos!Q$10:Q$999)</f>
        <v>0</v>
      </c>
      <c r="L62" s="41">
        <f>SUMIF(Datos!$G$10:$G$999,$A62,Datos!R$10:R$999)</f>
        <v>0</v>
      </c>
      <c r="M62" s="41">
        <f>SUMIF(Datos!$G$10:$G$999,$A62,Datos!S$10:S$999)</f>
        <v>0</v>
      </c>
      <c r="N62" s="41">
        <f>SUMIF(Datos!$G$10:$G$999,$A62,Datos!T$10:T$999)</f>
        <v>0</v>
      </c>
      <c r="O62" s="41">
        <f>SUMIF(Datos!$G$10:$G$999,$A62,Datos!U$10:U$999)</f>
        <v>0</v>
      </c>
      <c r="P62" s="41">
        <f>SUMIF(Datos!$G$10:$G$999,$A62,Datos!V$10:V$999)</f>
        <v>0</v>
      </c>
      <c r="Q62" s="41">
        <f>SUMIF(Datos!$G$10:$G$999,$A62,Datos!W$10:W$999)</f>
        <v>0</v>
      </c>
      <c r="R62" s="41">
        <f>SUMIF(Datos!$G$10:$G$999,$A62,Datos!X$10:X$999)</f>
        <v>0</v>
      </c>
      <c r="S62" s="41">
        <f>SUMIF(Datos!$G$10:$G$999,$A62,Datos!Y$10:Y$999)</f>
        <v>0</v>
      </c>
      <c r="T62" s="41">
        <f>SUMIF(Datos!$G$10:$G$999,$A62,Datos!Z$10:Z$999)</f>
        <v>0</v>
      </c>
      <c r="U62" s="41">
        <f>SUMIF(Datos!$G$10:$G$999,$A62,Datos!AA$10:AA$999)</f>
        <v>0</v>
      </c>
      <c r="V62" s="41">
        <f>SUMIF(Datos!$G$10:$G$999,$A62,Datos!AB$10:AB$999)</f>
        <v>0</v>
      </c>
      <c r="W62" s="41">
        <f>SUMIF(Datos!$G$10:$G$999,$A62,Datos!AC$10:AC$999)</f>
        <v>0</v>
      </c>
      <c r="X62" s="41">
        <f>SUMIF(Datos!$G$10:$G$999,$A62,Datos!AD$10:AD$999)</f>
        <v>0</v>
      </c>
      <c r="Y62" s="41">
        <f>SUMIF(Datos!$G$10:$G$999,$A62,Datos!AE$10:AE$999)</f>
        <v>0</v>
      </c>
      <c r="Z62" s="2"/>
    </row>
    <row r="63" spans="1:26" ht="12.75" customHeight="1" x14ac:dyDescent="0.2">
      <c r="A63" s="40" t="str">
        <f>Config!C18</f>
        <v>Eduardo</v>
      </c>
      <c r="B63" s="41">
        <f>SUMIF(Datos!$G$10:$G$999,$A63,Datos!H$10:H$999)</f>
        <v>0</v>
      </c>
      <c r="C63" s="41">
        <f>SUMIF(Datos!$G$10:$G$999,$A63,Datos!I$10:I$999)</f>
        <v>0</v>
      </c>
      <c r="D63" s="41">
        <f>SUMIF(Datos!$G$10:$G$999,$A63,Datos!J$10:J$999)</f>
        <v>0</v>
      </c>
      <c r="E63" s="41">
        <f>SUMIF(Datos!$G$10:$G$999,$A63,Datos!K$10:K$999)</f>
        <v>0</v>
      </c>
      <c r="F63" s="41">
        <f>SUMIF(Datos!$G$10:$G$999,$A63,Datos!L$10:L$999)</f>
        <v>0</v>
      </c>
      <c r="G63" s="41">
        <f>SUMIF(Datos!$G$10:$G$999,$A63,Datos!M$10:M$999)</f>
        <v>0</v>
      </c>
      <c r="H63" s="41">
        <f>SUMIF(Datos!$G$10:$G$999,$A63,Datos!N$10:N$999)</f>
        <v>0</v>
      </c>
      <c r="I63" s="41">
        <f>SUMIF(Datos!$G$10:$G$999,$A63,Datos!O$10:O$999)</f>
        <v>0</v>
      </c>
      <c r="J63" s="41">
        <f>SUMIF(Datos!$G$10:$G$999,$A63,Datos!P$10:P$999)</f>
        <v>0</v>
      </c>
      <c r="K63" s="41">
        <f>SUMIF(Datos!$G$10:$G$999,$A63,Datos!Q$10:Q$999)</f>
        <v>0</v>
      </c>
      <c r="L63" s="41">
        <f>SUMIF(Datos!$G$10:$G$999,$A63,Datos!R$10:R$999)</f>
        <v>0</v>
      </c>
      <c r="M63" s="41">
        <f>SUMIF(Datos!$G$10:$G$999,$A63,Datos!S$10:S$999)</f>
        <v>0</v>
      </c>
      <c r="N63" s="41">
        <f>SUMIF(Datos!$G$10:$G$999,$A63,Datos!T$10:T$999)</f>
        <v>0</v>
      </c>
      <c r="O63" s="41">
        <f>SUMIF(Datos!$G$10:$G$999,$A63,Datos!U$10:U$999)</f>
        <v>0</v>
      </c>
      <c r="P63" s="41">
        <f>SUMIF(Datos!$G$10:$G$999,$A63,Datos!V$10:V$999)</f>
        <v>0</v>
      </c>
      <c r="Q63" s="41">
        <f>SUMIF(Datos!$G$10:$G$999,$A63,Datos!W$10:W$999)</f>
        <v>0</v>
      </c>
      <c r="R63" s="41">
        <f>SUMIF(Datos!$G$10:$G$999,$A63,Datos!X$10:X$999)</f>
        <v>0</v>
      </c>
      <c r="S63" s="41">
        <f>SUMIF(Datos!$G$10:$G$999,$A63,Datos!Y$10:Y$999)</f>
        <v>0</v>
      </c>
      <c r="T63" s="41">
        <f>SUMIF(Datos!$G$10:$G$999,$A63,Datos!Z$10:Z$999)</f>
        <v>0</v>
      </c>
      <c r="U63" s="41">
        <f>SUMIF(Datos!$G$10:$G$999,$A63,Datos!AA$10:AA$999)</f>
        <v>0</v>
      </c>
      <c r="V63" s="41">
        <f>SUMIF(Datos!$G$10:$G$999,$A63,Datos!AB$10:AB$999)</f>
        <v>0</v>
      </c>
      <c r="W63" s="41">
        <f>SUMIF(Datos!$G$10:$G$999,$A63,Datos!AC$10:AC$999)</f>
        <v>0</v>
      </c>
      <c r="X63" s="41">
        <f>SUMIF(Datos!$G$10:$G$999,$A63,Datos!AD$10:AD$999)</f>
        <v>0</v>
      </c>
      <c r="Y63" s="41">
        <f>SUMIF(Datos!$G$10:$G$999,$A63,Datos!AE$10:AE$999)</f>
        <v>0</v>
      </c>
      <c r="Z63" s="2"/>
    </row>
    <row r="64" spans="1:26" ht="12.75" customHeight="1" x14ac:dyDescent="0.2">
      <c r="A64" s="40">
        <f>Config!C19</f>
        <v>0</v>
      </c>
      <c r="B64" s="41">
        <f>SUMIF(Datos!$G$10:$G$999,$A64,Datos!H$10:H$999)</f>
        <v>0</v>
      </c>
      <c r="C64" s="41">
        <f>SUMIF(Datos!$G$10:$G$999,$A64,Datos!I$10:I$999)</f>
        <v>0</v>
      </c>
      <c r="D64" s="41">
        <f>SUMIF(Datos!$G$10:$G$999,$A64,Datos!J$10:J$999)</f>
        <v>0</v>
      </c>
      <c r="E64" s="41">
        <f>SUMIF(Datos!$G$10:$G$999,$A64,Datos!K$10:K$999)</f>
        <v>0</v>
      </c>
      <c r="F64" s="41">
        <f>SUMIF(Datos!$G$10:$G$999,$A64,Datos!L$10:L$999)</f>
        <v>0</v>
      </c>
      <c r="G64" s="41">
        <f>SUMIF(Datos!$G$10:$G$999,$A64,Datos!M$10:M$999)</f>
        <v>0</v>
      </c>
      <c r="H64" s="41">
        <f>SUMIF(Datos!$G$10:$G$999,$A64,Datos!N$10:N$999)</f>
        <v>0</v>
      </c>
      <c r="I64" s="41">
        <f>SUMIF(Datos!$G$10:$G$999,$A64,Datos!O$10:O$999)</f>
        <v>0</v>
      </c>
      <c r="J64" s="41">
        <f>SUMIF(Datos!$G$10:$G$999,$A64,Datos!P$10:P$999)</f>
        <v>0</v>
      </c>
      <c r="K64" s="41">
        <f>SUMIF(Datos!$G$10:$G$999,$A64,Datos!Q$10:Q$999)</f>
        <v>0</v>
      </c>
      <c r="L64" s="41">
        <f>SUMIF(Datos!$G$10:$G$999,$A64,Datos!R$10:R$999)</f>
        <v>0</v>
      </c>
      <c r="M64" s="41">
        <f>SUMIF(Datos!$G$10:$G$999,$A64,Datos!S$10:S$999)</f>
        <v>0</v>
      </c>
      <c r="N64" s="41">
        <f>SUMIF(Datos!$G$10:$G$999,$A64,Datos!T$10:T$999)</f>
        <v>0</v>
      </c>
      <c r="O64" s="41">
        <f>SUMIF(Datos!$G$10:$G$999,$A64,Datos!U$10:U$999)</f>
        <v>0</v>
      </c>
      <c r="P64" s="41">
        <f>SUMIF(Datos!$G$10:$G$999,$A64,Datos!V$10:V$999)</f>
        <v>0</v>
      </c>
      <c r="Q64" s="41">
        <f>SUMIF(Datos!$G$10:$G$999,$A64,Datos!W$10:W$999)</f>
        <v>0</v>
      </c>
      <c r="R64" s="41">
        <f>SUMIF(Datos!$G$10:$G$999,$A64,Datos!X$10:X$999)</f>
        <v>0</v>
      </c>
      <c r="S64" s="41">
        <f>SUMIF(Datos!$G$10:$G$999,$A64,Datos!Y$10:Y$999)</f>
        <v>0</v>
      </c>
      <c r="T64" s="41">
        <f>SUMIF(Datos!$G$10:$G$999,$A64,Datos!Z$10:Z$999)</f>
        <v>0</v>
      </c>
      <c r="U64" s="41">
        <f>SUMIF(Datos!$G$10:$G$999,$A64,Datos!AA$10:AA$999)</f>
        <v>0</v>
      </c>
      <c r="V64" s="41">
        <f>SUMIF(Datos!$G$10:$G$999,$A64,Datos!AB$10:AB$999)</f>
        <v>0</v>
      </c>
      <c r="W64" s="41">
        <f>SUMIF(Datos!$G$10:$G$999,$A64,Datos!AC$10:AC$999)</f>
        <v>0</v>
      </c>
      <c r="X64" s="41">
        <f>SUMIF(Datos!$G$10:$G$999,$A64,Datos!AD$10:AD$999)</f>
        <v>0</v>
      </c>
      <c r="Y64" s="41">
        <f>SUMIF(Datos!$G$10:$G$999,$A64,Datos!AE$10:AE$999)</f>
        <v>0</v>
      </c>
      <c r="Z64" s="2"/>
    </row>
    <row r="65" spans="1:26" ht="12.75" customHeight="1" x14ac:dyDescent="0.2">
      <c r="A65" s="40">
        <f>Config!C20</f>
        <v>0</v>
      </c>
      <c r="B65" s="41">
        <f>SUMIF(Datos!$G$10:$G$999,$A65,Datos!H$10:H$999)</f>
        <v>0</v>
      </c>
      <c r="C65" s="41">
        <f>SUMIF(Datos!$G$10:$G$999,$A65,Datos!I$10:I$999)</f>
        <v>0</v>
      </c>
      <c r="D65" s="41">
        <f>SUMIF(Datos!$G$10:$G$999,$A65,Datos!J$10:J$999)</f>
        <v>0</v>
      </c>
      <c r="E65" s="41">
        <f>SUMIF(Datos!$G$10:$G$999,$A65,Datos!K$10:K$999)</f>
        <v>0</v>
      </c>
      <c r="F65" s="41">
        <f>SUMIF(Datos!$G$10:$G$999,$A65,Datos!L$10:L$999)</f>
        <v>0</v>
      </c>
      <c r="G65" s="41">
        <f>SUMIF(Datos!$G$10:$G$999,$A65,Datos!M$10:M$999)</f>
        <v>0</v>
      </c>
      <c r="H65" s="41">
        <f>SUMIF(Datos!$G$10:$G$999,$A65,Datos!N$10:N$999)</f>
        <v>0</v>
      </c>
      <c r="I65" s="41">
        <f>SUMIF(Datos!$G$10:$G$999,$A65,Datos!O$10:O$999)</f>
        <v>0</v>
      </c>
      <c r="J65" s="41">
        <f>SUMIF(Datos!$G$10:$G$999,$A65,Datos!P$10:P$999)</f>
        <v>0</v>
      </c>
      <c r="K65" s="41">
        <f>SUMIF(Datos!$G$10:$G$999,$A65,Datos!Q$10:Q$999)</f>
        <v>0</v>
      </c>
      <c r="L65" s="41">
        <f>SUMIF(Datos!$G$10:$G$999,$A65,Datos!R$10:R$999)</f>
        <v>0</v>
      </c>
      <c r="M65" s="41">
        <f>SUMIF(Datos!$G$10:$G$999,$A65,Datos!S$10:S$999)</f>
        <v>0</v>
      </c>
      <c r="N65" s="41">
        <f>SUMIF(Datos!$G$10:$G$999,$A65,Datos!T$10:T$999)</f>
        <v>0</v>
      </c>
      <c r="O65" s="41">
        <f>SUMIF(Datos!$G$10:$G$999,$A65,Datos!U$10:U$999)</f>
        <v>0</v>
      </c>
      <c r="P65" s="41">
        <f>SUMIF(Datos!$G$10:$G$999,$A65,Datos!V$10:V$999)</f>
        <v>0</v>
      </c>
      <c r="Q65" s="41">
        <f>SUMIF(Datos!$G$10:$G$999,$A65,Datos!W$10:W$999)</f>
        <v>0</v>
      </c>
      <c r="R65" s="41">
        <f>SUMIF(Datos!$G$10:$G$999,$A65,Datos!X$10:X$999)</f>
        <v>0</v>
      </c>
      <c r="S65" s="41">
        <f>SUMIF(Datos!$G$10:$G$999,$A65,Datos!Y$10:Y$999)</f>
        <v>0</v>
      </c>
      <c r="T65" s="41">
        <f>SUMIF(Datos!$G$10:$G$999,$A65,Datos!Z$10:Z$999)</f>
        <v>0</v>
      </c>
      <c r="U65" s="41">
        <f>SUMIF(Datos!$G$10:$G$999,$A65,Datos!AA$10:AA$999)</f>
        <v>0</v>
      </c>
      <c r="V65" s="41">
        <f>SUMIF(Datos!$G$10:$G$999,$A65,Datos!AB$10:AB$999)</f>
        <v>0</v>
      </c>
      <c r="W65" s="41">
        <f>SUMIF(Datos!$G$10:$G$999,$A65,Datos!AC$10:AC$999)</f>
        <v>0</v>
      </c>
      <c r="X65" s="41">
        <f>SUMIF(Datos!$G$10:$G$999,$A65,Datos!AD$10:AD$999)</f>
        <v>0</v>
      </c>
      <c r="Y65" s="41">
        <f>SUMIF(Datos!$G$10:$G$999,$A65,Datos!AE$10:AE$999)</f>
        <v>0</v>
      </c>
      <c r="Z65" s="2"/>
    </row>
    <row r="66" spans="1:26" ht="12.75" customHeight="1" x14ac:dyDescent="0.2">
      <c r="A66" s="40">
        <f>Config!C21</f>
        <v>0</v>
      </c>
      <c r="B66" s="41">
        <f>SUMIF(Datos!$G$10:$G$999,$A66,Datos!H$10:H$999)</f>
        <v>0</v>
      </c>
      <c r="C66" s="41">
        <f>SUMIF(Datos!$G$10:$G$999,$A66,Datos!I$10:I$999)</f>
        <v>0</v>
      </c>
      <c r="D66" s="41">
        <f>SUMIF(Datos!$G$10:$G$999,$A66,Datos!J$10:J$999)</f>
        <v>0</v>
      </c>
      <c r="E66" s="41">
        <f>SUMIF(Datos!$G$10:$G$999,$A66,Datos!K$10:K$999)</f>
        <v>0</v>
      </c>
      <c r="F66" s="41">
        <f>SUMIF(Datos!$G$10:$G$999,$A66,Datos!L$10:L$999)</f>
        <v>0</v>
      </c>
      <c r="G66" s="41">
        <f>SUMIF(Datos!$G$10:$G$999,$A66,Datos!M$10:M$999)</f>
        <v>0</v>
      </c>
      <c r="H66" s="41">
        <f>SUMIF(Datos!$G$10:$G$999,$A66,Datos!N$10:N$999)</f>
        <v>0</v>
      </c>
      <c r="I66" s="41">
        <f>SUMIF(Datos!$G$10:$G$999,$A66,Datos!O$10:O$999)</f>
        <v>0</v>
      </c>
      <c r="J66" s="41">
        <f>SUMIF(Datos!$G$10:$G$999,$A66,Datos!P$10:P$999)</f>
        <v>0</v>
      </c>
      <c r="K66" s="41">
        <f>SUMIF(Datos!$G$10:$G$999,$A66,Datos!Q$10:Q$999)</f>
        <v>0</v>
      </c>
      <c r="L66" s="41">
        <f>SUMIF(Datos!$G$10:$G$999,$A66,Datos!R$10:R$999)</f>
        <v>0</v>
      </c>
      <c r="M66" s="41">
        <f>SUMIF(Datos!$G$10:$G$999,$A66,Datos!S$10:S$999)</f>
        <v>0</v>
      </c>
      <c r="N66" s="41">
        <f>SUMIF(Datos!$G$10:$G$999,$A66,Datos!T$10:T$999)</f>
        <v>0</v>
      </c>
      <c r="O66" s="41">
        <f>SUMIF(Datos!$G$10:$G$999,$A66,Datos!U$10:U$999)</f>
        <v>0</v>
      </c>
      <c r="P66" s="41">
        <f>SUMIF(Datos!$G$10:$G$999,$A66,Datos!V$10:V$999)</f>
        <v>0</v>
      </c>
      <c r="Q66" s="41">
        <f>SUMIF(Datos!$G$10:$G$999,$A66,Datos!W$10:W$999)</f>
        <v>0</v>
      </c>
      <c r="R66" s="41">
        <f>SUMIF(Datos!$G$10:$G$999,$A66,Datos!X$10:X$999)</f>
        <v>0</v>
      </c>
      <c r="S66" s="41">
        <f>SUMIF(Datos!$G$10:$G$999,$A66,Datos!Y$10:Y$999)</f>
        <v>0</v>
      </c>
      <c r="T66" s="41">
        <f>SUMIF(Datos!$G$10:$G$999,$A66,Datos!Z$10:Z$999)</f>
        <v>0</v>
      </c>
      <c r="U66" s="41">
        <f>SUMIF(Datos!$G$10:$G$999,$A66,Datos!AA$10:AA$999)</f>
        <v>0</v>
      </c>
      <c r="V66" s="41">
        <f>SUMIF(Datos!$G$10:$G$999,$A66,Datos!AB$10:AB$999)</f>
        <v>0</v>
      </c>
      <c r="W66" s="41">
        <f>SUMIF(Datos!$G$10:$G$999,$A66,Datos!AC$10:AC$999)</f>
        <v>0</v>
      </c>
      <c r="X66" s="41">
        <f>SUMIF(Datos!$G$10:$G$999,$A66,Datos!AD$10:AD$999)</f>
        <v>0</v>
      </c>
      <c r="Y66" s="41">
        <f>SUMIF(Datos!$G$10:$G$999,$A66,Datos!AE$10:AE$999)</f>
        <v>0</v>
      </c>
      <c r="Z66" s="2"/>
    </row>
    <row r="67" spans="1:26" ht="12.75" customHeight="1" x14ac:dyDescent="0.2">
      <c r="A67" s="40">
        <f>Config!C22</f>
        <v>0</v>
      </c>
      <c r="B67" s="41">
        <f>SUMIF(Datos!$G$10:$G$999,$A67,Datos!H$10:H$999)</f>
        <v>0</v>
      </c>
      <c r="C67" s="41">
        <f>SUMIF(Datos!$G$10:$G$999,$A67,Datos!I$10:I$999)</f>
        <v>0</v>
      </c>
      <c r="D67" s="41">
        <f>SUMIF(Datos!$G$10:$G$999,$A67,Datos!J$10:J$999)</f>
        <v>0</v>
      </c>
      <c r="E67" s="41">
        <f>SUMIF(Datos!$G$10:$G$999,$A67,Datos!K$10:K$999)</f>
        <v>0</v>
      </c>
      <c r="F67" s="41">
        <f>SUMIF(Datos!$G$10:$G$999,$A67,Datos!L$10:L$999)</f>
        <v>0</v>
      </c>
      <c r="G67" s="41">
        <f>SUMIF(Datos!$G$10:$G$999,$A67,Datos!M$10:M$999)</f>
        <v>0</v>
      </c>
      <c r="H67" s="41">
        <f>SUMIF(Datos!$G$10:$G$999,$A67,Datos!N$10:N$999)</f>
        <v>0</v>
      </c>
      <c r="I67" s="41">
        <f>SUMIF(Datos!$G$10:$G$999,$A67,Datos!O$10:O$999)</f>
        <v>0</v>
      </c>
      <c r="J67" s="41">
        <f>SUMIF(Datos!$G$10:$G$999,$A67,Datos!P$10:P$999)</f>
        <v>0</v>
      </c>
      <c r="K67" s="41">
        <f>SUMIF(Datos!$G$10:$G$999,$A67,Datos!Q$10:Q$999)</f>
        <v>0</v>
      </c>
      <c r="L67" s="41">
        <f>SUMIF(Datos!$G$10:$G$999,$A67,Datos!R$10:R$999)</f>
        <v>0</v>
      </c>
      <c r="M67" s="41">
        <f>SUMIF(Datos!$G$10:$G$999,$A67,Datos!S$10:S$999)</f>
        <v>0</v>
      </c>
      <c r="N67" s="41">
        <f>SUMIF(Datos!$G$10:$G$999,$A67,Datos!T$10:T$999)</f>
        <v>0</v>
      </c>
      <c r="O67" s="41">
        <f>SUMIF(Datos!$G$10:$G$999,$A67,Datos!U$10:U$999)</f>
        <v>0</v>
      </c>
      <c r="P67" s="41">
        <f>SUMIF(Datos!$G$10:$G$999,$A67,Datos!V$10:V$999)</f>
        <v>0</v>
      </c>
      <c r="Q67" s="41">
        <f>SUMIF(Datos!$G$10:$G$999,$A67,Datos!W$10:W$999)</f>
        <v>0</v>
      </c>
      <c r="R67" s="41">
        <f>SUMIF(Datos!$G$10:$G$999,$A67,Datos!X$10:X$999)</f>
        <v>0</v>
      </c>
      <c r="S67" s="41">
        <f>SUMIF(Datos!$G$10:$G$999,$A67,Datos!Y$10:Y$999)</f>
        <v>0</v>
      </c>
      <c r="T67" s="41">
        <f>SUMIF(Datos!$G$10:$G$999,$A67,Datos!Z$10:Z$999)</f>
        <v>0</v>
      </c>
      <c r="U67" s="41">
        <f>SUMIF(Datos!$G$10:$G$999,$A67,Datos!AA$10:AA$999)</f>
        <v>0</v>
      </c>
      <c r="V67" s="41">
        <f>SUMIF(Datos!$G$10:$G$999,$A67,Datos!AB$10:AB$999)</f>
        <v>0</v>
      </c>
      <c r="W67" s="41">
        <f>SUMIF(Datos!$G$10:$G$999,$A67,Datos!AC$10:AC$999)</f>
        <v>0</v>
      </c>
      <c r="X67" s="41">
        <f>SUMIF(Datos!$G$10:$G$999,$A67,Datos!AD$10:AD$999)</f>
        <v>0</v>
      </c>
      <c r="Y67" s="41">
        <f>SUMIF(Datos!$G$10:$G$999,$A67,Datos!AE$10:AE$999)</f>
        <v>0</v>
      </c>
      <c r="Z67" s="2"/>
    </row>
    <row r="68" spans="1:26" ht="12.75" customHeight="1" x14ac:dyDescent="0.2">
      <c r="A68" s="40">
        <f>Config!C23</f>
        <v>0</v>
      </c>
      <c r="B68" s="41">
        <f>SUMIF(Datos!$G$10:$G$999,$A68,Datos!H$10:H$999)</f>
        <v>0</v>
      </c>
      <c r="C68" s="41">
        <f>SUMIF(Datos!$G$10:$G$999,$A68,Datos!I$10:I$999)</f>
        <v>0</v>
      </c>
      <c r="D68" s="41">
        <f>SUMIF(Datos!$G$10:$G$999,$A68,Datos!J$10:J$999)</f>
        <v>0</v>
      </c>
      <c r="E68" s="41">
        <f>SUMIF(Datos!$G$10:$G$999,$A68,Datos!K$10:K$999)</f>
        <v>0</v>
      </c>
      <c r="F68" s="41">
        <f>SUMIF(Datos!$G$10:$G$999,$A68,Datos!L$10:L$999)</f>
        <v>0</v>
      </c>
      <c r="G68" s="41">
        <f>SUMIF(Datos!$G$10:$G$999,$A68,Datos!M$10:M$999)</f>
        <v>0</v>
      </c>
      <c r="H68" s="41">
        <f>SUMIF(Datos!$G$10:$G$999,$A68,Datos!N$10:N$999)</f>
        <v>0</v>
      </c>
      <c r="I68" s="41">
        <f>SUMIF(Datos!$G$10:$G$999,$A68,Datos!O$10:O$999)</f>
        <v>0</v>
      </c>
      <c r="J68" s="41">
        <f>SUMIF(Datos!$G$10:$G$999,$A68,Datos!P$10:P$999)</f>
        <v>0</v>
      </c>
      <c r="K68" s="41">
        <f>SUMIF(Datos!$G$10:$G$999,$A68,Datos!Q$10:Q$999)</f>
        <v>0</v>
      </c>
      <c r="L68" s="41">
        <f>SUMIF(Datos!$G$10:$G$999,$A68,Datos!R$10:R$999)</f>
        <v>0</v>
      </c>
      <c r="M68" s="41">
        <f>SUMIF(Datos!$G$10:$G$999,$A68,Datos!S$10:S$999)</f>
        <v>0</v>
      </c>
      <c r="N68" s="41">
        <f>SUMIF(Datos!$G$10:$G$999,$A68,Datos!T$10:T$999)</f>
        <v>0</v>
      </c>
      <c r="O68" s="41">
        <f>SUMIF(Datos!$G$10:$G$999,$A68,Datos!U$10:U$999)</f>
        <v>0</v>
      </c>
      <c r="P68" s="41">
        <f>SUMIF(Datos!$G$10:$G$999,$A68,Datos!V$10:V$999)</f>
        <v>0</v>
      </c>
      <c r="Q68" s="41">
        <f>SUMIF(Datos!$G$10:$G$999,$A68,Datos!W$10:W$999)</f>
        <v>0</v>
      </c>
      <c r="R68" s="41">
        <f>SUMIF(Datos!$G$10:$G$999,$A68,Datos!X$10:X$999)</f>
        <v>0</v>
      </c>
      <c r="S68" s="41">
        <f>SUMIF(Datos!$G$10:$G$999,$A68,Datos!Y$10:Y$999)</f>
        <v>0</v>
      </c>
      <c r="T68" s="41">
        <f>SUMIF(Datos!$G$10:$G$999,$A68,Datos!Z$10:Z$999)</f>
        <v>0</v>
      </c>
      <c r="U68" s="41">
        <f>SUMIF(Datos!$G$10:$G$999,$A68,Datos!AA$10:AA$999)</f>
        <v>0</v>
      </c>
      <c r="V68" s="41">
        <f>SUMIF(Datos!$G$10:$G$999,$A68,Datos!AB$10:AB$999)</f>
        <v>0</v>
      </c>
      <c r="W68" s="41">
        <f>SUMIF(Datos!$G$10:$G$999,$A68,Datos!AC$10:AC$999)</f>
        <v>0</v>
      </c>
      <c r="X68" s="41">
        <f>SUMIF(Datos!$G$10:$G$999,$A68,Datos!AD$10:AD$999)</f>
        <v>0</v>
      </c>
      <c r="Y68" s="41">
        <f>SUMIF(Datos!$G$10:$G$999,$A68,Datos!AE$10:AE$999)</f>
        <v>0</v>
      </c>
      <c r="Z68" s="2"/>
    </row>
    <row r="69" spans="1:26" ht="12.75" customHeight="1" x14ac:dyDescent="0.2">
      <c r="A69" s="40">
        <f>Config!C24</f>
        <v>0</v>
      </c>
      <c r="B69" s="41">
        <f>SUMIF(Datos!$G$10:$G$999,$A69,Datos!H$10:H$999)</f>
        <v>0</v>
      </c>
      <c r="C69" s="41">
        <f>SUMIF(Datos!$G$10:$G$999,$A69,Datos!I$10:I$999)</f>
        <v>0</v>
      </c>
      <c r="D69" s="41">
        <f>SUMIF(Datos!$G$10:$G$999,$A69,Datos!J$10:J$999)</f>
        <v>0</v>
      </c>
      <c r="E69" s="41">
        <f>SUMIF(Datos!$G$10:$G$999,$A69,Datos!K$10:K$999)</f>
        <v>0</v>
      </c>
      <c r="F69" s="41">
        <f>SUMIF(Datos!$G$10:$G$999,$A69,Datos!L$10:L$999)</f>
        <v>0</v>
      </c>
      <c r="G69" s="41">
        <f>SUMIF(Datos!$G$10:$G$999,$A69,Datos!M$10:M$999)</f>
        <v>0</v>
      </c>
      <c r="H69" s="41">
        <f>SUMIF(Datos!$G$10:$G$999,$A69,Datos!N$10:N$999)</f>
        <v>0</v>
      </c>
      <c r="I69" s="41">
        <f>SUMIF(Datos!$G$10:$G$999,$A69,Datos!O$10:O$999)</f>
        <v>0</v>
      </c>
      <c r="J69" s="41">
        <f>SUMIF(Datos!$G$10:$G$999,$A69,Datos!P$10:P$999)</f>
        <v>0</v>
      </c>
      <c r="K69" s="41">
        <f>SUMIF(Datos!$G$10:$G$999,$A69,Datos!Q$10:Q$999)</f>
        <v>0</v>
      </c>
      <c r="L69" s="41">
        <f>SUMIF(Datos!$G$10:$G$999,$A69,Datos!R$10:R$999)</f>
        <v>0</v>
      </c>
      <c r="M69" s="41">
        <f>SUMIF(Datos!$G$10:$G$999,$A69,Datos!S$10:S$999)</f>
        <v>0</v>
      </c>
      <c r="N69" s="41">
        <f>SUMIF(Datos!$G$10:$G$999,$A69,Datos!T$10:T$999)</f>
        <v>0</v>
      </c>
      <c r="O69" s="41">
        <f>SUMIF(Datos!$G$10:$G$999,$A69,Datos!U$10:U$999)</f>
        <v>0</v>
      </c>
      <c r="P69" s="41">
        <f>SUMIF(Datos!$G$10:$G$999,$A69,Datos!V$10:V$999)</f>
        <v>0</v>
      </c>
      <c r="Q69" s="41">
        <f>SUMIF(Datos!$G$10:$G$999,$A69,Datos!W$10:W$999)</f>
        <v>0</v>
      </c>
      <c r="R69" s="41">
        <f>SUMIF(Datos!$G$10:$G$999,$A69,Datos!X$10:X$999)</f>
        <v>0</v>
      </c>
      <c r="S69" s="41">
        <f>SUMIF(Datos!$G$10:$G$999,$A69,Datos!Y$10:Y$999)</f>
        <v>0</v>
      </c>
      <c r="T69" s="41">
        <f>SUMIF(Datos!$G$10:$G$999,$A69,Datos!Z$10:Z$999)</f>
        <v>0</v>
      </c>
      <c r="U69" s="41">
        <f>SUMIF(Datos!$G$10:$G$999,$A69,Datos!AA$10:AA$999)</f>
        <v>0</v>
      </c>
      <c r="V69" s="41">
        <f>SUMIF(Datos!$G$10:$G$999,$A69,Datos!AB$10:AB$999)</f>
        <v>0</v>
      </c>
      <c r="W69" s="41">
        <f>SUMIF(Datos!$G$10:$G$999,$A69,Datos!AC$10:AC$999)</f>
        <v>0</v>
      </c>
      <c r="X69" s="41">
        <f>SUMIF(Datos!$G$10:$G$999,$A69,Datos!AD$10:AD$999)</f>
        <v>0</v>
      </c>
      <c r="Y69" s="41">
        <f>SUMIF(Datos!$G$10:$G$999,$A69,Datos!AE$10:AE$999)</f>
        <v>0</v>
      </c>
      <c r="Z69" s="2"/>
    </row>
    <row r="70" spans="1:26" ht="12.75" customHeight="1" x14ac:dyDescent="0.2">
      <c r="A70" s="40">
        <f>Config!C25</f>
        <v>0</v>
      </c>
      <c r="B70" s="41">
        <f>SUMIF(Datos!$G$10:$G$999,$A70,Datos!H$10:H$999)</f>
        <v>0</v>
      </c>
      <c r="C70" s="41">
        <f>SUMIF(Datos!$G$10:$G$999,$A70,Datos!I$10:I$999)</f>
        <v>0</v>
      </c>
      <c r="D70" s="41">
        <f>SUMIF(Datos!$G$10:$G$999,$A70,Datos!J$10:J$999)</f>
        <v>0</v>
      </c>
      <c r="E70" s="41">
        <f>SUMIF(Datos!$G$10:$G$999,$A70,Datos!K$10:K$999)</f>
        <v>0</v>
      </c>
      <c r="F70" s="41">
        <f>SUMIF(Datos!$G$10:$G$999,$A70,Datos!L$10:L$999)</f>
        <v>0</v>
      </c>
      <c r="G70" s="41">
        <f>SUMIF(Datos!$G$10:$G$999,$A70,Datos!M$10:M$999)</f>
        <v>0</v>
      </c>
      <c r="H70" s="41">
        <f>SUMIF(Datos!$G$10:$G$999,$A70,Datos!N$10:N$999)</f>
        <v>0</v>
      </c>
      <c r="I70" s="41">
        <f>SUMIF(Datos!$G$10:$G$999,$A70,Datos!O$10:O$999)</f>
        <v>0</v>
      </c>
      <c r="J70" s="41">
        <f>SUMIF(Datos!$G$10:$G$999,$A70,Datos!P$10:P$999)</f>
        <v>0</v>
      </c>
      <c r="K70" s="41">
        <f>SUMIF(Datos!$G$10:$G$999,$A70,Datos!Q$10:Q$999)</f>
        <v>0</v>
      </c>
      <c r="L70" s="41">
        <f>SUMIF(Datos!$G$10:$G$999,$A70,Datos!R$10:R$999)</f>
        <v>0</v>
      </c>
      <c r="M70" s="41">
        <f>SUMIF(Datos!$G$10:$G$999,$A70,Datos!S$10:S$999)</f>
        <v>0</v>
      </c>
      <c r="N70" s="41">
        <f>SUMIF(Datos!$G$10:$G$999,$A70,Datos!T$10:T$999)</f>
        <v>0</v>
      </c>
      <c r="O70" s="41">
        <f>SUMIF(Datos!$G$10:$G$999,$A70,Datos!U$10:U$999)</f>
        <v>0</v>
      </c>
      <c r="P70" s="41">
        <f>SUMIF(Datos!$G$10:$G$999,$A70,Datos!V$10:V$999)</f>
        <v>0</v>
      </c>
      <c r="Q70" s="41">
        <f>SUMIF(Datos!$G$10:$G$999,$A70,Datos!W$10:W$999)</f>
        <v>0</v>
      </c>
      <c r="R70" s="41">
        <f>SUMIF(Datos!$G$10:$G$999,$A70,Datos!X$10:X$999)</f>
        <v>0</v>
      </c>
      <c r="S70" s="41">
        <f>SUMIF(Datos!$G$10:$G$999,$A70,Datos!Y$10:Y$999)</f>
        <v>0</v>
      </c>
      <c r="T70" s="41">
        <f>SUMIF(Datos!$G$10:$G$999,$A70,Datos!Z$10:Z$999)</f>
        <v>0</v>
      </c>
      <c r="U70" s="41">
        <f>SUMIF(Datos!$G$10:$G$999,$A70,Datos!AA$10:AA$999)</f>
        <v>0</v>
      </c>
      <c r="V70" s="41">
        <f>SUMIF(Datos!$G$10:$G$999,$A70,Datos!AB$10:AB$999)</f>
        <v>0</v>
      </c>
      <c r="W70" s="41">
        <f>SUMIF(Datos!$G$10:$G$999,$A70,Datos!AC$10:AC$999)</f>
        <v>0</v>
      </c>
      <c r="X70" s="41">
        <f>SUMIF(Datos!$G$10:$G$999,$A70,Datos!AD$10:AD$999)</f>
        <v>0</v>
      </c>
      <c r="Y70" s="41">
        <f>SUMIF(Datos!$G$10:$G$999,$A70,Datos!AE$10:AE$999)</f>
        <v>0</v>
      </c>
      <c r="Z70" s="2"/>
    </row>
    <row r="71" spans="1:26" ht="12.75" customHeight="1" x14ac:dyDescent="0.2">
      <c r="A71" s="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2"/>
    </row>
    <row r="72" spans="1:26" ht="12.75" customHeight="1" x14ac:dyDescent="0.2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9">
    <mergeCell ref="B1:W1"/>
    <mergeCell ref="R3:S3"/>
    <mergeCell ref="R4:S4"/>
    <mergeCell ref="V3:W3"/>
    <mergeCell ref="V4:W4"/>
    <mergeCell ref="B3:P3"/>
    <mergeCell ref="B4:P4"/>
    <mergeCell ref="T4:U4"/>
    <mergeCell ref="T3:U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2017-06-15T02:31:17Z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3c81ebb8-efa4-491f-a037-44d650dc697b</vt:lpwstr>
  </property>
</Properties>
</file>