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4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B37" i="1"/>
  <c r="B14" i="1"/>
  <c r="D6" i="1"/>
  <c r="D5" i="1"/>
  <c r="F3" i="1"/>
  <c r="F2" i="1"/>
  <c r="F1" i="1"/>
  <c r="B47" i="1" l="1"/>
  <c r="B44" i="1"/>
  <c r="B43" i="1"/>
  <c r="K38" i="1"/>
  <c r="B48" i="1" s="1"/>
  <c r="C33" i="1"/>
  <c r="B42" i="1" s="1"/>
  <c r="B46" i="1" l="1"/>
  <c r="B21" i="1"/>
  <c r="B17" i="1"/>
  <c r="M14" i="1"/>
  <c r="B23" i="1" s="1"/>
  <c r="J14" i="1"/>
  <c r="B19" i="1" s="1"/>
  <c r="D7" i="1"/>
  <c r="F14" i="1" s="1"/>
  <c r="B22" i="1" l="1"/>
  <c r="B18" i="1"/>
</calcChain>
</file>

<file path=xl/sharedStrings.xml><?xml version="1.0" encoding="utf-8"?>
<sst xmlns="http://schemas.openxmlformats.org/spreadsheetml/2006/main" count="33" uniqueCount="24">
  <si>
    <r>
      <t>B</t>
    </r>
    <r>
      <rPr>
        <sz val="14"/>
        <color theme="1"/>
        <rFont val="Times New Roman"/>
        <family val="1"/>
        <charset val="204"/>
      </rPr>
      <t> '= </t>
    </r>
    <r>
      <rPr>
        <i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 / 255</t>
    </r>
  </si>
  <si>
    <r>
      <t>G</t>
    </r>
    <r>
      <rPr>
        <sz val="14"/>
        <color theme="1"/>
        <rFont val="Times New Roman"/>
        <family val="1"/>
        <charset val="204"/>
      </rPr>
      <t> '= </t>
    </r>
    <r>
      <rPr>
        <i/>
        <sz val="14"/>
        <color theme="1"/>
        <rFont val="Times New Roman"/>
        <family val="1"/>
        <charset val="204"/>
      </rPr>
      <t>G</t>
    </r>
    <r>
      <rPr>
        <sz val="14"/>
        <color theme="1"/>
        <rFont val="Times New Roman"/>
        <family val="1"/>
        <charset val="204"/>
      </rPr>
      <t> / 255</t>
    </r>
  </si>
  <si>
    <r>
      <t>R</t>
    </r>
    <r>
      <rPr>
        <sz val="14"/>
        <color theme="1"/>
        <rFont val="Times New Roman"/>
        <family val="1"/>
        <charset val="204"/>
      </rPr>
      <t> '= </t>
    </r>
    <r>
      <rPr>
        <i/>
        <sz val="14"/>
        <color theme="1"/>
        <rFont val="Times New Roman"/>
        <family val="1"/>
        <charset val="204"/>
      </rPr>
      <t>R</t>
    </r>
    <r>
      <rPr>
        <sz val="14"/>
        <color theme="1"/>
        <rFont val="Times New Roman"/>
        <family val="1"/>
        <charset val="204"/>
      </rPr>
      <t> / 255</t>
    </r>
  </si>
  <si>
    <r>
      <t>R</t>
    </r>
    <r>
      <rPr>
        <sz val="14"/>
        <color theme="1"/>
        <rFont val="Times New Roman"/>
        <family val="1"/>
        <charset val="204"/>
      </rPr>
      <t> '</t>
    </r>
    <r>
      <rPr>
        <i/>
        <sz val="14"/>
        <color theme="1"/>
        <rFont val="Times New Roman"/>
        <family val="1"/>
        <charset val="204"/>
      </rPr>
      <t/>
    </r>
  </si>
  <si>
    <r>
      <t>G</t>
    </r>
    <r>
      <rPr>
        <sz val="14"/>
        <color theme="1"/>
        <rFont val="Times New Roman"/>
        <family val="1"/>
        <charset val="204"/>
      </rPr>
      <t> '</t>
    </r>
  </si>
  <si>
    <r>
      <t>B</t>
    </r>
    <r>
      <rPr>
        <sz val="14"/>
        <color theme="1"/>
        <rFont val="Times New Roman"/>
        <family val="1"/>
        <charset val="204"/>
      </rPr>
      <t> '</t>
    </r>
  </si>
  <si>
    <r>
      <t>C</t>
    </r>
    <r>
      <rPr>
        <vertAlign val="subscript"/>
        <sz val="14"/>
        <color theme="1"/>
        <rFont val="Times New Roman"/>
        <family val="1"/>
        <charset val="204"/>
      </rPr>
      <t>max</t>
    </r>
    <r>
      <rPr>
        <sz val="14"/>
        <color theme="1"/>
        <rFont val="Times New Roman"/>
        <family val="1"/>
        <charset val="204"/>
      </rPr>
      <t> = max { </t>
    </r>
    <r>
      <rPr>
        <i/>
        <sz val="14"/>
        <color theme="1"/>
        <rFont val="Times New Roman"/>
        <family val="1"/>
        <charset val="204"/>
      </rPr>
      <t>R</t>
    </r>
    <r>
      <rPr>
        <sz val="14"/>
        <color theme="1"/>
        <rFont val="Times New Roman"/>
        <family val="1"/>
        <charset val="204"/>
      </rPr>
      <t> ', </t>
    </r>
    <r>
      <rPr>
        <i/>
        <sz val="14"/>
        <color theme="1"/>
        <rFont val="Times New Roman"/>
        <family val="1"/>
        <charset val="204"/>
      </rPr>
      <t>G</t>
    </r>
    <r>
      <rPr>
        <sz val="14"/>
        <color theme="1"/>
        <rFont val="Times New Roman"/>
        <family val="1"/>
        <charset val="204"/>
      </rPr>
      <t> ', </t>
    </r>
    <r>
      <rPr>
        <i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 '};</t>
    </r>
  </si>
  <si>
    <r>
      <t>C</t>
    </r>
    <r>
      <rPr>
        <vertAlign val="subscript"/>
        <sz val="14"/>
        <color theme="1"/>
        <rFont val="Times New Roman"/>
        <family val="1"/>
        <charset val="204"/>
      </rPr>
      <t>min</t>
    </r>
    <r>
      <rPr>
        <sz val="14"/>
        <color theme="1"/>
        <rFont val="Times New Roman"/>
        <family val="1"/>
        <charset val="204"/>
      </rPr>
      <t> = min { </t>
    </r>
    <r>
      <rPr>
        <i/>
        <sz val="14"/>
        <color theme="1"/>
        <rFont val="Times New Roman"/>
        <family val="1"/>
        <charset val="204"/>
      </rPr>
      <t>R</t>
    </r>
    <r>
      <rPr>
        <sz val="14"/>
        <color theme="1"/>
        <rFont val="Times New Roman"/>
        <family val="1"/>
        <charset val="204"/>
      </rPr>
      <t> ', </t>
    </r>
    <r>
      <rPr>
        <i/>
        <sz val="14"/>
        <color theme="1"/>
        <rFont val="Times New Roman"/>
        <family val="1"/>
        <charset val="204"/>
      </rPr>
      <t>G</t>
    </r>
    <r>
      <rPr>
        <sz val="14"/>
        <color theme="1"/>
        <rFont val="Times New Roman"/>
        <family val="1"/>
        <charset val="204"/>
      </rPr>
      <t> ', </t>
    </r>
    <r>
      <rPr>
        <i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 '};</t>
    </r>
  </si>
  <si>
    <r>
      <t>Δ = </t>
    </r>
    <r>
      <rPr>
        <i/>
        <sz val="14"/>
        <color theme="1"/>
        <rFont val="Times New Roman"/>
        <family val="1"/>
        <charset val="204"/>
      </rPr>
      <t>C</t>
    </r>
    <r>
      <rPr>
        <vertAlign val="subscript"/>
        <sz val="14"/>
        <color theme="1"/>
        <rFont val="Times New Roman"/>
        <family val="1"/>
        <charset val="204"/>
      </rPr>
      <t>max</t>
    </r>
    <r>
      <rPr>
        <sz val="14"/>
        <color theme="1"/>
        <rFont val="Times New Roman"/>
        <family val="1"/>
        <charset val="204"/>
      </rPr>
      <t> – </t>
    </r>
    <r>
      <rPr>
        <i/>
        <sz val="14"/>
        <color theme="1"/>
        <rFont val="Times New Roman"/>
        <family val="1"/>
        <charset val="204"/>
      </rPr>
      <t>C</t>
    </r>
    <r>
      <rPr>
        <vertAlign val="subscript"/>
        <sz val="14"/>
        <color theme="1"/>
        <rFont val="Times New Roman"/>
        <family val="1"/>
        <charset val="204"/>
      </rPr>
      <t>min</t>
    </r>
    <r>
      <rPr>
        <sz val="14"/>
        <color theme="1"/>
        <rFont val="Times New Roman"/>
        <family val="1"/>
        <charset val="204"/>
      </rPr>
      <t>.</t>
    </r>
  </si>
  <si>
    <r>
      <t>C</t>
    </r>
    <r>
      <rPr>
        <vertAlign val="subscript"/>
        <sz val="14"/>
        <color theme="1"/>
        <rFont val="Times New Roman"/>
        <family val="1"/>
        <charset val="204"/>
      </rPr>
      <t>max</t>
    </r>
    <r>
      <rPr>
        <sz val="14"/>
        <color theme="1"/>
        <rFont val="Times New Roman"/>
        <family val="1"/>
        <charset val="204"/>
      </rPr>
      <t> </t>
    </r>
  </si>
  <si>
    <r>
      <t>C</t>
    </r>
    <r>
      <rPr>
        <vertAlign val="subscript"/>
        <sz val="14"/>
        <color theme="1"/>
        <rFont val="Times New Roman"/>
        <family val="1"/>
        <charset val="204"/>
      </rPr>
      <t>min</t>
    </r>
    <r>
      <rPr>
        <sz val="14"/>
        <color theme="1"/>
        <rFont val="Times New Roman"/>
        <family val="1"/>
        <charset val="204"/>
      </rPr>
      <t/>
    </r>
  </si>
  <si>
    <t>Δ</t>
  </si>
  <si>
    <t>H</t>
  </si>
  <si>
    <t xml:space="preserve">S </t>
  </si>
  <si>
    <t>B</t>
  </si>
  <si>
    <t>V</t>
  </si>
  <si>
    <t>S</t>
  </si>
  <si>
    <t>=</t>
  </si>
  <si>
    <t>I</t>
  </si>
  <si>
    <t>L</t>
  </si>
  <si>
    <t>90⁰</t>
  </si>
  <si>
    <r>
      <t>R</t>
    </r>
    <r>
      <rPr>
        <sz val="14"/>
        <color theme="1"/>
        <rFont val="Times New Roman"/>
        <family val="1"/>
        <charset val="204"/>
      </rPr>
      <t> '= 230 / 255</t>
    </r>
  </si>
  <si>
    <r>
      <t>B</t>
    </r>
    <r>
      <rPr>
        <sz val="14"/>
        <color theme="1"/>
        <rFont val="Times New Roman"/>
        <family val="1"/>
        <charset val="204"/>
      </rPr>
      <t> '= 32 / 255</t>
    </r>
  </si>
  <si>
    <r>
      <t>G</t>
    </r>
    <r>
      <rPr>
        <sz val="14"/>
        <color theme="1"/>
        <rFont val="Times New Roman"/>
        <family val="1"/>
        <charset val="204"/>
      </rPr>
      <t> '= 42 / 255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</si>
</sst>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7</xdr:col>
      <xdr:colOff>409861</xdr:colOff>
      <xdr:row>12</xdr:row>
      <xdr:rowOff>99150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6340" y="2468880"/>
          <a:ext cx="2048161" cy="647790"/>
        </a:xfrm>
        <a:prstGeom prst="rect">
          <a:avLst/>
        </a:prstGeom>
      </xdr:spPr>
    </xdr:pic>
    <xdr:clientData/>
  </xdr:twoCellAnchor>
  <xdr:twoCellAnchor editAs="oneCell">
    <xdr:from>
      <xdr:col>8</xdr:col>
      <xdr:colOff>16934</xdr:colOff>
      <xdr:row>9</xdr:row>
      <xdr:rowOff>8467</xdr:rowOff>
    </xdr:from>
    <xdr:to>
      <xdr:col>10</xdr:col>
      <xdr:colOff>340999</xdr:colOff>
      <xdr:row>10</xdr:row>
      <xdr:rowOff>101851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3601" y="2497667"/>
          <a:ext cx="1543265" cy="279651"/>
        </a:xfrm>
        <a:prstGeom prst="rect">
          <a:avLst/>
        </a:prstGeom>
      </xdr:spPr>
    </xdr:pic>
    <xdr:clientData/>
  </xdr:twoCellAnchor>
  <xdr:twoCellAnchor editAs="oneCell">
    <xdr:from>
      <xdr:col>10</xdr:col>
      <xdr:colOff>601134</xdr:colOff>
      <xdr:row>9</xdr:row>
      <xdr:rowOff>16933</xdr:rowOff>
    </xdr:from>
    <xdr:to>
      <xdr:col>12</xdr:col>
      <xdr:colOff>448883</xdr:colOff>
      <xdr:row>10</xdr:row>
      <xdr:rowOff>110317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17001" y="2506133"/>
          <a:ext cx="1066949" cy="2796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217805</xdr:colOff>
      <xdr:row>30</xdr:row>
      <xdr:rowOff>66812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440680"/>
          <a:ext cx="4553585" cy="981212"/>
        </a:xfrm>
        <a:prstGeom prst="rect">
          <a:avLst/>
        </a:prstGeom>
      </xdr:spPr>
    </xdr:pic>
    <xdr:clientData/>
  </xdr:twoCellAnchor>
  <xdr:twoCellAnchor editAs="oneCell">
    <xdr:from>
      <xdr:col>4</xdr:col>
      <xdr:colOff>11723</xdr:colOff>
      <xdr:row>31</xdr:row>
      <xdr:rowOff>152400</xdr:rowOff>
    </xdr:from>
    <xdr:to>
      <xdr:col>8</xdr:col>
      <xdr:colOff>488353</xdr:colOff>
      <xdr:row>35</xdr:row>
      <xdr:rowOff>25876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47138" y="6834554"/>
          <a:ext cx="2727461" cy="62375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36</xdr:row>
      <xdr:rowOff>7620</xdr:rowOff>
    </xdr:from>
    <xdr:to>
      <xdr:col>0</xdr:col>
      <xdr:colOff>1655670</xdr:colOff>
      <xdr:row>39</xdr:row>
      <xdr:rowOff>116297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720" y="7459980"/>
          <a:ext cx="1609950" cy="657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9</xdr:col>
      <xdr:colOff>400505</xdr:colOff>
      <xdr:row>39</xdr:row>
      <xdr:rowOff>41992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69180" y="7452360"/>
          <a:ext cx="3258005" cy="590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177800</xdr:rowOff>
    </xdr:from>
    <xdr:to>
      <xdr:col>0</xdr:col>
      <xdr:colOff>457264</xdr:colOff>
      <xdr:row>10</xdr:row>
      <xdr:rowOff>167267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80733"/>
          <a:ext cx="457264" cy="362001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423333</xdr:colOff>
      <xdr:row>8</xdr:row>
      <xdr:rowOff>16934</xdr:rowOff>
    </xdr:from>
    <xdr:to>
      <xdr:col>2</xdr:col>
      <xdr:colOff>122116</xdr:colOff>
      <xdr:row>11</xdr:row>
      <xdr:rowOff>48766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3333" y="2319867"/>
          <a:ext cx="2924583" cy="590632"/>
        </a:xfrm>
        <a:prstGeom prst="rect">
          <a:avLst/>
        </a:prstGeom>
      </xdr:spPr>
    </xdr:pic>
    <xdr:clientData/>
  </xdr:twoCellAnchor>
  <xdr:twoCellAnchor editAs="oneCell">
    <xdr:from>
      <xdr:col>0</xdr:col>
      <xdr:colOff>35168</xdr:colOff>
      <xdr:row>31</xdr:row>
      <xdr:rowOff>23447</xdr:rowOff>
    </xdr:from>
    <xdr:to>
      <xdr:col>1</xdr:col>
      <xdr:colOff>700834</xdr:colOff>
      <xdr:row>34</xdr:row>
      <xdr:rowOff>117231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168" y="6705601"/>
          <a:ext cx="2611697" cy="656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="73" workbookViewId="0">
      <selection activeCell="H5" sqref="H5"/>
    </sheetView>
  </sheetViews>
  <sheetFormatPr defaultRowHeight="14.4" x14ac:dyDescent="0.3"/>
  <cols>
    <col min="1" max="1" width="28.33203125" customWidth="1"/>
    <col min="2" max="2" width="18.6640625" bestFit="1" customWidth="1"/>
    <col min="3" max="3" width="16.109375" customWidth="1"/>
    <col min="5" max="5" width="5.5546875" customWidth="1"/>
    <col min="6" max="6" width="9.44140625" bestFit="1" customWidth="1"/>
  </cols>
  <sheetData>
    <row r="1" spans="1:13" ht="18" x14ac:dyDescent="0.3">
      <c r="A1" s="1" t="s">
        <v>2</v>
      </c>
      <c r="B1" s="2"/>
      <c r="C1" s="1" t="s">
        <v>21</v>
      </c>
      <c r="D1" s="2"/>
      <c r="E1" s="1" t="s">
        <v>3</v>
      </c>
      <c r="F1" s="4">
        <f>24/255</f>
        <v>9.4117647058823528E-2</v>
      </c>
    </row>
    <row r="2" spans="1:13" ht="18" x14ac:dyDescent="0.3">
      <c r="A2" s="1" t="s">
        <v>1</v>
      </c>
      <c r="B2" s="2"/>
      <c r="C2" s="1" t="s">
        <v>23</v>
      </c>
      <c r="D2" s="2"/>
      <c r="E2" s="1" t="s">
        <v>4</v>
      </c>
      <c r="F2" s="4">
        <f>176/255</f>
        <v>0.69019607843137254</v>
      </c>
    </row>
    <row r="3" spans="1:13" ht="18" x14ac:dyDescent="0.35">
      <c r="A3" s="3" t="s">
        <v>0</v>
      </c>
      <c r="B3" s="2"/>
      <c r="C3" s="3" t="s">
        <v>22</v>
      </c>
      <c r="D3" s="2"/>
      <c r="E3" s="3" t="s">
        <v>5</v>
      </c>
      <c r="F3" s="4">
        <f>98/255</f>
        <v>0.3843137254901961</v>
      </c>
    </row>
    <row r="5" spans="1:13" ht="38.4" x14ac:dyDescent="0.3">
      <c r="A5" s="5" t="s">
        <v>6</v>
      </c>
      <c r="C5" s="5" t="s">
        <v>9</v>
      </c>
      <c r="D5" s="4">
        <f>176/255</f>
        <v>0.69019607843137254</v>
      </c>
    </row>
    <row r="6" spans="1:13" ht="38.4" x14ac:dyDescent="0.3">
      <c r="A6" s="5" t="s">
        <v>7</v>
      </c>
      <c r="B6" s="6"/>
      <c r="C6" s="5" t="s">
        <v>10</v>
      </c>
      <c r="D6" s="4">
        <f>24/255</f>
        <v>9.4117647058823528E-2</v>
      </c>
    </row>
    <row r="7" spans="1:13" ht="20.399999999999999" x14ac:dyDescent="0.3">
      <c r="A7" s="6" t="s">
        <v>8</v>
      </c>
      <c r="C7" s="6" t="s">
        <v>11</v>
      </c>
      <c r="D7" s="4">
        <f>D5-D6</f>
        <v>0.59607843137254901</v>
      </c>
    </row>
    <row r="14" spans="1:13" ht="18" x14ac:dyDescent="0.35">
      <c r="A14" s="7" t="s">
        <v>12</v>
      </c>
      <c r="B14" s="9">
        <f xml:space="preserve"> 60*(F3-F1/D7) +120</f>
        <v>133.58513931888544</v>
      </c>
      <c r="E14" t="s">
        <v>13</v>
      </c>
      <c r="F14" s="8">
        <f>D7/D5</f>
        <v>0.86363636363636365</v>
      </c>
      <c r="I14" t="s">
        <v>14</v>
      </c>
      <c r="J14" s="9">
        <f>D5*100</f>
        <v>69.019607843137251</v>
      </c>
      <c r="L14" t="s">
        <v>15</v>
      </c>
      <c r="M14" s="8">
        <f>D5</f>
        <v>0.69019607843137254</v>
      </c>
    </row>
    <row r="17" spans="1:6" x14ac:dyDescent="0.3">
      <c r="A17" s="10" t="s">
        <v>12</v>
      </c>
      <c r="B17" s="11">
        <f>B14</f>
        <v>133.58513931888544</v>
      </c>
    </row>
    <row r="18" spans="1:6" x14ac:dyDescent="0.3">
      <c r="A18" s="10" t="s">
        <v>16</v>
      </c>
      <c r="B18" s="12">
        <f>F14</f>
        <v>0.86363636363636365</v>
      </c>
    </row>
    <row r="19" spans="1:6" x14ac:dyDescent="0.3">
      <c r="A19" s="10" t="s">
        <v>14</v>
      </c>
      <c r="B19" s="11">
        <f>J14</f>
        <v>69.019607843137251</v>
      </c>
    </row>
    <row r="21" spans="1:6" x14ac:dyDescent="0.3">
      <c r="A21" s="10" t="s">
        <v>12</v>
      </c>
      <c r="B21" s="11">
        <f>B14</f>
        <v>133.58513931888544</v>
      </c>
    </row>
    <row r="22" spans="1:6" x14ac:dyDescent="0.3">
      <c r="A22" s="10" t="s">
        <v>16</v>
      </c>
      <c r="B22" s="12">
        <f>F14</f>
        <v>0.86363636363636365</v>
      </c>
    </row>
    <row r="23" spans="1:6" x14ac:dyDescent="0.3">
      <c r="A23" s="10" t="s">
        <v>15</v>
      </c>
      <c r="B23" s="12">
        <f>M14</f>
        <v>0.69019607843137254</v>
      </c>
    </row>
    <row r="29" spans="1:6" x14ac:dyDescent="0.3">
      <c r="D29" t="s">
        <v>17</v>
      </c>
      <c r="E29" s="15" t="s">
        <v>20</v>
      </c>
      <c r="F29">
        <v>1.58</v>
      </c>
    </row>
    <row r="33" spans="1:11" x14ac:dyDescent="0.3">
      <c r="C33" s="9">
        <f>360-F29</f>
        <v>358.42</v>
      </c>
      <c r="J33" s="13">
        <f>1-((3*24)/(24+176+98))</f>
        <v>0.75838926174496646</v>
      </c>
    </row>
    <row r="37" spans="1:11" x14ac:dyDescent="0.3">
      <c r="B37" s="9">
        <f>(24+176+98)/3</f>
        <v>99.333333333333329</v>
      </c>
    </row>
    <row r="38" spans="1:11" x14ac:dyDescent="0.3">
      <c r="K38" s="9">
        <f>1/2*(D5+D6)*100</f>
        <v>39.215686274509807</v>
      </c>
    </row>
    <row r="42" spans="1:11" x14ac:dyDescent="0.3">
      <c r="A42" s="10" t="s">
        <v>12</v>
      </c>
      <c r="B42" s="11">
        <f>C33</f>
        <v>358.42</v>
      </c>
    </row>
    <row r="43" spans="1:11" x14ac:dyDescent="0.3">
      <c r="A43" s="10" t="s">
        <v>16</v>
      </c>
      <c r="B43" s="14">
        <f>J33</f>
        <v>0.75838926174496646</v>
      </c>
    </row>
    <row r="44" spans="1:11" x14ac:dyDescent="0.3">
      <c r="A44" s="10" t="s">
        <v>18</v>
      </c>
      <c r="B44" s="11">
        <f>B37</f>
        <v>99.333333333333329</v>
      </c>
    </row>
    <row r="46" spans="1:11" x14ac:dyDescent="0.3">
      <c r="A46" s="10" t="s">
        <v>12</v>
      </c>
      <c r="B46" s="11">
        <f>C33</f>
        <v>358.42</v>
      </c>
    </row>
    <row r="47" spans="1:11" x14ac:dyDescent="0.3">
      <c r="A47" s="10" t="s">
        <v>16</v>
      </c>
      <c r="B47" s="14">
        <f>J33</f>
        <v>0.75838926174496646</v>
      </c>
    </row>
    <row r="48" spans="1:11" x14ac:dyDescent="0.3">
      <c r="A48" s="10" t="s">
        <v>19</v>
      </c>
      <c r="B48" s="11">
        <f>K38</f>
        <v>39.215686274509807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2024-06-01T14:02:09Z</dcterms:modified>
</cp:coreProperties>
</file>